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cas Olmedo Díez\Downloads\"/>
    </mc:Choice>
  </mc:AlternateContent>
  <xr:revisionPtr revIDLastSave="0" documentId="13_ncr:1_{F8DBC065-CE35-487C-A65F-6FDAEEDB6392}" xr6:coauthVersionLast="47" xr6:coauthVersionMax="47" xr10:uidLastSave="{00000000-0000-0000-0000-000000000000}"/>
  <bookViews>
    <workbookView xWindow="-110" yWindow="-110" windowWidth="21820" windowHeight="14020" tabRatio="770" activeTab="3" xr2:uid="{00000000-000D-0000-FFFF-FFFF00000000}"/>
  </bookViews>
  <sheets>
    <sheet name="Gráficos" sheetId="26" r:id="rId1"/>
    <sheet name="Escenarios" sheetId="12" r:id="rId2"/>
    <sheet name="Rentabilidad" sheetId="29" r:id="rId3"/>
    <sheet name="Rentabilidad-Solver" sheetId="28" r:id="rId4"/>
    <sheet name="Ventas" sheetId="1" r:id="rId5"/>
    <sheet name="Productos" sheetId="2" r:id="rId6"/>
    <sheet name="Países" sheetId="3" r:id="rId7"/>
    <sheet name="Clientes" sheetId="4" r:id="rId8"/>
    <sheet name="Inventarios" sheetId="5" r:id="rId9"/>
    <sheet name="Estimaciones" sheetId="6" r:id="rId10"/>
  </sheets>
  <externalReferences>
    <externalReference r:id="rId11"/>
  </externalReferences>
  <definedNames>
    <definedName name="solver_adj" localSheetId="3" hidden="1">'Rentabilidad-Solver'!$D$12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'Rentabilidad-Solver'!$D$18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4</definedName>
    <definedName name="solver_ver" localSheetId="3" hidden="1">3</definedName>
  </definedNames>
  <calcPr calcId="191029"/>
  <pivotCaches>
    <pivotCache cacheId="8" r:id="rId12"/>
    <pivotCache cacheId="9" r:id="rId13"/>
    <pivotCache cacheId="10" r:id="rId14"/>
    <pivotCache cacheId="11" r:id="rId15"/>
    <pivotCache cacheId="7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9" l="1"/>
  <c r="D12" i="29"/>
  <c r="E12" i="28"/>
  <c r="G13" i="2"/>
  <c r="E13" i="2"/>
  <c r="G12" i="2"/>
  <c r="E12" i="2"/>
  <c r="F12" i="2" s="1"/>
  <c r="G11" i="2"/>
  <c r="F11" i="2" s="1"/>
  <c r="E11" i="2"/>
  <c r="G10" i="2"/>
  <c r="F10" i="2" s="1"/>
  <c r="E10" i="2"/>
  <c r="G9" i="2"/>
  <c r="F9" i="2" s="1"/>
  <c r="E9" i="2"/>
  <c r="G8" i="2"/>
  <c r="F8" i="2" s="1"/>
  <c r="E8" i="2"/>
  <c r="G7" i="2"/>
  <c r="F7" i="2" s="1"/>
  <c r="E7" i="2"/>
  <c r="G6" i="2"/>
  <c r="E6" i="2"/>
  <c r="F6" i="2" s="1"/>
  <c r="G5" i="2"/>
  <c r="F5" i="2" s="1"/>
  <c r="E5" i="2"/>
  <c r="G4" i="2"/>
  <c r="E4" i="2"/>
  <c r="F4" i="2" s="1"/>
  <c r="G3" i="2"/>
  <c r="F3" i="2"/>
  <c r="E3" i="2"/>
  <c r="G2" i="2"/>
  <c r="F2" i="2" s="1"/>
  <c r="E2" i="2"/>
  <c r="H2" i="1"/>
  <c r="I2" i="1"/>
  <c r="H3" i="1"/>
  <c r="I3" i="1"/>
  <c r="H4" i="1"/>
  <c r="I4" i="1"/>
  <c r="H5" i="1"/>
  <c r="I5" i="1"/>
  <c r="L5" i="1" s="1"/>
  <c r="H6" i="1"/>
  <c r="I6" i="1"/>
  <c r="H7" i="1"/>
  <c r="I7" i="1"/>
  <c r="H8" i="1"/>
  <c r="I8" i="1"/>
  <c r="H9" i="1"/>
  <c r="I9" i="1"/>
  <c r="L9" i="1" s="1"/>
  <c r="H10" i="1"/>
  <c r="I10" i="1"/>
  <c r="H11" i="1"/>
  <c r="I11" i="1"/>
  <c r="H12" i="1"/>
  <c r="I12" i="1"/>
  <c r="H13" i="1"/>
  <c r="I13" i="1"/>
  <c r="L13" i="1" s="1"/>
  <c r="H14" i="1"/>
  <c r="I14" i="1"/>
  <c r="H15" i="1"/>
  <c r="I15" i="1"/>
  <c r="H16" i="1"/>
  <c r="I16" i="1"/>
  <c r="H17" i="1"/>
  <c r="I17" i="1"/>
  <c r="L17" i="1" s="1"/>
  <c r="H18" i="1"/>
  <c r="I18" i="1"/>
  <c r="H19" i="1"/>
  <c r="I19" i="1"/>
  <c r="H20" i="1"/>
  <c r="I20" i="1"/>
  <c r="H21" i="1"/>
  <c r="I21" i="1"/>
  <c r="L21" i="1" s="1"/>
  <c r="H22" i="1"/>
  <c r="I22" i="1"/>
  <c r="H23" i="1"/>
  <c r="I23" i="1"/>
  <c r="H24" i="1"/>
  <c r="I24" i="1"/>
  <c r="H25" i="1"/>
  <c r="I25" i="1"/>
  <c r="L25" i="1" s="1"/>
  <c r="H26" i="1"/>
  <c r="I26" i="1"/>
  <c r="H27" i="1"/>
  <c r="I27" i="1"/>
  <c r="H28" i="1"/>
  <c r="I28" i="1"/>
  <c r="H29" i="1"/>
  <c r="I29" i="1"/>
  <c r="L29" i="1" s="1"/>
  <c r="H30" i="1"/>
  <c r="I30" i="1"/>
  <c r="H31" i="1"/>
  <c r="I31" i="1"/>
  <c r="H32" i="1"/>
  <c r="I32" i="1"/>
  <c r="H33" i="1"/>
  <c r="I33" i="1"/>
  <c r="L33" i="1" s="1"/>
  <c r="H34" i="1"/>
  <c r="I34" i="1"/>
  <c r="H35" i="1"/>
  <c r="I35" i="1"/>
  <c r="H36" i="1"/>
  <c r="I36" i="1"/>
  <c r="H37" i="1"/>
  <c r="I37" i="1"/>
  <c r="L37" i="1" s="1"/>
  <c r="H38" i="1"/>
  <c r="I38" i="1"/>
  <c r="H39" i="1"/>
  <c r="I39" i="1"/>
  <c r="H40" i="1"/>
  <c r="I40" i="1"/>
  <c r="H41" i="1"/>
  <c r="I41" i="1"/>
  <c r="L41" i="1" s="1"/>
  <c r="H42" i="1"/>
  <c r="I42" i="1"/>
  <c r="H43" i="1"/>
  <c r="I43" i="1"/>
  <c r="H44" i="1"/>
  <c r="I44" i="1"/>
  <c r="H45" i="1"/>
  <c r="I45" i="1"/>
  <c r="L45" i="1" s="1"/>
  <c r="H46" i="1"/>
  <c r="I46" i="1"/>
  <c r="H47" i="1"/>
  <c r="I47" i="1"/>
  <c r="H48" i="1"/>
  <c r="I48" i="1"/>
  <c r="H49" i="1"/>
  <c r="I49" i="1"/>
  <c r="M49" i="1" s="1"/>
  <c r="H50" i="1"/>
  <c r="I50" i="1"/>
  <c r="H51" i="1"/>
  <c r="I51" i="1"/>
  <c r="H52" i="1"/>
  <c r="I52" i="1"/>
  <c r="H53" i="1"/>
  <c r="I53" i="1"/>
  <c r="M53" i="1" s="1"/>
  <c r="H54" i="1"/>
  <c r="I54" i="1"/>
  <c r="H55" i="1"/>
  <c r="I55" i="1"/>
  <c r="H56" i="1"/>
  <c r="I56" i="1"/>
  <c r="H57" i="1"/>
  <c r="I57" i="1"/>
  <c r="L57" i="1" s="1"/>
  <c r="H58" i="1"/>
  <c r="I58" i="1"/>
  <c r="H59" i="1"/>
  <c r="I59" i="1"/>
  <c r="H60" i="1"/>
  <c r="I60" i="1"/>
  <c r="H61" i="1"/>
  <c r="I61" i="1"/>
  <c r="L61" i="1" s="1"/>
  <c r="H62" i="1"/>
  <c r="I62" i="1"/>
  <c r="H63" i="1"/>
  <c r="I63" i="1"/>
  <c r="H64" i="1"/>
  <c r="I64" i="1"/>
  <c r="H65" i="1"/>
  <c r="I65" i="1"/>
  <c r="M65" i="1" s="1"/>
  <c r="H66" i="1"/>
  <c r="I66" i="1"/>
  <c r="H67" i="1"/>
  <c r="I67" i="1"/>
  <c r="H68" i="1"/>
  <c r="I68" i="1"/>
  <c r="H69" i="1"/>
  <c r="I69" i="1"/>
  <c r="M69" i="1" s="1"/>
  <c r="H70" i="1"/>
  <c r="I70" i="1"/>
  <c r="H71" i="1"/>
  <c r="I71" i="1"/>
  <c r="H72" i="1"/>
  <c r="I72" i="1"/>
  <c r="H73" i="1"/>
  <c r="I73" i="1"/>
  <c r="M73" i="1" s="1"/>
  <c r="H74" i="1"/>
  <c r="I74" i="1"/>
  <c r="H75" i="1"/>
  <c r="I75" i="1"/>
  <c r="H76" i="1"/>
  <c r="I76" i="1"/>
  <c r="H77" i="1"/>
  <c r="I77" i="1"/>
  <c r="M77" i="1" s="1"/>
  <c r="H78" i="1"/>
  <c r="I78" i="1"/>
  <c r="H79" i="1"/>
  <c r="I79" i="1"/>
  <c r="H80" i="1"/>
  <c r="I80" i="1"/>
  <c r="H81" i="1"/>
  <c r="I81" i="1"/>
  <c r="L81" i="1" s="1"/>
  <c r="H82" i="1"/>
  <c r="I82" i="1"/>
  <c r="H83" i="1"/>
  <c r="I83" i="1"/>
  <c r="H84" i="1"/>
  <c r="I84" i="1"/>
  <c r="H85" i="1"/>
  <c r="I85" i="1"/>
  <c r="L85" i="1" s="1"/>
  <c r="H86" i="1"/>
  <c r="I86" i="1"/>
  <c r="H87" i="1"/>
  <c r="I87" i="1"/>
  <c r="H88" i="1"/>
  <c r="I88" i="1"/>
  <c r="H89" i="1"/>
  <c r="I89" i="1"/>
  <c r="L89" i="1" s="1"/>
  <c r="H90" i="1"/>
  <c r="I90" i="1"/>
  <c r="H91" i="1"/>
  <c r="I91" i="1"/>
  <c r="H92" i="1"/>
  <c r="I92" i="1"/>
  <c r="H93" i="1"/>
  <c r="I93" i="1"/>
  <c r="L93" i="1" s="1"/>
  <c r="H94" i="1"/>
  <c r="I94" i="1"/>
  <c r="H95" i="1"/>
  <c r="I95" i="1"/>
  <c r="H96" i="1"/>
  <c r="I96" i="1"/>
  <c r="H97" i="1"/>
  <c r="I97" i="1"/>
  <c r="M97" i="1" s="1"/>
  <c r="H98" i="1"/>
  <c r="I98" i="1"/>
  <c r="H99" i="1"/>
  <c r="I99" i="1"/>
  <c r="H100" i="1"/>
  <c r="I100" i="1"/>
  <c r="H101" i="1"/>
  <c r="I101" i="1"/>
  <c r="L101" i="1" s="1"/>
  <c r="H102" i="1"/>
  <c r="I102" i="1"/>
  <c r="H103" i="1"/>
  <c r="I103" i="1"/>
  <c r="H104" i="1"/>
  <c r="I104" i="1"/>
  <c r="H105" i="1"/>
  <c r="I105" i="1"/>
  <c r="M105" i="1" s="1"/>
  <c r="H106" i="1"/>
  <c r="I106" i="1"/>
  <c r="H107" i="1"/>
  <c r="I107" i="1"/>
  <c r="H108" i="1"/>
  <c r="I108" i="1"/>
  <c r="H109" i="1"/>
  <c r="I109" i="1"/>
  <c r="M109" i="1" s="1"/>
  <c r="H110" i="1"/>
  <c r="I110" i="1"/>
  <c r="H111" i="1"/>
  <c r="I111" i="1"/>
  <c r="H112" i="1"/>
  <c r="I112" i="1"/>
  <c r="H113" i="1"/>
  <c r="I113" i="1"/>
  <c r="L113" i="1" s="1"/>
  <c r="H114" i="1"/>
  <c r="I114" i="1"/>
  <c r="H115" i="1"/>
  <c r="I115" i="1"/>
  <c r="H116" i="1"/>
  <c r="I116" i="1"/>
  <c r="H117" i="1"/>
  <c r="I117" i="1"/>
  <c r="L117" i="1" s="1"/>
  <c r="H118" i="1"/>
  <c r="I118" i="1"/>
  <c r="H119" i="1"/>
  <c r="I119" i="1"/>
  <c r="H120" i="1"/>
  <c r="I120" i="1"/>
  <c r="H121" i="1"/>
  <c r="I121" i="1"/>
  <c r="M121" i="1" s="1"/>
  <c r="H122" i="1"/>
  <c r="I122" i="1"/>
  <c r="H123" i="1"/>
  <c r="I123" i="1"/>
  <c r="H124" i="1"/>
  <c r="I124" i="1"/>
  <c r="H125" i="1"/>
  <c r="I125" i="1"/>
  <c r="M125" i="1" s="1"/>
  <c r="H126" i="1"/>
  <c r="I126" i="1"/>
  <c r="H127" i="1"/>
  <c r="I127" i="1"/>
  <c r="H128" i="1"/>
  <c r="I128" i="1"/>
  <c r="H129" i="1"/>
  <c r="I129" i="1"/>
  <c r="M129" i="1" s="1"/>
  <c r="H130" i="1"/>
  <c r="I130" i="1"/>
  <c r="H131" i="1"/>
  <c r="I131" i="1"/>
  <c r="H132" i="1"/>
  <c r="I132" i="1"/>
  <c r="H133" i="1"/>
  <c r="I133" i="1"/>
  <c r="M133" i="1" s="1"/>
  <c r="H134" i="1"/>
  <c r="I134" i="1"/>
  <c r="H135" i="1"/>
  <c r="I135" i="1"/>
  <c r="H136" i="1"/>
  <c r="I136" i="1"/>
  <c r="H137" i="1"/>
  <c r="I137" i="1"/>
  <c r="L137" i="1" s="1"/>
  <c r="H138" i="1"/>
  <c r="I138" i="1"/>
  <c r="H139" i="1"/>
  <c r="I139" i="1"/>
  <c r="H140" i="1"/>
  <c r="I140" i="1"/>
  <c r="H141" i="1"/>
  <c r="I141" i="1"/>
  <c r="L141" i="1" s="1"/>
  <c r="H142" i="1"/>
  <c r="I142" i="1"/>
  <c r="H143" i="1"/>
  <c r="I143" i="1"/>
  <c r="H144" i="1"/>
  <c r="I144" i="1"/>
  <c r="H145" i="1"/>
  <c r="I145" i="1"/>
  <c r="M145" i="1" s="1"/>
  <c r="H146" i="1"/>
  <c r="I146" i="1"/>
  <c r="H147" i="1"/>
  <c r="I147" i="1"/>
  <c r="H148" i="1"/>
  <c r="I148" i="1"/>
  <c r="H149" i="1"/>
  <c r="I149" i="1"/>
  <c r="M149" i="1" s="1"/>
  <c r="H150" i="1"/>
  <c r="I150" i="1"/>
  <c r="H151" i="1"/>
  <c r="I151" i="1"/>
  <c r="H152" i="1"/>
  <c r="I152" i="1"/>
  <c r="H153" i="1"/>
  <c r="I153" i="1"/>
  <c r="L153" i="1" s="1"/>
  <c r="H154" i="1"/>
  <c r="I154" i="1"/>
  <c r="H155" i="1"/>
  <c r="I155" i="1"/>
  <c r="H156" i="1"/>
  <c r="I156" i="1"/>
  <c r="H157" i="1"/>
  <c r="I157" i="1"/>
  <c r="M157" i="1" s="1"/>
  <c r="H158" i="1"/>
  <c r="I158" i="1"/>
  <c r="H159" i="1"/>
  <c r="I159" i="1"/>
  <c r="H160" i="1"/>
  <c r="I160" i="1"/>
  <c r="H161" i="1"/>
  <c r="I161" i="1"/>
  <c r="M161" i="1" s="1"/>
  <c r="H162" i="1"/>
  <c r="I162" i="1"/>
  <c r="H163" i="1"/>
  <c r="I163" i="1"/>
  <c r="H164" i="1"/>
  <c r="I164" i="1"/>
  <c r="H165" i="1"/>
  <c r="I165" i="1"/>
  <c r="L165" i="1" s="1"/>
  <c r="H166" i="1"/>
  <c r="I166" i="1"/>
  <c r="H167" i="1"/>
  <c r="I167" i="1"/>
  <c r="H168" i="1"/>
  <c r="I168" i="1"/>
  <c r="H169" i="1"/>
  <c r="I169" i="1"/>
  <c r="M169" i="1" s="1"/>
  <c r="H170" i="1"/>
  <c r="I170" i="1"/>
  <c r="H171" i="1"/>
  <c r="I171" i="1"/>
  <c r="H172" i="1"/>
  <c r="I172" i="1"/>
  <c r="H173" i="1"/>
  <c r="I173" i="1"/>
  <c r="M173" i="1" s="1"/>
  <c r="H174" i="1"/>
  <c r="I174" i="1"/>
  <c r="H175" i="1"/>
  <c r="I175" i="1"/>
  <c r="H176" i="1"/>
  <c r="I176" i="1"/>
  <c r="H177" i="1"/>
  <c r="I177" i="1"/>
  <c r="M177" i="1" s="1"/>
  <c r="H178" i="1"/>
  <c r="I178" i="1"/>
  <c r="H179" i="1"/>
  <c r="I179" i="1"/>
  <c r="H180" i="1"/>
  <c r="I180" i="1"/>
  <c r="H181" i="1"/>
  <c r="I181" i="1"/>
  <c r="M181" i="1" s="1"/>
  <c r="H182" i="1"/>
  <c r="I182" i="1"/>
  <c r="H183" i="1"/>
  <c r="I183" i="1"/>
  <c r="H184" i="1"/>
  <c r="I184" i="1"/>
  <c r="H185" i="1"/>
  <c r="I185" i="1"/>
  <c r="M185" i="1" s="1"/>
  <c r="H186" i="1"/>
  <c r="I186" i="1"/>
  <c r="H187" i="1"/>
  <c r="I187" i="1"/>
  <c r="H188" i="1"/>
  <c r="I188" i="1"/>
  <c r="H189" i="1"/>
  <c r="I189" i="1"/>
  <c r="L189" i="1" s="1"/>
  <c r="H190" i="1"/>
  <c r="I190" i="1"/>
  <c r="H191" i="1"/>
  <c r="I191" i="1"/>
  <c r="H192" i="1"/>
  <c r="I192" i="1"/>
  <c r="H193" i="1"/>
  <c r="I193" i="1"/>
  <c r="M193" i="1" s="1"/>
  <c r="H194" i="1"/>
  <c r="I194" i="1"/>
  <c r="H195" i="1"/>
  <c r="I195" i="1"/>
  <c r="H196" i="1"/>
  <c r="I196" i="1"/>
  <c r="H197" i="1"/>
  <c r="I197" i="1"/>
  <c r="M197" i="1" s="1"/>
  <c r="H198" i="1"/>
  <c r="I198" i="1"/>
  <c r="H199" i="1"/>
  <c r="I199" i="1"/>
  <c r="H200" i="1"/>
  <c r="I200" i="1"/>
  <c r="H201" i="1"/>
  <c r="I201" i="1"/>
  <c r="M201" i="1" s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L217" i="1" s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L245" i="1" s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M269" i="1" s="1"/>
  <c r="H270" i="1"/>
  <c r="I270" i="1"/>
  <c r="H271" i="1"/>
  <c r="I271" i="1"/>
  <c r="H272" i="1"/>
  <c r="I272" i="1"/>
  <c r="H273" i="1"/>
  <c r="I273" i="1"/>
  <c r="M273" i="1" s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L293" i="1" s="1"/>
  <c r="H294" i="1"/>
  <c r="I294" i="1"/>
  <c r="H295" i="1"/>
  <c r="I295" i="1"/>
  <c r="H296" i="1"/>
  <c r="I296" i="1"/>
  <c r="H297" i="1"/>
  <c r="I297" i="1"/>
  <c r="M297" i="1" s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M309" i="1" s="1"/>
  <c r="H310" i="1"/>
  <c r="I310" i="1"/>
  <c r="H311" i="1"/>
  <c r="I311" i="1"/>
  <c r="H312" i="1"/>
  <c r="I312" i="1"/>
  <c r="H313" i="1"/>
  <c r="I313" i="1"/>
  <c r="M313" i="1" s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L328" i="1" s="1"/>
  <c r="H329" i="1"/>
  <c r="I329" i="1"/>
  <c r="H330" i="1"/>
  <c r="I330" i="1"/>
  <c r="H331" i="1"/>
  <c r="I331" i="1"/>
  <c r="H332" i="1"/>
  <c r="I332" i="1"/>
  <c r="L332" i="1" s="1"/>
  <c r="H333" i="1"/>
  <c r="I333" i="1"/>
  <c r="L333" i="1" s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L340" i="1" s="1"/>
  <c r="H341" i="1"/>
  <c r="I341" i="1"/>
  <c r="H342" i="1"/>
  <c r="I342" i="1"/>
  <c r="H343" i="1"/>
  <c r="I343" i="1"/>
  <c r="H344" i="1"/>
  <c r="I344" i="1"/>
  <c r="L344" i="1" s="1"/>
  <c r="H345" i="1"/>
  <c r="I345" i="1"/>
  <c r="H346" i="1"/>
  <c r="I346" i="1"/>
  <c r="H347" i="1"/>
  <c r="I347" i="1"/>
  <c r="H348" i="1"/>
  <c r="I348" i="1"/>
  <c r="L348" i="1" s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L356" i="1" s="1"/>
  <c r="H357" i="1"/>
  <c r="I357" i="1"/>
  <c r="H358" i="1"/>
  <c r="I358" i="1"/>
  <c r="H359" i="1"/>
  <c r="I359" i="1"/>
  <c r="H360" i="1"/>
  <c r="I360" i="1"/>
  <c r="L360" i="1" s="1"/>
  <c r="H361" i="1"/>
  <c r="I361" i="1"/>
  <c r="H362" i="1"/>
  <c r="I362" i="1"/>
  <c r="H363" i="1"/>
  <c r="I363" i="1"/>
  <c r="H364" i="1"/>
  <c r="I364" i="1"/>
  <c r="L364" i="1" s="1"/>
  <c r="H365" i="1"/>
  <c r="I365" i="1"/>
  <c r="L365" i="1" s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L372" i="1" s="1"/>
  <c r="H373" i="1"/>
  <c r="I373" i="1"/>
  <c r="H374" i="1"/>
  <c r="I374" i="1"/>
  <c r="H375" i="1"/>
  <c r="I375" i="1"/>
  <c r="H376" i="1"/>
  <c r="I376" i="1"/>
  <c r="L376" i="1" s="1"/>
  <c r="H377" i="1"/>
  <c r="I377" i="1"/>
  <c r="H378" i="1"/>
  <c r="I378" i="1"/>
  <c r="H379" i="1"/>
  <c r="I379" i="1"/>
  <c r="H380" i="1"/>
  <c r="I380" i="1"/>
  <c r="L380" i="1" s="1"/>
  <c r="H381" i="1"/>
  <c r="I381" i="1"/>
  <c r="L381" i="1" s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L388" i="1" s="1"/>
  <c r="H389" i="1"/>
  <c r="I389" i="1"/>
  <c r="H390" i="1"/>
  <c r="I390" i="1"/>
  <c r="H391" i="1"/>
  <c r="I391" i="1"/>
  <c r="H392" i="1"/>
  <c r="I392" i="1"/>
  <c r="L392" i="1" s="1"/>
  <c r="H393" i="1"/>
  <c r="I393" i="1"/>
  <c r="H394" i="1"/>
  <c r="I394" i="1"/>
  <c r="H395" i="1"/>
  <c r="I395" i="1"/>
  <c r="H396" i="1"/>
  <c r="I396" i="1"/>
  <c r="L396" i="1" s="1"/>
  <c r="H397" i="1"/>
  <c r="I397" i="1"/>
  <c r="L397" i="1" s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L404" i="1" s="1"/>
  <c r="H405" i="1"/>
  <c r="I405" i="1"/>
  <c r="H406" i="1"/>
  <c r="I406" i="1"/>
  <c r="H407" i="1"/>
  <c r="I407" i="1"/>
  <c r="H408" i="1"/>
  <c r="I408" i="1"/>
  <c r="L408" i="1" s="1"/>
  <c r="H409" i="1"/>
  <c r="I409" i="1"/>
  <c r="H410" i="1"/>
  <c r="I410" i="1"/>
  <c r="H411" i="1"/>
  <c r="I411" i="1"/>
  <c r="H412" i="1"/>
  <c r="I412" i="1"/>
  <c r="L412" i="1" s="1"/>
  <c r="H413" i="1"/>
  <c r="I413" i="1"/>
  <c r="H414" i="1"/>
  <c r="I414" i="1"/>
  <c r="M414" i="1" s="1"/>
  <c r="H415" i="1"/>
  <c r="I415" i="1"/>
  <c r="H416" i="1"/>
  <c r="I416" i="1"/>
  <c r="H417" i="1"/>
  <c r="I417" i="1"/>
  <c r="H418" i="1"/>
  <c r="I418" i="1"/>
  <c r="M418" i="1" s="1"/>
  <c r="H419" i="1"/>
  <c r="I419" i="1"/>
  <c r="H420" i="1"/>
  <c r="I420" i="1"/>
  <c r="L420" i="1" s="1"/>
  <c r="H421" i="1"/>
  <c r="I421" i="1"/>
  <c r="H422" i="1"/>
  <c r="I422" i="1"/>
  <c r="M422" i="1" s="1"/>
  <c r="H423" i="1"/>
  <c r="I423" i="1"/>
  <c r="H424" i="1"/>
  <c r="I424" i="1"/>
  <c r="L424" i="1" s="1"/>
  <c r="H425" i="1"/>
  <c r="I425" i="1"/>
  <c r="L425" i="1" s="1"/>
  <c r="H426" i="1"/>
  <c r="I426" i="1"/>
  <c r="H427" i="1"/>
  <c r="I427" i="1"/>
  <c r="H428" i="1"/>
  <c r="I428" i="1"/>
  <c r="L428" i="1" s="1"/>
  <c r="H429" i="1"/>
  <c r="I429" i="1"/>
  <c r="H430" i="1"/>
  <c r="I430" i="1"/>
  <c r="M430" i="1" s="1"/>
  <c r="H431" i="1"/>
  <c r="I431" i="1"/>
  <c r="H432" i="1"/>
  <c r="I432" i="1"/>
  <c r="L432" i="1" s="1"/>
  <c r="H433" i="1"/>
  <c r="I433" i="1"/>
  <c r="H434" i="1"/>
  <c r="I434" i="1"/>
  <c r="M434" i="1" s="1"/>
  <c r="H435" i="1"/>
  <c r="I435" i="1"/>
  <c r="H436" i="1"/>
  <c r="I436" i="1"/>
  <c r="L436" i="1" s="1"/>
  <c r="H437" i="1"/>
  <c r="I437" i="1"/>
  <c r="H438" i="1"/>
  <c r="I438" i="1"/>
  <c r="M438" i="1" s="1"/>
  <c r="H439" i="1"/>
  <c r="I439" i="1"/>
  <c r="H440" i="1"/>
  <c r="I440" i="1"/>
  <c r="L440" i="1" s="1"/>
  <c r="H441" i="1"/>
  <c r="I441" i="1"/>
  <c r="H442" i="1"/>
  <c r="I442" i="1"/>
  <c r="H443" i="1"/>
  <c r="I443" i="1"/>
  <c r="H444" i="1"/>
  <c r="I444" i="1"/>
  <c r="L444" i="1" s="1"/>
  <c r="H445" i="1"/>
  <c r="I445" i="1"/>
  <c r="H446" i="1"/>
  <c r="I446" i="1"/>
  <c r="M446" i="1" s="1"/>
  <c r="H447" i="1"/>
  <c r="I447" i="1"/>
  <c r="H448" i="1"/>
  <c r="I448" i="1"/>
  <c r="M448" i="1" s="1"/>
  <c r="H449" i="1"/>
  <c r="I449" i="1"/>
  <c r="L449" i="1" s="1"/>
  <c r="H450" i="1"/>
  <c r="I450" i="1"/>
  <c r="M450" i="1" s="1"/>
  <c r="H451" i="1"/>
  <c r="I451" i="1"/>
  <c r="H452" i="1"/>
  <c r="I452" i="1"/>
  <c r="L452" i="1" s="1"/>
  <c r="H453" i="1"/>
  <c r="I453" i="1"/>
  <c r="H454" i="1"/>
  <c r="I454" i="1"/>
  <c r="M454" i="1" s="1"/>
  <c r="H455" i="1"/>
  <c r="I455" i="1"/>
  <c r="H456" i="1"/>
  <c r="I456" i="1"/>
  <c r="L456" i="1" s="1"/>
  <c r="H457" i="1"/>
  <c r="I457" i="1"/>
  <c r="L457" i="1" s="1"/>
  <c r="H458" i="1"/>
  <c r="I458" i="1"/>
  <c r="H459" i="1"/>
  <c r="I459" i="1"/>
  <c r="H460" i="1"/>
  <c r="I460" i="1"/>
  <c r="L460" i="1" s="1"/>
  <c r="H461" i="1"/>
  <c r="I461" i="1"/>
  <c r="M461" i="1" s="1"/>
  <c r="H462" i="1"/>
  <c r="I462" i="1"/>
  <c r="M462" i="1" s="1"/>
  <c r="H463" i="1"/>
  <c r="I463" i="1"/>
  <c r="H464" i="1"/>
  <c r="I464" i="1"/>
  <c r="L464" i="1" s="1"/>
  <c r="H465" i="1"/>
  <c r="I465" i="1"/>
  <c r="H466" i="1"/>
  <c r="I466" i="1"/>
  <c r="M466" i="1" s="1"/>
  <c r="H467" i="1"/>
  <c r="I467" i="1"/>
  <c r="H468" i="1"/>
  <c r="I468" i="1"/>
  <c r="L468" i="1" s="1"/>
  <c r="H469" i="1"/>
  <c r="I469" i="1"/>
  <c r="L469" i="1" s="1"/>
  <c r="H470" i="1"/>
  <c r="I470" i="1"/>
  <c r="M470" i="1" s="1"/>
  <c r="H471" i="1"/>
  <c r="I471" i="1"/>
  <c r="H472" i="1"/>
  <c r="I472" i="1"/>
  <c r="L472" i="1" s="1"/>
  <c r="H473" i="1"/>
  <c r="I473" i="1"/>
  <c r="H474" i="1"/>
  <c r="I474" i="1"/>
  <c r="H475" i="1"/>
  <c r="I475" i="1"/>
  <c r="H476" i="1"/>
  <c r="I476" i="1"/>
  <c r="M476" i="1" s="1"/>
  <c r="H477" i="1"/>
  <c r="I477" i="1"/>
  <c r="H478" i="1"/>
  <c r="I478" i="1"/>
  <c r="H479" i="1"/>
  <c r="I479" i="1"/>
  <c r="H480" i="1"/>
  <c r="I480" i="1"/>
  <c r="L480" i="1" s="1"/>
  <c r="H481" i="1"/>
  <c r="I481" i="1"/>
  <c r="H482" i="1"/>
  <c r="I482" i="1"/>
  <c r="L482" i="1" s="1"/>
  <c r="H483" i="1"/>
  <c r="I483" i="1"/>
  <c r="H484" i="1"/>
  <c r="I484" i="1"/>
  <c r="L484" i="1" s="1"/>
  <c r="H485" i="1"/>
  <c r="I485" i="1"/>
  <c r="M485" i="1" s="1"/>
  <c r="H486" i="1"/>
  <c r="I486" i="1"/>
  <c r="H487" i="1"/>
  <c r="I487" i="1"/>
  <c r="H488" i="1"/>
  <c r="I488" i="1"/>
  <c r="L488" i="1" s="1"/>
  <c r="H489" i="1"/>
  <c r="I489" i="1"/>
  <c r="H490" i="1"/>
  <c r="I490" i="1"/>
  <c r="L490" i="1" s="1"/>
  <c r="H491" i="1"/>
  <c r="I491" i="1"/>
  <c r="H492" i="1"/>
  <c r="I492" i="1"/>
  <c r="H493" i="1"/>
  <c r="I493" i="1"/>
  <c r="H494" i="1"/>
  <c r="I494" i="1"/>
  <c r="H495" i="1"/>
  <c r="I495" i="1"/>
  <c r="H496" i="1"/>
  <c r="I496" i="1"/>
  <c r="L496" i="1" s="1"/>
  <c r="H497" i="1"/>
  <c r="I497" i="1"/>
  <c r="H498" i="1"/>
  <c r="I498" i="1"/>
  <c r="L498" i="1" s="1"/>
  <c r="H499" i="1"/>
  <c r="I499" i="1"/>
  <c r="H500" i="1"/>
  <c r="I500" i="1"/>
  <c r="H501" i="1"/>
  <c r="I501" i="1"/>
  <c r="M501" i="1" s="1"/>
  <c r="H502" i="1"/>
  <c r="I502" i="1"/>
  <c r="H503" i="1"/>
  <c r="I503" i="1"/>
  <c r="H504" i="1"/>
  <c r="I504" i="1"/>
  <c r="M504" i="1" s="1"/>
  <c r="H505" i="1"/>
  <c r="I505" i="1"/>
  <c r="M505" i="1" s="1"/>
  <c r="H506" i="1"/>
  <c r="I506" i="1"/>
  <c r="H507" i="1"/>
  <c r="I507" i="1"/>
  <c r="H508" i="1"/>
  <c r="I508" i="1"/>
  <c r="M508" i="1" s="1"/>
  <c r="H509" i="1"/>
  <c r="I509" i="1"/>
  <c r="H510" i="1"/>
  <c r="I510" i="1"/>
  <c r="M510" i="1" s="1"/>
  <c r="H511" i="1"/>
  <c r="I511" i="1"/>
  <c r="H512" i="1"/>
  <c r="I512" i="1"/>
  <c r="M512" i="1" s="1"/>
  <c r="H513" i="1"/>
  <c r="I513" i="1"/>
  <c r="H514" i="1"/>
  <c r="I514" i="1"/>
  <c r="H515" i="1"/>
  <c r="I515" i="1"/>
  <c r="H516" i="1"/>
  <c r="I516" i="1"/>
  <c r="M516" i="1" s="1"/>
  <c r="H517" i="1"/>
  <c r="I517" i="1"/>
  <c r="H518" i="1"/>
  <c r="I518" i="1"/>
  <c r="M518" i="1" s="1"/>
  <c r="H519" i="1"/>
  <c r="I519" i="1"/>
  <c r="H520" i="1"/>
  <c r="I520" i="1"/>
  <c r="M520" i="1" s="1"/>
  <c r="H521" i="1"/>
  <c r="I521" i="1"/>
  <c r="M521" i="1" s="1"/>
  <c r="H522" i="1"/>
  <c r="I522" i="1"/>
  <c r="H523" i="1"/>
  <c r="I523" i="1"/>
  <c r="H524" i="1"/>
  <c r="I524" i="1"/>
  <c r="M524" i="1" s="1"/>
  <c r="H525" i="1"/>
  <c r="I525" i="1"/>
  <c r="M525" i="1" s="1"/>
  <c r="H526" i="1"/>
  <c r="I526" i="1"/>
  <c r="H527" i="1"/>
  <c r="I527" i="1"/>
  <c r="H528" i="1"/>
  <c r="I528" i="1"/>
  <c r="M528" i="1" s="1"/>
  <c r="H529" i="1"/>
  <c r="I529" i="1"/>
  <c r="H530" i="1"/>
  <c r="I530" i="1"/>
  <c r="M530" i="1" s="1"/>
  <c r="H531" i="1"/>
  <c r="I531" i="1"/>
  <c r="H532" i="1"/>
  <c r="I532" i="1"/>
  <c r="M532" i="1" s="1"/>
  <c r="H533" i="1"/>
  <c r="I533" i="1"/>
  <c r="M533" i="1" s="1"/>
  <c r="H534" i="1"/>
  <c r="I534" i="1"/>
  <c r="M534" i="1" s="1"/>
  <c r="H535" i="1"/>
  <c r="I535" i="1"/>
  <c r="H536" i="1"/>
  <c r="I536" i="1"/>
  <c r="M536" i="1" s="1"/>
  <c r="H537" i="1"/>
  <c r="I537" i="1"/>
  <c r="M537" i="1" s="1"/>
  <c r="H538" i="1"/>
  <c r="I538" i="1"/>
  <c r="M538" i="1" s="1"/>
  <c r="H539" i="1"/>
  <c r="I539" i="1"/>
  <c r="H540" i="1"/>
  <c r="I540" i="1"/>
  <c r="M540" i="1" s="1"/>
  <c r="H541" i="1"/>
  <c r="I541" i="1"/>
  <c r="H542" i="1"/>
  <c r="I542" i="1"/>
  <c r="M542" i="1" s="1"/>
  <c r="H543" i="1"/>
  <c r="I543" i="1"/>
  <c r="H544" i="1"/>
  <c r="I544" i="1"/>
  <c r="M544" i="1" s="1"/>
  <c r="H545" i="1"/>
  <c r="I545" i="1"/>
  <c r="H546" i="1"/>
  <c r="I546" i="1"/>
  <c r="M546" i="1" s="1"/>
  <c r="H547" i="1"/>
  <c r="I547" i="1"/>
  <c r="H548" i="1"/>
  <c r="I548" i="1"/>
  <c r="M548" i="1" s="1"/>
  <c r="H549" i="1"/>
  <c r="I549" i="1"/>
  <c r="H550" i="1"/>
  <c r="I550" i="1"/>
  <c r="M550" i="1" s="1"/>
  <c r="H551" i="1"/>
  <c r="I551" i="1"/>
  <c r="H552" i="1"/>
  <c r="I552" i="1"/>
  <c r="M552" i="1" s="1"/>
  <c r="H553" i="1"/>
  <c r="I553" i="1"/>
  <c r="H554" i="1"/>
  <c r="I554" i="1"/>
  <c r="M554" i="1" s="1"/>
  <c r="H555" i="1"/>
  <c r="I555" i="1"/>
  <c r="H556" i="1"/>
  <c r="I556" i="1"/>
  <c r="M556" i="1" s="1"/>
  <c r="H557" i="1"/>
  <c r="I557" i="1"/>
  <c r="H558" i="1"/>
  <c r="I558" i="1"/>
  <c r="M558" i="1" s="1"/>
  <c r="H559" i="1"/>
  <c r="I559" i="1"/>
  <c r="H560" i="1"/>
  <c r="I560" i="1"/>
  <c r="M560" i="1" s="1"/>
  <c r="H561" i="1"/>
  <c r="I561" i="1"/>
  <c r="M561" i="1" s="1"/>
  <c r="H562" i="1"/>
  <c r="I562" i="1"/>
  <c r="M562" i="1" s="1"/>
  <c r="H563" i="1"/>
  <c r="I563" i="1"/>
  <c r="H564" i="1"/>
  <c r="I564" i="1"/>
  <c r="M564" i="1" s="1"/>
  <c r="H565" i="1"/>
  <c r="I565" i="1"/>
  <c r="H566" i="1"/>
  <c r="I566" i="1"/>
  <c r="M566" i="1" s="1"/>
  <c r="H567" i="1"/>
  <c r="I567" i="1"/>
  <c r="H568" i="1"/>
  <c r="I568" i="1"/>
  <c r="M568" i="1" s="1"/>
  <c r="H569" i="1"/>
  <c r="I569" i="1"/>
  <c r="H570" i="1"/>
  <c r="I570" i="1"/>
  <c r="M570" i="1" s="1"/>
  <c r="H571" i="1"/>
  <c r="I571" i="1"/>
  <c r="H572" i="1"/>
  <c r="I572" i="1"/>
  <c r="M572" i="1" s="1"/>
  <c r="H573" i="1"/>
  <c r="I573" i="1"/>
  <c r="H574" i="1"/>
  <c r="I574" i="1"/>
  <c r="M574" i="1" s="1"/>
  <c r="H575" i="1"/>
  <c r="I575" i="1"/>
  <c r="H576" i="1"/>
  <c r="I576" i="1"/>
  <c r="M576" i="1" s="1"/>
  <c r="H577" i="1"/>
  <c r="I577" i="1"/>
  <c r="M577" i="1" s="1"/>
  <c r="H578" i="1"/>
  <c r="I578" i="1"/>
  <c r="M578" i="1" s="1"/>
  <c r="H579" i="1"/>
  <c r="I579" i="1"/>
  <c r="H580" i="1"/>
  <c r="I580" i="1"/>
  <c r="M580" i="1" s="1"/>
  <c r="H581" i="1"/>
  <c r="I581" i="1"/>
  <c r="H582" i="1"/>
  <c r="I582" i="1"/>
  <c r="M582" i="1" s="1"/>
  <c r="H583" i="1"/>
  <c r="I583" i="1"/>
  <c r="H584" i="1"/>
  <c r="I584" i="1"/>
  <c r="M584" i="1" s="1"/>
  <c r="H585" i="1"/>
  <c r="I585" i="1"/>
  <c r="H586" i="1"/>
  <c r="I586" i="1"/>
  <c r="M586" i="1" s="1"/>
  <c r="H587" i="1"/>
  <c r="I587" i="1"/>
  <c r="H588" i="1"/>
  <c r="I588" i="1"/>
  <c r="M588" i="1" s="1"/>
  <c r="H589" i="1"/>
  <c r="I589" i="1"/>
  <c r="H590" i="1"/>
  <c r="I590" i="1"/>
  <c r="M590" i="1" s="1"/>
  <c r="H591" i="1"/>
  <c r="I591" i="1"/>
  <c r="H592" i="1"/>
  <c r="I592" i="1"/>
  <c r="M592" i="1" s="1"/>
  <c r="H593" i="1"/>
  <c r="I593" i="1"/>
  <c r="M593" i="1" s="1"/>
  <c r="H594" i="1"/>
  <c r="I594" i="1"/>
  <c r="M594" i="1" s="1"/>
  <c r="H595" i="1"/>
  <c r="I595" i="1"/>
  <c r="H596" i="1"/>
  <c r="I596" i="1"/>
  <c r="M596" i="1" s="1"/>
  <c r="H597" i="1"/>
  <c r="I597" i="1"/>
  <c r="H598" i="1"/>
  <c r="I598" i="1"/>
  <c r="M598" i="1" s="1"/>
  <c r="H599" i="1"/>
  <c r="I599" i="1"/>
  <c r="H600" i="1"/>
  <c r="I600" i="1"/>
  <c r="M600" i="1" s="1"/>
  <c r="H601" i="1"/>
  <c r="I601" i="1"/>
  <c r="H602" i="1"/>
  <c r="I602" i="1"/>
  <c r="L602" i="1" s="1"/>
  <c r="H603" i="1"/>
  <c r="I603" i="1"/>
  <c r="H604" i="1"/>
  <c r="I604" i="1"/>
  <c r="M604" i="1" s="1"/>
  <c r="H605" i="1"/>
  <c r="I605" i="1"/>
  <c r="H606" i="1"/>
  <c r="I606" i="1"/>
  <c r="M606" i="1" s="1"/>
  <c r="H607" i="1"/>
  <c r="I607" i="1"/>
  <c r="H608" i="1"/>
  <c r="I608" i="1"/>
  <c r="H609" i="1"/>
  <c r="I609" i="1"/>
  <c r="M609" i="1" s="1"/>
  <c r="H610" i="1"/>
  <c r="I610" i="1"/>
  <c r="M610" i="1" s="1"/>
  <c r="H611" i="1"/>
  <c r="I611" i="1"/>
  <c r="H612" i="1"/>
  <c r="I612" i="1"/>
  <c r="H613" i="1"/>
  <c r="I613" i="1"/>
  <c r="H614" i="1"/>
  <c r="I614" i="1"/>
  <c r="M614" i="1" s="1"/>
  <c r="H615" i="1"/>
  <c r="I615" i="1"/>
  <c r="H616" i="1"/>
  <c r="I616" i="1"/>
  <c r="H617" i="1"/>
  <c r="I617" i="1"/>
  <c r="L617" i="1" s="1"/>
  <c r="H618" i="1"/>
  <c r="I618" i="1"/>
  <c r="L618" i="1" s="1"/>
  <c r="H619" i="1"/>
  <c r="I619" i="1"/>
  <c r="H620" i="1"/>
  <c r="I620" i="1"/>
  <c r="M620" i="1" s="1"/>
  <c r="H621" i="1"/>
  <c r="I621" i="1"/>
  <c r="L621" i="1" s="1"/>
  <c r="H622" i="1"/>
  <c r="I622" i="1"/>
  <c r="L622" i="1" s="1"/>
  <c r="H623" i="1"/>
  <c r="I623" i="1"/>
  <c r="H624" i="1"/>
  <c r="I624" i="1"/>
  <c r="M624" i="1" s="1"/>
  <c r="H625" i="1"/>
  <c r="I625" i="1"/>
  <c r="M625" i="1" s="1"/>
  <c r="H626" i="1"/>
  <c r="I626" i="1"/>
  <c r="M626" i="1" s="1"/>
  <c r="H627" i="1"/>
  <c r="I627" i="1"/>
  <c r="H628" i="1"/>
  <c r="I628" i="1"/>
  <c r="H629" i="1"/>
  <c r="I629" i="1"/>
  <c r="M629" i="1" s="1"/>
  <c r="H630" i="1"/>
  <c r="I630" i="1"/>
  <c r="L630" i="1" s="1"/>
  <c r="H631" i="1"/>
  <c r="I631" i="1"/>
  <c r="H632" i="1"/>
  <c r="I632" i="1"/>
  <c r="H633" i="1"/>
  <c r="I633" i="1"/>
  <c r="H634" i="1"/>
  <c r="I634" i="1"/>
  <c r="H635" i="1"/>
  <c r="I635" i="1"/>
  <c r="H636" i="1"/>
  <c r="I636" i="1"/>
  <c r="L636" i="1" s="1"/>
  <c r="H637" i="1"/>
  <c r="I637" i="1"/>
  <c r="M637" i="1" s="1"/>
  <c r="H638" i="1"/>
  <c r="I638" i="1"/>
  <c r="L638" i="1" s="1"/>
  <c r="H639" i="1"/>
  <c r="I639" i="1"/>
  <c r="H640" i="1"/>
  <c r="I640" i="1"/>
  <c r="M640" i="1" s="1"/>
  <c r="H641" i="1"/>
  <c r="I641" i="1"/>
  <c r="H642" i="1"/>
  <c r="I642" i="1"/>
  <c r="L642" i="1" s="1"/>
  <c r="H643" i="1"/>
  <c r="I643" i="1"/>
  <c r="H644" i="1"/>
  <c r="I644" i="1"/>
  <c r="L644" i="1" s="1"/>
  <c r="H645" i="1"/>
  <c r="I645" i="1"/>
  <c r="M645" i="1" s="1"/>
  <c r="H646" i="1"/>
  <c r="I646" i="1"/>
  <c r="L646" i="1" s="1"/>
  <c r="H647" i="1"/>
  <c r="I647" i="1"/>
  <c r="H648" i="1"/>
  <c r="I648" i="1"/>
  <c r="H649" i="1"/>
  <c r="I649" i="1"/>
  <c r="H650" i="1"/>
  <c r="I650" i="1"/>
  <c r="M650" i="1" s="1"/>
  <c r="H651" i="1"/>
  <c r="I651" i="1"/>
  <c r="H652" i="1"/>
  <c r="I652" i="1"/>
  <c r="L652" i="1" s="1"/>
  <c r="H653" i="1"/>
  <c r="I653" i="1"/>
  <c r="M653" i="1" s="1"/>
  <c r="H654" i="1"/>
  <c r="I654" i="1"/>
  <c r="M654" i="1" s="1"/>
  <c r="H655" i="1"/>
  <c r="I655" i="1"/>
  <c r="H656" i="1"/>
  <c r="I656" i="1"/>
  <c r="H657" i="1"/>
  <c r="I657" i="1"/>
  <c r="H658" i="1"/>
  <c r="I658" i="1"/>
  <c r="L658" i="1" s="1"/>
  <c r="H659" i="1"/>
  <c r="I659" i="1"/>
  <c r="H660" i="1"/>
  <c r="I660" i="1"/>
  <c r="H661" i="1"/>
  <c r="I661" i="1"/>
  <c r="M661" i="1" s="1"/>
  <c r="H662" i="1"/>
  <c r="I662" i="1"/>
  <c r="M662" i="1" s="1"/>
  <c r="H663" i="1"/>
  <c r="I663" i="1"/>
  <c r="H664" i="1"/>
  <c r="I664" i="1"/>
  <c r="L664" i="1" s="1"/>
  <c r="H665" i="1"/>
  <c r="I665" i="1"/>
  <c r="L665" i="1" s="1"/>
  <c r="H666" i="1"/>
  <c r="I666" i="1"/>
  <c r="H667" i="1"/>
  <c r="I667" i="1"/>
  <c r="H668" i="1"/>
  <c r="I668" i="1"/>
  <c r="M668" i="1" s="1"/>
  <c r="H669" i="1"/>
  <c r="I669" i="1"/>
  <c r="L669" i="1" s="1"/>
  <c r="H670" i="1"/>
  <c r="I670" i="1"/>
  <c r="M670" i="1" s="1"/>
  <c r="H671" i="1"/>
  <c r="I671" i="1"/>
  <c r="H672" i="1"/>
  <c r="I672" i="1"/>
  <c r="H673" i="1"/>
  <c r="I673" i="1"/>
  <c r="M673" i="1" s="1"/>
  <c r="H674" i="1"/>
  <c r="I674" i="1"/>
  <c r="L674" i="1" s="1"/>
  <c r="H675" i="1"/>
  <c r="I675" i="1"/>
  <c r="H676" i="1"/>
  <c r="I676" i="1"/>
  <c r="H677" i="1"/>
  <c r="I677" i="1"/>
  <c r="H678" i="1"/>
  <c r="I678" i="1"/>
  <c r="M678" i="1" s="1"/>
  <c r="H679" i="1"/>
  <c r="I679" i="1"/>
  <c r="H680" i="1"/>
  <c r="I680" i="1"/>
  <c r="L680" i="1" s="1"/>
  <c r="H681" i="1"/>
  <c r="I681" i="1"/>
  <c r="L681" i="1" s="1"/>
  <c r="H682" i="1"/>
  <c r="I682" i="1"/>
  <c r="H683" i="1"/>
  <c r="I683" i="1"/>
  <c r="H684" i="1"/>
  <c r="I684" i="1"/>
  <c r="M684" i="1" s="1"/>
  <c r="H685" i="1"/>
  <c r="I685" i="1"/>
  <c r="L685" i="1" s="1"/>
  <c r="H686" i="1"/>
  <c r="I686" i="1"/>
  <c r="M686" i="1" s="1"/>
  <c r="H687" i="1"/>
  <c r="I687" i="1"/>
  <c r="H688" i="1"/>
  <c r="I688" i="1"/>
  <c r="H689" i="1"/>
  <c r="I689" i="1"/>
  <c r="M689" i="1" s="1"/>
  <c r="H690" i="1"/>
  <c r="I690" i="1"/>
  <c r="L690" i="1" s="1"/>
  <c r="H691" i="1"/>
  <c r="I691" i="1"/>
  <c r="H692" i="1"/>
  <c r="I692" i="1"/>
  <c r="H693" i="1"/>
  <c r="I693" i="1"/>
  <c r="H694" i="1"/>
  <c r="I694" i="1"/>
  <c r="M694" i="1" s="1"/>
  <c r="H695" i="1"/>
  <c r="I695" i="1"/>
  <c r="H696" i="1"/>
  <c r="I696" i="1"/>
  <c r="L696" i="1" s="1"/>
  <c r="H697" i="1"/>
  <c r="I697" i="1"/>
  <c r="L697" i="1" s="1"/>
  <c r="H698" i="1"/>
  <c r="I698" i="1"/>
  <c r="H699" i="1"/>
  <c r="I699" i="1"/>
  <c r="H700" i="1"/>
  <c r="I700" i="1"/>
  <c r="M700" i="1" s="1"/>
  <c r="H701" i="1"/>
  <c r="I701" i="1"/>
  <c r="L701" i="1" s="1"/>
  <c r="H702" i="1"/>
  <c r="I702" i="1"/>
  <c r="M702" i="1" s="1"/>
  <c r="H703" i="1"/>
  <c r="I703" i="1"/>
  <c r="H704" i="1"/>
  <c r="I704" i="1"/>
  <c r="H705" i="1"/>
  <c r="I705" i="1"/>
  <c r="M705" i="1" s="1"/>
  <c r="H706" i="1"/>
  <c r="I706" i="1"/>
  <c r="L706" i="1" s="1"/>
  <c r="H707" i="1"/>
  <c r="I707" i="1"/>
  <c r="H708" i="1"/>
  <c r="I708" i="1"/>
  <c r="H709" i="1"/>
  <c r="I709" i="1"/>
  <c r="H710" i="1"/>
  <c r="I710" i="1"/>
  <c r="M710" i="1" s="1"/>
  <c r="H711" i="1"/>
  <c r="I711" i="1"/>
  <c r="H712" i="1"/>
  <c r="I712" i="1"/>
  <c r="L712" i="1" s="1"/>
  <c r="H713" i="1"/>
  <c r="I713" i="1"/>
  <c r="L713" i="1" s="1"/>
  <c r="H714" i="1"/>
  <c r="I714" i="1"/>
  <c r="H715" i="1"/>
  <c r="I715" i="1"/>
  <c r="H716" i="1"/>
  <c r="I716" i="1"/>
  <c r="M716" i="1" s="1"/>
  <c r="H717" i="1"/>
  <c r="I717" i="1"/>
  <c r="L717" i="1" s="1"/>
  <c r="H718" i="1"/>
  <c r="I718" i="1"/>
  <c r="M718" i="1" s="1"/>
  <c r="H719" i="1"/>
  <c r="I719" i="1"/>
  <c r="H720" i="1"/>
  <c r="I720" i="1"/>
  <c r="H721" i="1"/>
  <c r="I721" i="1"/>
  <c r="M721" i="1" s="1"/>
  <c r="H722" i="1"/>
  <c r="I722" i="1"/>
  <c r="L722" i="1" s="1"/>
  <c r="H723" i="1"/>
  <c r="I723" i="1"/>
  <c r="L723" i="1" s="1"/>
  <c r="H724" i="1"/>
  <c r="I724" i="1"/>
  <c r="M724" i="1" s="1"/>
  <c r="H725" i="1"/>
  <c r="I725" i="1"/>
  <c r="L725" i="1" s="1"/>
  <c r="H726" i="1"/>
  <c r="I726" i="1"/>
  <c r="M726" i="1" s="1"/>
  <c r="H727" i="1"/>
  <c r="I727" i="1"/>
  <c r="H728" i="1"/>
  <c r="I728" i="1"/>
  <c r="H729" i="1"/>
  <c r="I729" i="1"/>
  <c r="L729" i="1" s="1"/>
  <c r="H730" i="1"/>
  <c r="I730" i="1"/>
  <c r="M730" i="1" s="1"/>
  <c r="H731" i="1"/>
  <c r="I731" i="1"/>
  <c r="L731" i="1" s="1"/>
  <c r="H732" i="1"/>
  <c r="I732" i="1"/>
  <c r="H733" i="1"/>
  <c r="I733" i="1"/>
  <c r="M733" i="1" s="1"/>
  <c r="H734" i="1"/>
  <c r="I734" i="1"/>
  <c r="L734" i="1" s="1"/>
  <c r="H735" i="1"/>
  <c r="I735" i="1"/>
  <c r="H736" i="1"/>
  <c r="I736" i="1"/>
  <c r="H737" i="1"/>
  <c r="I737" i="1"/>
  <c r="L737" i="1" s="1"/>
  <c r="H738" i="1"/>
  <c r="I738" i="1"/>
  <c r="M738" i="1" s="1"/>
  <c r="H739" i="1"/>
  <c r="I739" i="1"/>
  <c r="L739" i="1" s="1"/>
  <c r="H740" i="1"/>
  <c r="I740" i="1"/>
  <c r="L740" i="1" s="1"/>
  <c r="H741" i="1"/>
  <c r="I741" i="1"/>
  <c r="M741" i="1" s="1"/>
  <c r="H742" i="1"/>
  <c r="I742" i="1"/>
  <c r="L742" i="1" s="1"/>
  <c r="H743" i="1"/>
  <c r="I743" i="1"/>
  <c r="H744" i="1"/>
  <c r="I744" i="1"/>
  <c r="H745" i="1"/>
  <c r="I745" i="1"/>
  <c r="M745" i="1" s="1"/>
  <c r="H746" i="1"/>
  <c r="I746" i="1"/>
  <c r="L746" i="1" s="1"/>
  <c r="H747" i="1"/>
  <c r="I747" i="1"/>
  <c r="M747" i="1" s="1"/>
  <c r="H748" i="1"/>
  <c r="I748" i="1"/>
  <c r="H749" i="1"/>
  <c r="I749" i="1"/>
  <c r="H750" i="1"/>
  <c r="I750" i="1"/>
  <c r="M750" i="1" s="1"/>
  <c r="H751" i="1"/>
  <c r="I751" i="1"/>
  <c r="H752" i="1"/>
  <c r="I752" i="1"/>
  <c r="M752" i="1" s="1"/>
  <c r="H753" i="1"/>
  <c r="I753" i="1"/>
  <c r="L753" i="1" s="1"/>
  <c r="H754" i="1"/>
  <c r="I754" i="1"/>
  <c r="M754" i="1" s="1"/>
  <c r="H755" i="1"/>
  <c r="I755" i="1"/>
  <c r="M755" i="1" s="1"/>
  <c r="H756" i="1"/>
  <c r="I756" i="1"/>
  <c r="M756" i="1" s="1"/>
  <c r="H757" i="1"/>
  <c r="I757" i="1"/>
  <c r="M757" i="1" s="1"/>
  <c r="H758" i="1"/>
  <c r="I758" i="1"/>
  <c r="L758" i="1" s="1"/>
  <c r="H759" i="1"/>
  <c r="I759" i="1"/>
  <c r="L759" i="1" s="1"/>
  <c r="H760" i="1"/>
  <c r="I760" i="1"/>
  <c r="M760" i="1" s="1"/>
  <c r="H761" i="1"/>
  <c r="I761" i="1"/>
  <c r="M761" i="1" s="1"/>
  <c r="H762" i="1"/>
  <c r="I762" i="1"/>
  <c r="H763" i="1"/>
  <c r="I763" i="1"/>
  <c r="H764" i="1"/>
  <c r="I764" i="1"/>
  <c r="M764" i="1" s="1"/>
  <c r="H765" i="1"/>
  <c r="I765" i="1"/>
  <c r="H766" i="1"/>
  <c r="I766" i="1"/>
  <c r="H767" i="1"/>
  <c r="I767" i="1"/>
  <c r="M767" i="1" s="1"/>
  <c r="H768" i="1"/>
  <c r="I768" i="1"/>
  <c r="L768" i="1" s="1"/>
  <c r="H769" i="1"/>
  <c r="I769" i="1"/>
  <c r="M769" i="1" s="1"/>
  <c r="H770" i="1"/>
  <c r="I770" i="1"/>
  <c r="L770" i="1" s="1"/>
  <c r="H771" i="1"/>
  <c r="I771" i="1"/>
  <c r="L771" i="1" s="1"/>
  <c r="H772" i="1"/>
  <c r="I772" i="1"/>
  <c r="M772" i="1" s="1"/>
  <c r="H773" i="1"/>
  <c r="I773" i="1"/>
  <c r="L773" i="1" s="1"/>
  <c r="H774" i="1"/>
  <c r="I774" i="1"/>
  <c r="H775" i="1"/>
  <c r="I775" i="1"/>
  <c r="L775" i="1" s="1"/>
  <c r="H776" i="1"/>
  <c r="I776" i="1"/>
  <c r="L776" i="1" s="1"/>
  <c r="H777" i="1"/>
  <c r="I777" i="1"/>
  <c r="L777" i="1" s="1"/>
  <c r="H778" i="1"/>
  <c r="I778" i="1"/>
  <c r="M778" i="1" s="1"/>
  <c r="H779" i="1"/>
  <c r="I779" i="1"/>
  <c r="H780" i="1"/>
  <c r="I780" i="1"/>
  <c r="L780" i="1" s="1"/>
  <c r="H781" i="1"/>
  <c r="I781" i="1"/>
  <c r="L781" i="1" s="1"/>
  <c r="H782" i="1"/>
  <c r="I782" i="1"/>
  <c r="M782" i="1" s="1"/>
  <c r="H783" i="1"/>
  <c r="I783" i="1"/>
  <c r="H784" i="1"/>
  <c r="I784" i="1"/>
  <c r="H785" i="1"/>
  <c r="I785" i="1"/>
  <c r="M785" i="1" s="1"/>
  <c r="H786" i="1"/>
  <c r="I786" i="1"/>
  <c r="L786" i="1" s="1"/>
  <c r="H787" i="1"/>
  <c r="I787" i="1"/>
  <c r="H788" i="1"/>
  <c r="I788" i="1"/>
  <c r="H789" i="1"/>
  <c r="I789" i="1"/>
  <c r="H790" i="1"/>
  <c r="I790" i="1"/>
  <c r="H791" i="1"/>
  <c r="I791" i="1"/>
  <c r="H792" i="1"/>
  <c r="I792" i="1"/>
  <c r="M792" i="1" s="1"/>
  <c r="H793" i="1"/>
  <c r="I793" i="1"/>
  <c r="L793" i="1" s="1"/>
  <c r="H794" i="1"/>
  <c r="I794" i="1"/>
  <c r="M794" i="1" s="1"/>
  <c r="H795" i="1"/>
  <c r="I795" i="1"/>
  <c r="H796" i="1"/>
  <c r="I796" i="1"/>
  <c r="M796" i="1" s="1"/>
  <c r="H797" i="1"/>
  <c r="I797" i="1"/>
  <c r="M797" i="1" s="1"/>
  <c r="H798" i="1"/>
  <c r="I798" i="1"/>
  <c r="M798" i="1" s="1"/>
  <c r="H799" i="1"/>
  <c r="I799" i="1"/>
  <c r="H800" i="1"/>
  <c r="I800" i="1"/>
  <c r="L800" i="1" s="1"/>
  <c r="H801" i="1"/>
  <c r="I801" i="1"/>
  <c r="M801" i="1" s="1"/>
  <c r="H802" i="1"/>
  <c r="I802" i="1"/>
  <c r="L802" i="1" s="1"/>
  <c r="H803" i="1"/>
  <c r="I803" i="1"/>
  <c r="H804" i="1"/>
  <c r="I804" i="1"/>
  <c r="L804" i="1" s="1"/>
  <c r="H805" i="1"/>
  <c r="I805" i="1"/>
  <c r="M805" i="1" s="1"/>
  <c r="H806" i="1"/>
  <c r="I806" i="1"/>
  <c r="L806" i="1" s="1"/>
  <c r="H807" i="1"/>
  <c r="I807" i="1"/>
  <c r="H808" i="1"/>
  <c r="I808" i="1"/>
  <c r="L808" i="1" s="1"/>
  <c r="H809" i="1"/>
  <c r="I809" i="1"/>
  <c r="L809" i="1" s="1"/>
  <c r="H810" i="1"/>
  <c r="I810" i="1"/>
  <c r="M810" i="1" s="1"/>
  <c r="H811" i="1"/>
  <c r="I811" i="1"/>
  <c r="H812" i="1"/>
  <c r="I812" i="1"/>
  <c r="M812" i="1" s="1"/>
  <c r="H813" i="1"/>
  <c r="I813" i="1"/>
  <c r="L813" i="1" s="1"/>
  <c r="H814" i="1"/>
  <c r="I814" i="1"/>
  <c r="M814" i="1" s="1"/>
  <c r="H815" i="1"/>
  <c r="I815" i="1"/>
  <c r="H816" i="1"/>
  <c r="I816" i="1"/>
  <c r="M816" i="1" s="1"/>
  <c r="H817" i="1"/>
  <c r="I817" i="1"/>
  <c r="M817" i="1" s="1"/>
  <c r="H818" i="1"/>
  <c r="I818" i="1"/>
  <c r="L818" i="1" s="1"/>
  <c r="H819" i="1"/>
  <c r="I819" i="1"/>
  <c r="H820" i="1"/>
  <c r="I820" i="1"/>
  <c r="L820" i="1" s="1"/>
  <c r="H821" i="1"/>
  <c r="I821" i="1"/>
  <c r="M821" i="1" s="1"/>
  <c r="H822" i="1"/>
  <c r="I822" i="1"/>
  <c r="H823" i="1"/>
  <c r="I823" i="1"/>
  <c r="H824" i="1"/>
  <c r="I824" i="1"/>
  <c r="L824" i="1" s="1"/>
  <c r="H825" i="1"/>
  <c r="I825" i="1"/>
  <c r="L825" i="1" s="1"/>
  <c r="H826" i="1"/>
  <c r="I826" i="1"/>
  <c r="L826" i="1" s="1"/>
  <c r="H827" i="1"/>
  <c r="I827" i="1"/>
  <c r="H828" i="1"/>
  <c r="I828" i="1"/>
  <c r="M828" i="1" s="1"/>
  <c r="H829" i="1"/>
  <c r="I829" i="1"/>
  <c r="L829" i="1" s="1"/>
  <c r="H830" i="1"/>
  <c r="I830" i="1"/>
  <c r="H831" i="1"/>
  <c r="I831" i="1"/>
  <c r="H832" i="1"/>
  <c r="I832" i="1"/>
  <c r="M832" i="1" s="1"/>
  <c r="H833" i="1"/>
  <c r="I833" i="1"/>
  <c r="M833" i="1" s="1"/>
  <c r="H834" i="1"/>
  <c r="I834" i="1"/>
  <c r="L834" i="1" s="1"/>
  <c r="H835" i="1"/>
  <c r="I835" i="1"/>
  <c r="M835" i="1" s="1"/>
  <c r="H836" i="1"/>
  <c r="I836" i="1"/>
  <c r="M836" i="1" s="1"/>
  <c r="H837" i="1"/>
  <c r="I837" i="1"/>
  <c r="L837" i="1" s="1"/>
  <c r="H838" i="1"/>
  <c r="I838" i="1"/>
  <c r="L838" i="1" s="1"/>
  <c r="H839" i="1"/>
  <c r="I839" i="1"/>
  <c r="L839" i="1" s="1"/>
  <c r="H840" i="1"/>
  <c r="I840" i="1"/>
  <c r="L840" i="1" s="1"/>
  <c r="H841" i="1"/>
  <c r="J841" i="1" s="1"/>
  <c r="Q841" i="1" s="1"/>
  <c r="I841" i="1"/>
  <c r="M841" i="1" s="1"/>
  <c r="H842" i="1"/>
  <c r="I842" i="1"/>
  <c r="M842" i="1" s="1"/>
  <c r="H843" i="1"/>
  <c r="I843" i="1"/>
  <c r="L843" i="1" s="1"/>
  <c r="H844" i="1"/>
  <c r="I844" i="1"/>
  <c r="M844" i="1" s="1"/>
  <c r="H845" i="1"/>
  <c r="K845" i="1" s="1"/>
  <c r="N845" i="1" s="1"/>
  <c r="I845" i="1"/>
  <c r="L845" i="1" s="1"/>
  <c r="H846" i="1"/>
  <c r="I846" i="1"/>
  <c r="M846" i="1" s="1"/>
  <c r="H847" i="1"/>
  <c r="I847" i="1"/>
  <c r="M847" i="1" s="1"/>
  <c r="H848" i="1"/>
  <c r="I848" i="1"/>
  <c r="M848" i="1" s="1"/>
  <c r="H849" i="1"/>
  <c r="J849" i="1" s="1"/>
  <c r="Q849" i="1" s="1"/>
  <c r="I849" i="1"/>
  <c r="L849" i="1" s="1"/>
  <c r="H850" i="1"/>
  <c r="I850" i="1"/>
  <c r="L850" i="1" s="1"/>
  <c r="H851" i="1"/>
  <c r="I851" i="1"/>
  <c r="M851" i="1" s="1"/>
  <c r="H852" i="1"/>
  <c r="I852" i="1"/>
  <c r="L852" i="1" s="1"/>
  <c r="H853" i="1"/>
  <c r="I853" i="1"/>
  <c r="M853" i="1" s="1"/>
  <c r="H854" i="1"/>
  <c r="I854" i="1"/>
  <c r="L854" i="1" s="1"/>
  <c r="H855" i="1"/>
  <c r="I855" i="1"/>
  <c r="L855" i="1" s="1"/>
  <c r="H856" i="1"/>
  <c r="I856" i="1"/>
  <c r="H857" i="1"/>
  <c r="J857" i="1" s="1"/>
  <c r="Q857" i="1" s="1"/>
  <c r="I857" i="1"/>
  <c r="L857" i="1" s="1"/>
  <c r="H858" i="1"/>
  <c r="I858" i="1"/>
  <c r="M858" i="1" s="1"/>
  <c r="H859" i="1"/>
  <c r="I859" i="1"/>
  <c r="H860" i="1"/>
  <c r="I860" i="1"/>
  <c r="M860" i="1" s="1"/>
  <c r="H861" i="1"/>
  <c r="I861" i="1"/>
  <c r="L861" i="1" s="1"/>
  <c r="H862" i="1"/>
  <c r="I862" i="1"/>
  <c r="M862" i="1" s="1"/>
  <c r="H863" i="1"/>
  <c r="I863" i="1"/>
  <c r="M863" i="1" s="1"/>
  <c r="H864" i="1"/>
  <c r="I864" i="1"/>
  <c r="L864" i="1" s="1"/>
  <c r="H865" i="1"/>
  <c r="I865" i="1"/>
  <c r="L865" i="1" s="1"/>
  <c r="H866" i="1"/>
  <c r="I866" i="1"/>
  <c r="M866" i="1" s="1"/>
  <c r="H867" i="1"/>
  <c r="I867" i="1"/>
  <c r="L867" i="1" s="1"/>
  <c r="H868" i="1"/>
  <c r="I868" i="1"/>
  <c r="M868" i="1" s="1"/>
  <c r="H869" i="1"/>
  <c r="I869" i="1"/>
  <c r="L869" i="1" s="1"/>
  <c r="H870" i="1"/>
  <c r="I870" i="1"/>
  <c r="M870" i="1" s="1"/>
  <c r="H871" i="1"/>
  <c r="I871" i="1"/>
  <c r="H872" i="1"/>
  <c r="I872" i="1"/>
  <c r="M872" i="1" s="1"/>
  <c r="H873" i="1"/>
  <c r="I873" i="1"/>
  <c r="M873" i="1" s="1"/>
  <c r="H874" i="1"/>
  <c r="I874" i="1"/>
  <c r="L874" i="1" s="1"/>
  <c r="H875" i="1"/>
  <c r="I875" i="1"/>
  <c r="M875" i="1" s="1"/>
  <c r="H876" i="1"/>
  <c r="I876" i="1"/>
  <c r="L876" i="1" s="1"/>
  <c r="H877" i="1"/>
  <c r="J877" i="1" s="1"/>
  <c r="Q877" i="1" s="1"/>
  <c r="I877" i="1"/>
  <c r="M877" i="1" s="1"/>
  <c r="H878" i="1"/>
  <c r="I878" i="1"/>
  <c r="H879" i="1"/>
  <c r="I879" i="1"/>
  <c r="L879" i="1" s="1"/>
  <c r="H880" i="1"/>
  <c r="I880" i="1"/>
  <c r="L880" i="1" s="1"/>
  <c r="H881" i="1"/>
  <c r="I881" i="1"/>
  <c r="L881" i="1" s="1"/>
  <c r="H882" i="1"/>
  <c r="I882" i="1"/>
  <c r="L882" i="1" s="1"/>
  <c r="H883" i="1"/>
  <c r="I883" i="1"/>
  <c r="L883" i="1" s="1"/>
  <c r="H884" i="1"/>
  <c r="I884" i="1"/>
  <c r="M884" i="1" s="1"/>
  <c r="H885" i="1"/>
  <c r="I885" i="1"/>
  <c r="M885" i="1" s="1"/>
  <c r="H886" i="1"/>
  <c r="I886" i="1"/>
  <c r="L886" i="1" s="1"/>
  <c r="H887" i="1"/>
  <c r="I887" i="1"/>
  <c r="M887" i="1" s="1"/>
  <c r="H888" i="1"/>
  <c r="I888" i="1"/>
  <c r="M888" i="1" s="1"/>
  <c r="H889" i="1"/>
  <c r="I889" i="1"/>
  <c r="M889" i="1" s="1"/>
  <c r="H890" i="1"/>
  <c r="I890" i="1"/>
  <c r="L890" i="1" s="1"/>
  <c r="H891" i="1"/>
  <c r="I891" i="1"/>
  <c r="M891" i="1" s="1"/>
  <c r="H892" i="1"/>
  <c r="I892" i="1"/>
  <c r="M892" i="1" s="1"/>
  <c r="H893" i="1"/>
  <c r="I893" i="1"/>
  <c r="M893" i="1" s="1"/>
  <c r="H894" i="1"/>
  <c r="I894" i="1"/>
  <c r="L894" i="1" s="1"/>
  <c r="H895" i="1"/>
  <c r="I895" i="1"/>
  <c r="L895" i="1" s="1"/>
  <c r="H896" i="1"/>
  <c r="I896" i="1"/>
  <c r="M896" i="1" s="1"/>
  <c r="H897" i="1"/>
  <c r="I897" i="1"/>
  <c r="L897" i="1" s="1"/>
  <c r="I898" i="1"/>
  <c r="I899" i="1"/>
  <c r="M899" i="1" s="1"/>
  <c r="I900" i="1"/>
  <c r="I901" i="1"/>
  <c r="M901" i="1" s="1"/>
  <c r="I902" i="1"/>
  <c r="I903" i="1"/>
  <c r="L903" i="1" s="1"/>
  <c r="I904" i="1"/>
  <c r="I905" i="1"/>
  <c r="M905" i="1" s="1"/>
  <c r="I906" i="1"/>
  <c r="I907" i="1"/>
  <c r="L907" i="1" s="1"/>
  <c r="I908" i="1"/>
  <c r="I909" i="1"/>
  <c r="M909" i="1" s="1"/>
  <c r="I910" i="1"/>
  <c r="I911" i="1"/>
  <c r="L911" i="1" s="1"/>
  <c r="I912" i="1"/>
  <c r="I913" i="1"/>
  <c r="L913" i="1" s="1"/>
  <c r="I914" i="1"/>
  <c r="I915" i="1"/>
  <c r="I916" i="1"/>
  <c r="I917" i="1"/>
  <c r="L917" i="1" s="1"/>
  <c r="I918" i="1"/>
  <c r="I919" i="1"/>
  <c r="L919" i="1" s="1"/>
  <c r="I920" i="1"/>
  <c r="I921" i="1"/>
  <c r="L921" i="1" s="1"/>
  <c r="I922" i="1"/>
  <c r="I923" i="1"/>
  <c r="L923" i="1" s="1"/>
  <c r="I924" i="1"/>
  <c r="I925" i="1"/>
  <c r="I926" i="1"/>
  <c r="I927" i="1"/>
  <c r="I928" i="1"/>
  <c r="I929" i="1"/>
  <c r="L929" i="1" s="1"/>
  <c r="I930" i="1"/>
  <c r="I931" i="1"/>
  <c r="L931" i="1" s="1"/>
  <c r="I932" i="1"/>
  <c r="I933" i="1"/>
  <c r="I934" i="1"/>
  <c r="I935" i="1"/>
  <c r="M935" i="1" s="1"/>
  <c r="I936" i="1"/>
  <c r="I937" i="1"/>
  <c r="L937" i="1" s="1"/>
  <c r="I938" i="1"/>
  <c r="I939" i="1"/>
  <c r="M939" i="1" s="1"/>
  <c r="I940" i="1"/>
  <c r="I941" i="1"/>
  <c r="L941" i="1" s="1"/>
  <c r="I942" i="1"/>
  <c r="I943" i="1"/>
  <c r="M943" i="1" s="1"/>
  <c r="I944" i="1"/>
  <c r="I945" i="1"/>
  <c r="L945" i="1" s="1"/>
  <c r="I946" i="1"/>
  <c r="I947" i="1"/>
  <c r="L947" i="1" s="1"/>
  <c r="I948" i="1"/>
  <c r="I949" i="1"/>
  <c r="L949" i="1" s="1"/>
  <c r="I950" i="1"/>
  <c r="I951" i="1"/>
  <c r="L951" i="1" s="1"/>
  <c r="I952" i="1"/>
  <c r="I953" i="1"/>
  <c r="L953" i="1" s="1"/>
  <c r="I954" i="1"/>
  <c r="I955" i="1"/>
  <c r="L955" i="1" s="1"/>
  <c r="I956" i="1"/>
  <c r="I957" i="1"/>
  <c r="L957" i="1" s="1"/>
  <c r="I958" i="1"/>
  <c r="I959" i="1"/>
  <c r="L959" i="1" s="1"/>
  <c r="I960" i="1"/>
  <c r="I961" i="1"/>
  <c r="L961" i="1" s="1"/>
  <c r="I962" i="1"/>
  <c r="I963" i="1"/>
  <c r="L963" i="1" s="1"/>
  <c r="I964" i="1"/>
  <c r="I965" i="1"/>
  <c r="L965" i="1" s="1"/>
  <c r="I966" i="1"/>
  <c r="I967" i="1"/>
  <c r="L967" i="1" s="1"/>
  <c r="I968" i="1"/>
  <c r="I969" i="1"/>
  <c r="M969" i="1" s="1"/>
  <c r="I970" i="1"/>
  <c r="I971" i="1"/>
  <c r="I972" i="1"/>
  <c r="I973" i="1"/>
  <c r="L973" i="1" s="1"/>
  <c r="I974" i="1"/>
  <c r="I975" i="1"/>
  <c r="L975" i="1" s="1"/>
  <c r="I976" i="1"/>
  <c r="I977" i="1"/>
  <c r="L977" i="1" s="1"/>
  <c r="I978" i="1"/>
  <c r="I979" i="1"/>
  <c r="L979" i="1" s="1"/>
  <c r="I980" i="1"/>
  <c r="I981" i="1"/>
  <c r="L981" i="1" s="1"/>
  <c r="I982" i="1"/>
  <c r="I983" i="1"/>
  <c r="L983" i="1" s="1"/>
  <c r="I984" i="1"/>
  <c r="I985" i="1"/>
  <c r="L985" i="1" s="1"/>
  <c r="I986" i="1"/>
  <c r="I987" i="1"/>
  <c r="L987" i="1" s="1"/>
  <c r="I988" i="1"/>
  <c r="I989" i="1"/>
  <c r="I990" i="1"/>
  <c r="I991" i="1"/>
  <c r="I992" i="1"/>
  <c r="I993" i="1"/>
  <c r="L993" i="1" s="1"/>
  <c r="I994" i="1"/>
  <c r="I995" i="1"/>
  <c r="L995" i="1" s="1"/>
  <c r="I996" i="1"/>
  <c r="I997" i="1"/>
  <c r="I998" i="1"/>
  <c r="I999" i="1"/>
  <c r="L999" i="1" s="1"/>
  <c r="J2" i="1"/>
  <c r="Q2" i="1" s="1"/>
  <c r="K2" i="1"/>
  <c r="N2" i="1" s="1"/>
  <c r="L2" i="1"/>
  <c r="M2" i="1"/>
  <c r="P2" i="1"/>
  <c r="J3" i="1"/>
  <c r="O3" i="1" s="1"/>
  <c r="K3" i="1"/>
  <c r="N3" i="1" s="1"/>
  <c r="L3" i="1"/>
  <c r="M3" i="1"/>
  <c r="P3" i="1"/>
  <c r="J4" i="1"/>
  <c r="K4" i="1"/>
  <c r="N4" i="1" s="1"/>
  <c r="O4" i="1" s="1"/>
  <c r="L4" i="1"/>
  <c r="M4" i="1"/>
  <c r="P4" i="1"/>
  <c r="Q4" i="1"/>
  <c r="J5" i="1"/>
  <c r="K5" i="1"/>
  <c r="N5" i="1" s="1"/>
  <c r="M5" i="1"/>
  <c r="O5" i="1"/>
  <c r="P5" i="1"/>
  <c r="Q5" i="1"/>
  <c r="J6" i="1"/>
  <c r="Q6" i="1" s="1"/>
  <c r="K6" i="1"/>
  <c r="N6" i="1" s="1"/>
  <c r="O6" i="1" s="1"/>
  <c r="L6" i="1"/>
  <c r="M6" i="1"/>
  <c r="P6" i="1"/>
  <c r="J7" i="1"/>
  <c r="Q7" i="1" s="1"/>
  <c r="K7" i="1"/>
  <c r="N7" i="1" s="1"/>
  <c r="L7" i="1"/>
  <c r="M7" i="1"/>
  <c r="P7" i="1"/>
  <c r="J8" i="1"/>
  <c r="O8" i="1" s="1"/>
  <c r="K8" i="1"/>
  <c r="N8" i="1" s="1"/>
  <c r="L8" i="1"/>
  <c r="M8" i="1"/>
  <c r="P8" i="1"/>
  <c r="Q8" i="1"/>
  <c r="J9" i="1"/>
  <c r="Q9" i="1" s="1"/>
  <c r="K9" i="1"/>
  <c r="N9" i="1" s="1"/>
  <c r="M9" i="1"/>
  <c r="P9" i="1"/>
  <c r="J10" i="1"/>
  <c r="Q10" i="1" s="1"/>
  <c r="K10" i="1"/>
  <c r="N10" i="1" s="1"/>
  <c r="L10" i="1"/>
  <c r="M10" i="1"/>
  <c r="P10" i="1"/>
  <c r="J11" i="1"/>
  <c r="O11" i="1" s="1"/>
  <c r="K11" i="1"/>
  <c r="N11" i="1" s="1"/>
  <c r="L11" i="1"/>
  <c r="M11" i="1"/>
  <c r="P11" i="1"/>
  <c r="Q11" i="1"/>
  <c r="J12" i="1"/>
  <c r="K12" i="1"/>
  <c r="N12" i="1" s="1"/>
  <c r="O12" i="1" s="1"/>
  <c r="L12" i="1"/>
  <c r="M12" i="1"/>
  <c r="P12" i="1"/>
  <c r="Q12" i="1"/>
  <c r="J13" i="1"/>
  <c r="K13" i="1"/>
  <c r="N13" i="1" s="1"/>
  <c r="O13" i="1" s="1"/>
  <c r="M13" i="1"/>
  <c r="P13" i="1"/>
  <c r="Q13" i="1"/>
  <c r="J14" i="1"/>
  <c r="K14" i="1"/>
  <c r="N14" i="1" s="1"/>
  <c r="O14" i="1" s="1"/>
  <c r="L14" i="1"/>
  <c r="M14" i="1"/>
  <c r="P14" i="1"/>
  <c r="Q14" i="1"/>
  <c r="J15" i="1"/>
  <c r="Q15" i="1" s="1"/>
  <c r="K15" i="1"/>
  <c r="N15" i="1" s="1"/>
  <c r="L15" i="1"/>
  <c r="M15" i="1"/>
  <c r="P15" i="1"/>
  <c r="J16" i="1"/>
  <c r="Q16" i="1" s="1"/>
  <c r="K16" i="1"/>
  <c r="N16" i="1" s="1"/>
  <c r="L16" i="1"/>
  <c r="M16" i="1"/>
  <c r="O16" i="1"/>
  <c r="P16" i="1"/>
  <c r="J17" i="1"/>
  <c r="K17" i="1"/>
  <c r="N17" i="1" s="1"/>
  <c r="O17" i="1" s="1"/>
  <c r="M17" i="1"/>
  <c r="P17" i="1"/>
  <c r="Q17" i="1"/>
  <c r="J18" i="1"/>
  <c r="Q18" i="1" s="1"/>
  <c r="K18" i="1"/>
  <c r="N18" i="1" s="1"/>
  <c r="L18" i="1"/>
  <c r="M18" i="1"/>
  <c r="P18" i="1"/>
  <c r="J19" i="1"/>
  <c r="Q19" i="1" s="1"/>
  <c r="K19" i="1"/>
  <c r="N19" i="1" s="1"/>
  <c r="L19" i="1"/>
  <c r="M19" i="1"/>
  <c r="O19" i="1"/>
  <c r="P19" i="1"/>
  <c r="J20" i="1"/>
  <c r="K20" i="1"/>
  <c r="N20" i="1" s="1"/>
  <c r="O20" i="1" s="1"/>
  <c r="L20" i="1"/>
  <c r="M20" i="1"/>
  <c r="P20" i="1"/>
  <c r="Q20" i="1"/>
  <c r="J21" i="1"/>
  <c r="K21" i="1"/>
  <c r="N21" i="1" s="1"/>
  <c r="O21" i="1" s="1"/>
  <c r="M21" i="1"/>
  <c r="P21" i="1"/>
  <c r="Q21" i="1"/>
  <c r="J22" i="1"/>
  <c r="Q22" i="1" s="1"/>
  <c r="K22" i="1"/>
  <c r="N22" i="1" s="1"/>
  <c r="O22" i="1" s="1"/>
  <c r="L22" i="1"/>
  <c r="M22" i="1"/>
  <c r="P22" i="1"/>
  <c r="J23" i="1"/>
  <c r="K23" i="1"/>
  <c r="N23" i="1" s="1"/>
  <c r="O23" i="1" s="1"/>
  <c r="L23" i="1"/>
  <c r="M23" i="1"/>
  <c r="P23" i="1"/>
  <c r="Q23" i="1"/>
  <c r="J24" i="1"/>
  <c r="Q24" i="1" s="1"/>
  <c r="K24" i="1"/>
  <c r="N24" i="1" s="1"/>
  <c r="L24" i="1"/>
  <c r="M24" i="1"/>
  <c r="O24" i="1"/>
  <c r="P24" i="1"/>
  <c r="J25" i="1"/>
  <c r="K25" i="1"/>
  <c r="N25" i="1" s="1"/>
  <c r="M25" i="1"/>
  <c r="P25" i="1"/>
  <c r="Q25" i="1"/>
  <c r="J26" i="1"/>
  <c r="Q26" i="1" s="1"/>
  <c r="K26" i="1"/>
  <c r="N26" i="1" s="1"/>
  <c r="O26" i="1" s="1"/>
  <c r="L26" i="1"/>
  <c r="M26" i="1"/>
  <c r="P26" i="1"/>
  <c r="J27" i="1"/>
  <c r="Q27" i="1" s="1"/>
  <c r="K27" i="1"/>
  <c r="N27" i="1" s="1"/>
  <c r="O27" i="1" s="1"/>
  <c r="L27" i="1"/>
  <c r="M27" i="1"/>
  <c r="P27" i="1"/>
  <c r="J28" i="1"/>
  <c r="Q28" i="1" s="1"/>
  <c r="K28" i="1"/>
  <c r="N28" i="1" s="1"/>
  <c r="L28" i="1"/>
  <c r="M28" i="1"/>
  <c r="P28" i="1"/>
  <c r="J29" i="1"/>
  <c r="Q29" i="1" s="1"/>
  <c r="K29" i="1"/>
  <c r="N29" i="1" s="1"/>
  <c r="M29" i="1"/>
  <c r="P29" i="1"/>
  <c r="J30" i="1"/>
  <c r="Q30" i="1" s="1"/>
  <c r="K30" i="1"/>
  <c r="N30" i="1" s="1"/>
  <c r="O30" i="1" s="1"/>
  <c r="L30" i="1"/>
  <c r="M30" i="1"/>
  <c r="P30" i="1"/>
  <c r="J31" i="1"/>
  <c r="Q31" i="1" s="1"/>
  <c r="K31" i="1"/>
  <c r="N31" i="1" s="1"/>
  <c r="L31" i="1"/>
  <c r="M31" i="1"/>
  <c r="P31" i="1"/>
  <c r="J32" i="1"/>
  <c r="O32" i="1" s="1"/>
  <c r="K32" i="1"/>
  <c r="N32" i="1" s="1"/>
  <c r="L32" i="1"/>
  <c r="M32" i="1"/>
  <c r="P32" i="1"/>
  <c r="Q32" i="1"/>
  <c r="J33" i="1"/>
  <c r="K33" i="1"/>
  <c r="N33" i="1" s="1"/>
  <c r="M33" i="1"/>
  <c r="O33" i="1"/>
  <c r="P33" i="1"/>
  <c r="Q33" i="1"/>
  <c r="J34" i="1"/>
  <c r="K34" i="1"/>
  <c r="N34" i="1" s="1"/>
  <c r="O34" i="1" s="1"/>
  <c r="L34" i="1"/>
  <c r="M34" i="1"/>
  <c r="P34" i="1"/>
  <c r="Q34" i="1"/>
  <c r="J35" i="1"/>
  <c r="Q35" i="1" s="1"/>
  <c r="K35" i="1"/>
  <c r="N35" i="1" s="1"/>
  <c r="L35" i="1"/>
  <c r="M35" i="1"/>
  <c r="P35" i="1"/>
  <c r="J36" i="1"/>
  <c r="Q36" i="1" s="1"/>
  <c r="K36" i="1"/>
  <c r="N36" i="1" s="1"/>
  <c r="O36" i="1" s="1"/>
  <c r="L36" i="1"/>
  <c r="M36" i="1"/>
  <c r="P36" i="1"/>
  <c r="J37" i="1"/>
  <c r="Q37" i="1" s="1"/>
  <c r="K37" i="1"/>
  <c r="N37" i="1" s="1"/>
  <c r="M37" i="1"/>
  <c r="P37" i="1"/>
  <c r="J38" i="1"/>
  <c r="K38" i="1"/>
  <c r="N38" i="1" s="1"/>
  <c r="L38" i="1"/>
  <c r="M38" i="1"/>
  <c r="P38" i="1"/>
  <c r="J39" i="1"/>
  <c r="K39" i="1"/>
  <c r="N39" i="1" s="1"/>
  <c r="O39" i="1" s="1"/>
  <c r="L39" i="1"/>
  <c r="M39" i="1"/>
  <c r="P39" i="1"/>
  <c r="Q39" i="1"/>
  <c r="J40" i="1"/>
  <c r="Q40" i="1" s="1"/>
  <c r="K40" i="1"/>
  <c r="N40" i="1" s="1"/>
  <c r="L40" i="1"/>
  <c r="M40" i="1"/>
  <c r="P40" i="1"/>
  <c r="J41" i="1"/>
  <c r="K41" i="1"/>
  <c r="N41" i="1" s="1"/>
  <c r="O41" i="1" s="1"/>
  <c r="M41" i="1"/>
  <c r="P41" i="1"/>
  <c r="Q41" i="1"/>
  <c r="J42" i="1"/>
  <c r="K42" i="1"/>
  <c r="N42" i="1" s="1"/>
  <c r="O42" i="1" s="1"/>
  <c r="L42" i="1"/>
  <c r="M42" i="1"/>
  <c r="P42" i="1"/>
  <c r="Q42" i="1"/>
  <c r="J43" i="1"/>
  <c r="K43" i="1"/>
  <c r="N43" i="1" s="1"/>
  <c r="O43" i="1" s="1"/>
  <c r="L43" i="1"/>
  <c r="M43" i="1"/>
  <c r="P43" i="1"/>
  <c r="Q43" i="1"/>
  <c r="J44" i="1"/>
  <c r="Q44" i="1" s="1"/>
  <c r="K44" i="1"/>
  <c r="N44" i="1" s="1"/>
  <c r="L44" i="1"/>
  <c r="M44" i="1"/>
  <c r="P44" i="1"/>
  <c r="J45" i="1"/>
  <c r="Q45" i="1" s="1"/>
  <c r="K45" i="1"/>
  <c r="N45" i="1" s="1"/>
  <c r="O45" i="1" s="1"/>
  <c r="M45" i="1"/>
  <c r="P45" i="1"/>
  <c r="J46" i="1"/>
  <c r="Q46" i="1" s="1"/>
  <c r="K46" i="1"/>
  <c r="N46" i="1" s="1"/>
  <c r="L46" i="1"/>
  <c r="M46" i="1"/>
  <c r="P46" i="1"/>
  <c r="J47" i="1"/>
  <c r="K47" i="1"/>
  <c r="N47" i="1" s="1"/>
  <c r="L47" i="1"/>
  <c r="M47" i="1"/>
  <c r="P47" i="1"/>
  <c r="J48" i="1"/>
  <c r="Q48" i="1" s="1"/>
  <c r="K48" i="1"/>
  <c r="N48" i="1" s="1"/>
  <c r="O48" i="1" s="1"/>
  <c r="L48" i="1"/>
  <c r="M48" i="1"/>
  <c r="P48" i="1"/>
  <c r="J49" i="1"/>
  <c r="Q49" i="1" s="1"/>
  <c r="K49" i="1"/>
  <c r="N49" i="1" s="1"/>
  <c r="L49" i="1"/>
  <c r="P49" i="1"/>
  <c r="J50" i="1"/>
  <c r="O50" i="1" s="1"/>
  <c r="K50" i="1"/>
  <c r="N50" i="1" s="1"/>
  <c r="L50" i="1"/>
  <c r="M50" i="1"/>
  <c r="P50" i="1"/>
  <c r="J51" i="1"/>
  <c r="K51" i="1"/>
  <c r="N51" i="1" s="1"/>
  <c r="O51" i="1" s="1"/>
  <c r="L51" i="1"/>
  <c r="M51" i="1"/>
  <c r="P51" i="1"/>
  <c r="Q51" i="1"/>
  <c r="J52" i="1"/>
  <c r="Q52" i="1" s="1"/>
  <c r="K52" i="1"/>
  <c r="N52" i="1" s="1"/>
  <c r="O52" i="1" s="1"/>
  <c r="L52" i="1"/>
  <c r="M52" i="1"/>
  <c r="P52" i="1"/>
  <c r="J53" i="1"/>
  <c r="Q53" i="1" s="1"/>
  <c r="K53" i="1"/>
  <c r="N53" i="1" s="1"/>
  <c r="L53" i="1"/>
  <c r="P53" i="1"/>
  <c r="J54" i="1"/>
  <c r="Q54" i="1" s="1"/>
  <c r="K54" i="1"/>
  <c r="N54" i="1" s="1"/>
  <c r="L54" i="1"/>
  <c r="M54" i="1"/>
  <c r="P54" i="1"/>
  <c r="J55" i="1"/>
  <c r="Q55" i="1" s="1"/>
  <c r="K55" i="1"/>
  <c r="N55" i="1" s="1"/>
  <c r="L55" i="1"/>
  <c r="M55" i="1"/>
  <c r="P55" i="1"/>
  <c r="J56" i="1"/>
  <c r="K56" i="1"/>
  <c r="N56" i="1" s="1"/>
  <c r="L56" i="1"/>
  <c r="M56" i="1"/>
  <c r="P56" i="1"/>
  <c r="J57" i="1"/>
  <c r="K57" i="1"/>
  <c r="N57" i="1" s="1"/>
  <c r="O57" i="1" s="1"/>
  <c r="M57" i="1"/>
  <c r="P57" i="1"/>
  <c r="Q57" i="1"/>
  <c r="J58" i="1"/>
  <c r="K58" i="1"/>
  <c r="N58" i="1" s="1"/>
  <c r="L58" i="1"/>
  <c r="M58" i="1"/>
  <c r="P58" i="1"/>
  <c r="J59" i="1"/>
  <c r="Q59" i="1" s="1"/>
  <c r="K59" i="1"/>
  <c r="N59" i="1" s="1"/>
  <c r="L59" i="1"/>
  <c r="M59" i="1"/>
  <c r="P59" i="1"/>
  <c r="J60" i="1"/>
  <c r="Q60" i="1" s="1"/>
  <c r="K60" i="1"/>
  <c r="N60" i="1" s="1"/>
  <c r="O60" i="1" s="1"/>
  <c r="L60" i="1"/>
  <c r="M60" i="1"/>
  <c r="P60" i="1"/>
  <c r="J61" i="1"/>
  <c r="Q61" i="1" s="1"/>
  <c r="K61" i="1"/>
  <c r="N61" i="1" s="1"/>
  <c r="M61" i="1"/>
  <c r="P61" i="1"/>
  <c r="J62" i="1"/>
  <c r="Q62" i="1" s="1"/>
  <c r="K62" i="1"/>
  <c r="N62" i="1" s="1"/>
  <c r="L62" i="1"/>
  <c r="M62" i="1"/>
  <c r="O62" i="1"/>
  <c r="P62" i="1"/>
  <c r="J63" i="1"/>
  <c r="K63" i="1"/>
  <c r="N63" i="1" s="1"/>
  <c r="O63" i="1" s="1"/>
  <c r="L63" i="1"/>
  <c r="M63" i="1"/>
  <c r="P63" i="1"/>
  <c r="Q63" i="1"/>
  <c r="J64" i="1"/>
  <c r="K64" i="1"/>
  <c r="N64" i="1" s="1"/>
  <c r="L64" i="1"/>
  <c r="M64" i="1"/>
  <c r="P64" i="1"/>
  <c r="J65" i="1"/>
  <c r="Q65" i="1" s="1"/>
  <c r="K65" i="1"/>
  <c r="N65" i="1" s="1"/>
  <c r="L65" i="1"/>
  <c r="P65" i="1"/>
  <c r="J66" i="1"/>
  <c r="K66" i="1"/>
  <c r="N66" i="1" s="1"/>
  <c r="L66" i="1"/>
  <c r="M66" i="1"/>
  <c r="P66" i="1"/>
  <c r="J67" i="1"/>
  <c r="K67" i="1"/>
  <c r="N67" i="1" s="1"/>
  <c r="O67" i="1" s="1"/>
  <c r="L67" i="1"/>
  <c r="M67" i="1"/>
  <c r="P67" i="1"/>
  <c r="Q67" i="1"/>
  <c r="J68" i="1"/>
  <c r="K68" i="1"/>
  <c r="N68" i="1" s="1"/>
  <c r="O68" i="1" s="1"/>
  <c r="L68" i="1"/>
  <c r="M68" i="1"/>
  <c r="P68" i="1"/>
  <c r="Q68" i="1"/>
  <c r="J69" i="1"/>
  <c r="Q69" i="1" s="1"/>
  <c r="K69" i="1"/>
  <c r="N69" i="1" s="1"/>
  <c r="P69" i="1"/>
  <c r="J70" i="1"/>
  <c r="Q70" i="1" s="1"/>
  <c r="K70" i="1"/>
  <c r="N70" i="1" s="1"/>
  <c r="L70" i="1"/>
  <c r="M70" i="1"/>
  <c r="P70" i="1"/>
  <c r="J71" i="1"/>
  <c r="Q71" i="1" s="1"/>
  <c r="K71" i="1"/>
  <c r="N71" i="1" s="1"/>
  <c r="L71" i="1"/>
  <c r="M71" i="1"/>
  <c r="P71" i="1"/>
  <c r="J72" i="1"/>
  <c r="K72" i="1"/>
  <c r="N72" i="1" s="1"/>
  <c r="L72" i="1"/>
  <c r="M72" i="1"/>
  <c r="P72" i="1"/>
  <c r="J73" i="1"/>
  <c r="Q73" i="1" s="1"/>
  <c r="K73" i="1"/>
  <c r="N73" i="1" s="1"/>
  <c r="L73" i="1"/>
  <c r="P73" i="1"/>
  <c r="J74" i="1"/>
  <c r="K74" i="1"/>
  <c r="N74" i="1" s="1"/>
  <c r="L74" i="1"/>
  <c r="M74" i="1"/>
  <c r="P74" i="1"/>
  <c r="J75" i="1"/>
  <c r="Q75" i="1" s="1"/>
  <c r="K75" i="1"/>
  <c r="N75" i="1" s="1"/>
  <c r="L75" i="1"/>
  <c r="M75" i="1"/>
  <c r="P75" i="1"/>
  <c r="J76" i="1"/>
  <c r="Q76" i="1" s="1"/>
  <c r="K76" i="1"/>
  <c r="N76" i="1" s="1"/>
  <c r="L76" i="1"/>
  <c r="M76" i="1"/>
  <c r="P76" i="1"/>
  <c r="J77" i="1"/>
  <c r="Q77" i="1" s="1"/>
  <c r="K77" i="1"/>
  <c r="N77" i="1" s="1"/>
  <c r="P77" i="1"/>
  <c r="J78" i="1"/>
  <c r="Q78" i="1" s="1"/>
  <c r="K78" i="1"/>
  <c r="N78" i="1" s="1"/>
  <c r="O78" i="1" s="1"/>
  <c r="L78" i="1"/>
  <c r="M78" i="1"/>
  <c r="P78" i="1"/>
  <c r="J79" i="1"/>
  <c r="Q79" i="1" s="1"/>
  <c r="K79" i="1"/>
  <c r="N79" i="1" s="1"/>
  <c r="L79" i="1"/>
  <c r="M79" i="1"/>
  <c r="P79" i="1"/>
  <c r="J80" i="1"/>
  <c r="Q80" i="1" s="1"/>
  <c r="K80" i="1"/>
  <c r="N80" i="1" s="1"/>
  <c r="L80" i="1"/>
  <c r="M80" i="1"/>
  <c r="P80" i="1"/>
  <c r="J81" i="1"/>
  <c r="K81" i="1"/>
  <c r="N81" i="1" s="1"/>
  <c r="M81" i="1"/>
  <c r="P81" i="1"/>
  <c r="Q81" i="1"/>
  <c r="J82" i="1"/>
  <c r="Q82" i="1" s="1"/>
  <c r="K82" i="1"/>
  <c r="N82" i="1" s="1"/>
  <c r="L82" i="1"/>
  <c r="M82" i="1"/>
  <c r="P82" i="1"/>
  <c r="J83" i="1"/>
  <c r="Q83" i="1" s="1"/>
  <c r="K83" i="1"/>
  <c r="N83" i="1" s="1"/>
  <c r="L83" i="1"/>
  <c r="M83" i="1"/>
  <c r="P83" i="1"/>
  <c r="J84" i="1"/>
  <c r="K84" i="1"/>
  <c r="N84" i="1" s="1"/>
  <c r="O84" i="1" s="1"/>
  <c r="L84" i="1"/>
  <c r="M84" i="1"/>
  <c r="P84" i="1"/>
  <c r="Q84" i="1"/>
  <c r="J85" i="1"/>
  <c r="Q85" i="1" s="1"/>
  <c r="K85" i="1"/>
  <c r="N85" i="1" s="1"/>
  <c r="M85" i="1"/>
  <c r="P85" i="1"/>
  <c r="J86" i="1"/>
  <c r="K86" i="1"/>
  <c r="N86" i="1" s="1"/>
  <c r="L86" i="1"/>
  <c r="M86" i="1"/>
  <c r="P86" i="1"/>
  <c r="J87" i="1"/>
  <c r="Q87" i="1" s="1"/>
  <c r="K87" i="1"/>
  <c r="N87" i="1" s="1"/>
  <c r="L87" i="1"/>
  <c r="M87" i="1"/>
  <c r="P87" i="1"/>
  <c r="J88" i="1"/>
  <c r="K88" i="1"/>
  <c r="N88" i="1" s="1"/>
  <c r="L88" i="1"/>
  <c r="M88" i="1"/>
  <c r="P88" i="1"/>
  <c r="J89" i="1"/>
  <c r="K89" i="1"/>
  <c r="N89" i="1" s="1"/>
  <c r="O89" i="1" s="1"/>
  <c r="P89" i="1"/>
  <c r="Q89" i="1"/>
  <c r="J90" i="1"/>
  <c r="Q90" i="1" s="1"/>
  <c r="K90" i="1"/>
  <c r="N90" i="1" s="1"/>
  <c r="L90" i="1"/>
  <c r="M90" i="1"/>
  <c r="P90" i="1"/>
  <c r="J91" i="1"/>
  <c r="Q91" i="1" s="1"/>
  <c r="K91" i="1"/>
  <c r="N91" i="1" s="1"/>
  <c r="L91" i="1"/>
  <c r="M91" i="1"/>
  <c r="P91" i="1"/>
  <c r="J92" i="1"/>
  <c r="K92" i="1"/>
  <c r="N92" i="1" s="1"/>
  <c r="L92" i="1"/>
  <c r="M92" i="1"/>
  <c r="P92" i="1"/>
  <c r="J93" i="1"/>
  <c r="Q93" i="1" s="1"/>
  <c r="K93" i="1"/>
  <c r="N93" i="1" s="1"/>
  <c r="O93" i="1" s="1"/>
  <c r="P93" i="1"/>
  <c r="J94" i="1"/>
  <c r="Q94" i="1" s="1"/>
  <c r="K94" i="1"/>
  <c r="N94" i="1" s="1"/>
  <c r="L94" i="1"/>
  <c r="M94" i="1"/>
  <c r="P94" i="1"/>
  <c r="J95" i="1"/>
  <c r="Q95" i="1" s="1"/>
  <c r="K95" i="1"/>
  <c r="N95" i="1" s="1"/>
  <c r="O95" i="1" s="1"/>
  <c r="L95" i="1"/>
  <c r="M95" i="1"/>
  <c r="P95" i="1"/>
  <c r="J96" i="1"/>
  <c r="K96" i="1"/>
  <c r="N96" i="1" s="1"/>
  <c r="L96" i="1"/>
  <c r="M96" i="1"/>
  <c r="P96" i="1"/>
  <c r="J97" i="1"/>
  <c r="Q97" i="1" s="1"/>
  <c r="K97" i="1"/>
  <c r="N97" i="1" s="1"/>
  <c r="P97" i="1"/>
  <c r="J98" i="1"/>
  <c r="Q98" i="1" s="1"/>
  <c r="K98" i="1"/>
  <c r="N98" i="1" s="1"/>
  <c r="L98" i="1"/>
  <c r="M98" i="1"/>
  <c r="O98" i="1"/>
  <c r="P98" i="1"/>
  <c r="J99" i="1"/>
  <c r="Q99" i="1" s="1"/>
  <c r="K99" i="1"/>
  <c r="N99" i="1" s="1"/>
  <c r="L99" i="1"/>
  <c r="M99" i="1"/>
  <c r="P99" i="1"/>
  <c r="J100" i="1"/>
  <c r="K100" i="1"/>
  <c r="N100" i="1" s="1"/>
  <c r="L100" i="1"/>
  <c r="M100" i="1"/>
  <c r="P100" i="1"/>
  <c r="J101" i="1"/>
  <c r="Q101" i="1" s="1"/>
  <c r="K101" i="1"/>
  <c r="N101" i="1" s="1"/>
  <c r="P101" i="1"/>
  <c r="J102" i="1"/>
  <c r="Q102" i="1" s="1"/>
  <c r="K102" i="1"/>
  <c r="N102" i="1" s="1"/>
  <c r="O102" i="1" s="1"/>
  <c r="L102" i="1"/>
  <c r="M102" i="1"/>
  <c r="P102" i="1"/>
  <c r="J103" i="1"/>
  <c r="Q103" i="1" s="1"/>
  <c r="K103" i="1"/>
  <c r="N103" i="1" s="1"/>
  <c r="O103" i="1" s="1"/>
  <c r="L103" i="1"/>
  <c r="M103" i="1"/>
  <c r="P103" i="1"/>
  <c r="J104" i="1"/>
  <c r="K104" i="1"/>
  <c r="N104" i="1" s="1"/>
  <c r="L104" i="1"/>
  <c r="M104" i="1"/>
  <c r="P104" i="1"/>
  <c r="J105" i="1"/>
  <c r="Q105" i="1" s="1"/>
  <c r="K105" i="1"/>
  <c r="N105" i="1" s="1"/>
  <c r="P105" i="1"/>
  <c r="J106" i="1"/>
  <c r="Q106" i="1" s="1"/>
  <c r="K106" i="1"/>
  <c r="N106" i="1" s="1"/>
  <c r="L106" i="1"/>
  <c r="M106" i="1"/>
  <c r="P106" i="1"/>
  <c r="J107" i="1"/>
  <c r="K107" i="1"/>
  <c r="N107" i="1" s="1"/>
  <c r="O107" i="1" s="1"/>
  <c r="L107" i="1"/>
  <c r="M107" i="1"/>
  <c r="P107" i="1"/>
  <c r="Q107" i="1"/>
  <c r="J108" i="1"/>
  <c r="Q108" i="1" s="1"/>
  <c r="K108" i="1"/>
  <c r="N108" i="1" s="1"/>
  <c r="O108" i="1" s="1"/>
  <c r="L108" i="1"/>
  <c r="M108" i="1"/>
  <c r="P108" i="1"/>
  <c r="J109" i="1"/>
  <c r="Q109" i="1" s="1"/>
  <c r="K109" i="1"/>
  <c r="N109" i="1" s="1"/>
  <c r="P109" i="1"/>
  <c r="J110" i="1"/>
  <c r="K110" i="1"/>
  <c r="N110" i="1" s="1"/>
  <c r="O110" i="1" s="1"/>
  <c r="L110" i="1"/>
  <c r="M110" i="1"/>
  <c r="P110" i="1"/>
  <c r="Q110" i="1"/>
  <c r="J111" i="1"/>
  <c r="Q111" i="1" s="1"/>
  <c r="K111" i="1"/>
  <c r="N111" i="1" s="1"/>
  <c r="L111" i="1"/>
  <c r="M111" i="1"/>
  <c r="P111" i="1"/>
  <c r="J112" i="1"/>
  <c r="O112" i="1" s="1"/>
  <c r="K112" i="1"/>
  <c r="N112" i="1" s="1"/>
  <c r="L112" i="1"/>
  <c r="M112" i="1"/>
  <c r="P112" i="1"/>
  <c r="J113" i="1"/>
  <c r="Q113" i="1" s="1"/>
  <c r="K113" i="1"/>
  <c r="N113" i="1" s="1"/>
  <c r="O113" i="1" s="1"/>
  <c r="P113" i="1"/>
  <c r="J114" i="1"/>
  <c r="Q114" i="1" s="1"/>
  <c r="K114" i="1"/>
  <c r="N114" i="1" s="1"/>
  <c r="L114" i="1"/>
  <c r="M114" i="1"/>
  <c r="P114" i="1"/>
  <c r="J115" i="1"/>
  <c r="Q115" i="1" s="1"/>
  <c r="K115" i="1"/>
  <c r="N115" i="1" s="1"/>
  <c r="L115" i="1"/>
  <c r="M115" i="1"/>
  <c r="P115" i="1"/>
  <c r="J116" i="1"/>
  <c r="K116" i="1"/>
  <c r="N116" i="1" s="1"/>
  <c r="L116" i="1"/>
  <c r="M116" i="1"/>
  <c r="P116" i="1"/>
  <c r="J117" i="1"/>
  <c r="Q117" i="1" s="1"/>
  <c r="K117" i="1"/>
  <c r="N117" i="1" s="1"/>
  <c r="P117" i="1"/>
  <c r="J118" i="1"/>
  <c r="K118" i="1"/>
  <c r="N118" i="1" s="1"/>
  <c r="L118" i="1"/>
  <c r="M118" i="1"/>
  <c r="P118" i="1"/>
  <c r="Q118" i="1"/>
  <c r="J119" i="1"/>
  <c r="K119" i="1"/>
  <c r="N119" i="1" s="1"/>
  <c r="O119" i="1" s="1"/>
  <c r="L119" i="1"/>
  <c r="M119" i="1"/>
  <c r="P119" i="1"/>
  <c r="Q119" i="1"/>
  <c r="J120" i="1"/>
  <c r="K120" i="1"/>
  <c r="N120" i="1" s="1"/>
  <c r="L120" i="1"/>
  <c r="M120" i="1"/>
  <c r="P120" i="1"/>
  <c r="J121" i="1"/>
  <c r="Q121" i="1" s="1"/>
  <c r="K121" i="1"/>
  <c r="N121" i="1" s="1"/>
  <c r="P121" i="1"/>
  <c r="J122" i="1"/>
  <c r="Q122" i="1" s="1"/>
  <c r="K122" i="1"/>
  <c r="N122" i="1" s="1"/>
  <c r="O122" i="1" s="1"/>
  <c r="L122" i="1"/>
  <c r="M122" i="1"/>
  <c r="P122" i="1"/>
  <c r="J123" i="1"/>
  <c r="Q123" i="1" s="1"/>
  <c r="K123" i="1"/>
  <c r="N123" i="1" s="1"/>
  <c r="O123" i="1" s="1"/>
  <c r="L123" i="1"/>
  <c r="M123" i="1"/>
  <c r="P123" i="1"/>
  <c r="J124" i="1"/>
  <c r="Q124" i="1" s="1"/>
  <c r="K124" i="1"/>
  <c r="N124" i="1" s="1"/>
  <c r="L124" i="1"/>
  <c r="M124" i="1"/>
  <c r="P124" i="1"/>
  <c r="J125" i="1"/>
  <c r="Q125" i="1" s="1"/>
  <c r="K125" i="1"/>
  <c r="N125" i="1" s="1"/>
  <c r="L125" i="1"/>
  <c r="P125" i="1"/>
  <c r="J126" i="1"/>
  <c r="Q126" i="1" s="1"/>
  <c r="K126" i="1"/>
  <c r="N126" i="1" s="1"/>
  <c r="L126" i="1"/>
  <c r="M126" i="1"/>
  <c r="P126" i="1"/>
  <c r="J127" i="1"/>
  <c r="Q127" i="1" s="1"/>
  <c r="K127" i="1"/>
  <c r="N127" i="1" s="1"/>
  <c r="O127" i="1" s="1"/>
  <c r="L127" i="1"/>
  <c r="M127" i="1"/>
  <c r="P127" i="1"/>
  <c r="J128" i="1"/>
  <c r="Q128" i="1" s="1"/>
  <c r="K128" i="1"/>
  <c r="N128" i="1" s="1"/>
  <c r="L128" i="1"/>
  <c r="M128" i="1"/>
  <c r="P128" i="1"/>
  <c r="J129" i="1"/>
  <c r="Q129" i="1" s="1"/>
  <c r="K129" i="1"/>
  <c r="N129" i="1" s="1"/>
  <c r="L129" i="1"/>
  <c r="P129" i="1"/>
  <c r="J130" i="1"/>
  <c r="K130" i="1"/>
  <c r="N130" i="1" s="1"/>
  <c r="L130" i="1"/>
  <c r="M130" i="1"/>
  <c r="P130" i="1"/>
  <c r="J131" i="1"/>
  <c r="Q131" i="1" s="1"/>
  <c r="K131" i="1"/>
  <c r="N131" i="1" s="1"/>
  <c r="L131" i="1"/>
  <c r="M131" i="1"/>
  <c r="P131" i="1"/>
  <c r="J132" i="1"/>
  <c r="Q132" i="1" s="1"/>
  <c r="K132" i="1"/>
  <c r="L132" i="1"/>
  <c r="M132" i="1"/>
  <c r="N132" i="1"/>
  <c r="P132" i="1"/>
  <c r="J133" i="1"/>
  <c r="Q133" i="1" s="1"/>
  <c r="K133" i="1"/>
  <c r="N133" i="1" s="1"/>
  <c r="O133" i="1" s="1"/>
  <c r="P133" i="1"/>
  <c r="J134" i="1"/>
  <c r="Q134" i="1" s="1"/>
  <c r="K134" i="1"/>
  <c r="N134" i="1" s="1"/>
  <c r="L134" i="1"/>
  <c r="M134" i="1"/>
  <c r="P134" i="1"/>
  <c r="J135" i="1"/>
  <c r="Q135" i="1" s="1"/>
  <c r="K135" i="1"/>
  <c r="N135" i="1" s="1"/>
  <c r="L135" i="1"/>
  <c r="M135" i="1"/>
  <c r="P135" i="1"/>
  <c r="J136" i="1"/>
  <c r="Q136" i="1" s="1"/>
  <c r="K136" i="1"/>
  <c r="N136" i="1" s="1"/>
  <c r="O136" i="1" s="1"/>
  <c r="L136" i="1"/>
  <c r="M136" i="1"/>
  <c r="P136" i="1"/>
  <c r="J137" i="1"/>
  <c r="Q137" i="1" s="1"/>
  <c r="K137" i="1"/>
  <c r="N137" i="1" s="1"/>
  <c r="M137" i="1"/>
  <c r="P137" i="1"/>
  <c r="J138" i="1"/>
  <c r="Q138" i="1" s="1"/>
  <c r="K138" i="1"/>
  <c r="N138" i="1" s="1"/>
  <c r="L138" i="1"/>
  <c r="M138" i="1"/>
  <c r="P138" i="1"/>
  <c r="J139" i="1"/>
  <c r="Q139" i="1" s="1"/>
  <c r="K139" i="1"/>
  <c r="N139" i="1" s="1"/>
  <c r="L139" i="1"/>
  <c r="M139" i="1"/>
  <c r="P139" i="1"/>
  <c r="J140" i="1"/>
  <c r="Q140" i="1" s="1"/>
  <c r="K140" i="1"/>
  <c r="N140" i="1" s="1"/>
  <c r="L140" i="1"/>
  <c r="M140" i="1"/>
  <c r="P140" i="1"/>
  <c r="J141" i="1"/>
  <c r="Q141" i="1" s="1"/>
  <c r="K141" i="1"/>
  <c r="N141" i="1" s="1"/>
  <c r="O141" i="1" s="1"/>
  <c r="M141" i="1"/>
  <c r="P141" i="1"/>
  <c r="J142" i="1"/>
  <c r="Q142" i="1" s="1"/>
  <c r="K142" i="1"/>
  <c r="N142" i="1" s="1"/>
  <c r="L142" i="1"/>
  <c r="M142" i="1"/>
  <c r="P142" i="1"/>
  <c r="J143" i="1"/>
  <c r="K143" i="1"/>
  <c r="N143" i="1" s="1"/>
  <c r="O143" i="1" s="1"/>
  <c r="L143" i="1"/>
  <c r="M143" i="1"/>
  <c r="P143" i="1"/>
  <c r="Q143" i="1"/>
  <c r="J144" i="1"/>
  <c r="Q144" i="1" s="1"/>
  <c r="K144" i="1"/>
  <c r="N144" i="1" s="1"/>
  <c r="L144" i="1"/>
  <c r="M144" i="1"/>
  <c r="P144" i="1"/>
  <c r="J145" i="1"/>
  <c r="Q145" i="1" s="1"/>
  <c r="K145" i="1"/>
  <c r="L145" i="1"/>
  <c r="N145" i="1"/>
  <c r="P145" i="1"/>
  <c r="J146" i="1"/>
  <c r="K146" i="1"/>
  <c r="L146" i="1"/>
  <c r="M146" i="1"/>
  <c r="N146" i="1"/>
  <c r="O146" i="1" s="1"/>
  <c r="P146" i="1"/>
  <c r="Q146" i="1"/>
  <c r="J147" i="1"/>
  <c r="Q147" i="1" s="1"/>
  <c r="K147" i="1"/>
  <c r="N147" i="1" s="1"/>
  <c r="L147" i="1"/>
  <c r="M147" i="1"/>
  <c r="P147" i="1"/>
  <c r="J148" i="1"/>
  <c r="K148" i="1"/>
  <c r="N148" i="1" s="1"/>
  <c r="L148" i="1"/>
  <c r="M148" i="1"/>
  <c r="P148" i="1"/>
  <c r="Q148" i="1"/>
  <c r="J149" i="1"/>
  <c r="Q149" i="1" s="1"/>
  <c r="K149" i="1"/>
  <c r="L149" i="1"/>
  <c r="N149" i="1"/>
  <c r="P149" i="1"/>
  <c r="J150" i="1"/>
  <c r="Q150" i="1" s="1"/>
  <c r="K150" i="1"/>
  <c r="N150" i="1" s="1"/>
  <c r="L150" i="1"/>
  <c r="M150" i="1"/>
  <c r="P150" i="1"/>
  <c r="J151" i="1"/>
  <c r="K151" i="1"/>
  <c r="N151" i="1" s="1"/>
  <c r="O151" i="1" s="1"/>
  <c r="L151" i="1"/>
  <c r="M151" i="1"/>
  <c r="P151" i="1"/>
  <c r="Q151" i="1"/>
  <c r="J152" i="1"/>
  <c r="Q152" i="1" s="1"/>
  <c r="K152" i="1"/>
  <c r="L152" i="1"/>
  <c r="M152" i="1"/>
  <c r="N152" i="1"/>
  <c r="O152" i="1" s="1"/>
  <c r="P152" i="1"/>
  <c r="J153" i="1"/>
  <c r="K153" i="1"/>
  <c r="N153" i="1" s="1"/>
  <c r="M153" i="1"/>
  <c r="P153" i="1"/>
  <c r="Q153" i="1"/>
  <c r="J154" i="1"/>
  <c r="Q154" i="1" s="1"/>
  <c r="K154" i="1"/>
  <c r="N154" i="1" s="1"/>
  <c r="L154" i="1"/>
  <c r="M154" i="1"/>
  <c r="P154" i="1"/>
  <c r="J155" i="1"/>
  <c r="Q155" i="1" s="1"/>
  <c r="K155" i="1"/>
  <c r="N155" i="1" s="1"/>
  <c r="L155" i="1"/>
  <c r="M155" i="1"/>
  <c r="P155" i="1"/>
  <c r="J156" i="1"/>
  <c r="Q156" i="1" s="1"/>
  <c r="K156" i="1"/>
  <c r="N156" i="1" s="1"/>
  <c r="L156" i="1"/>
  <c r="M156" i="1"/>
  <c r="P156" i="1"/>
  <c r="J157" i="1"/>
  <c r="Q157" i="1" s="1"/>
  <c r="K157" i="1"/>
  <c r="N157" i="1" s="1"/>
  <c r="O157" i="1" s="1"/>
  <c r="P157" i="1"/>
  <c r="J158" i="1"/>
  <c r="Q158" i="1" s="1"/>
  <c r="K158" i="1"/>
  <c r="N158" i="1" s="1"/>
  <c r="L158" i="1"/>
  <c r="M158" i="1"/>
  <c r="P158" i="1"/>
  <c r="J159" i="1"/>
  <c r="Q159" i="1" s="1"/>
  <c r="K159" i="1"/>
  <c r="N159" i="1" s="1"/>
  <c r="L159" i="1"/>
  <c r="M159" i="1"/>
  <c r="P159" i="1"/>
  <c r="J160" i="1"/>
  <c r="Q160" i="1" s="1"/>
  <c r="K160" i="1"/>
  <c r="L160" i="1"/>
  <c r="M160" i="1"/>
  <c r="N160" i="1"/>
  <c r="P160" i="1"/>
  <c r="J161" i="1"/>
  <c r="Q161" i="1" s="1"/>
  <c r="K161" i="1"/>
  <c r="N161" i="1" s="1"/>
  <c r="L161" i="1"/>
  <c r="P161" i="1"/>
  <c r="J162" i="1"/>
  <c r="Q162" i="1" s="1"/>
  <c r="K162" i="1"/>
  <c r="N162" i="1" s="1"/>
  <c r="L162" i="1"/>
  <c r="M162" i="1"/>
  <c r="P162" i="1"/>
  <c r="J163" i="1"/>
  <c r="Q163" i="1" s="1"/>
  <c r="K163" i="1"/>
  <c r="N163" i="1" s="1"/>
  <c r="L163" i="1"/>
  <c r="M163" i="1"/>
  <c r="P163" i="1"/>
  <c r="J164" i="1"/>
  <c r="Q164" i="1" s="1"/>
  <c r="K164" i="1"/>
  <c r="N164" i="1" s="1"/>
  <c r="L164" i="1"/>
  <c r="M164" i="1"/>
  <c r="P164" i="1"/>
  <c r="J165" i="1"/>
  <c r="Q165" i="1" s="1"/>
  <c r="K165" i="1"/>
  <c r="N165" i="1" s="1"/>
  <c r="M165" i="1"/>
  <c r="P165" i="1"/>
  <c r="J166" i="1"/>
  <c r="Q166" i="1" s="1"/>
  <c r="K166" i="1"/>
  <c r="N166" i="1" s="1"/>
  <c r="L166" i="1"/>
  <c r="M166" i="1"/>
  <c r="P166" i="1"/>
  <c r="J167" i="1"/>
  <c r="K167" i="1"/>
  <c r="N167" i="1" s="1"/>
  <c r="O167" i="1" s="1"/>
  <c r="L167" i="1"/>
  <c r="M167" i="1"/>
  <c r="P167" i="1"/>
  <c r="Q167" i="1"/>
  <c r="J168" i="1"/>
  <c r="Q168" i="1" s="1"/>
  <c r="K168" i="1"/>
  <c r="N168" i="1" s="1"/>
  <c r="L168" i="1"/>
  <c r="M168" i="1"/>
  <c r="P168" i="1"/>
  <c r="J169" i="1"/>
  <c r="Q169" i="1" s="1"/>
  <c r="K169" i="1"/>
  <c r="L169" i="1"/>
  <c r="N169" i="1"/>
  <c r="P169" i="1"/>
  <c r="J170" i="1"/>
  <c r="Q170" i="1" s="1"/>
  <c r="K170" i="1"/>
  <c r="N170" i="1" s="1"/>
  <c r="L170" i="1"/>
  <c r="M170" i="1"/>
  <c r="P170" i="1"/>
  <c r="J171" i="1"/>
  <c r="Q171" i="1" s="1"/>
  <c r="K171" i="1"/>
  <c r="N171" i="1" s="1"/>
  <c r="L171" i="1"/>
  <c r="M171" i="1"/>
  <c r="P171" i="1"/>
  <c r="J172" i="1"/>
  <c r="Q172" i="1" s="1"/>
  <c r="K172" i="1"/>
  <c r="N172" i="1" s="1"/>
  <c r="L172" i="1"/>
  <c r="M172" i="1"/>
  <c r="P172" i="1"/>
  <c r="J173" i="1"/>
  <c r="Q173" i="1" s="1"/>
  <c r="K173" i="1"/>
  <c r="N173" i="1" s="1"/>
  <c r="L173" i="1"/>
  <c r="P173" i="1"/>
  <c r="J174" i="1"/>
  <c r="Q174" i="1" s="1"/>
  <c r="K174" i="1"/>
  <c r="N174" i="1" s="1"/>
  <c r="L174" i="1"/>
  <c r="M174" i="1"/>
  <c r="P174" i="1"/>
  <c r="J175" i="1"/>
  <c r="Q175" i="1" s="1"/>
  <c r="K175" i="1"/>
  <c r="L175" i="1"/>
  <c r="M175" i="1"/>
  <c r="N175" i="1"/>
  <c r="P175" i="1"/>
  <c r="J176" i="1"/>
  <c r="Q176" i="1" s="1"/>
  <c r="K176" i="1"/>
  <c r="N176" i="1" s="1"/>
  <c r="L176" i="1"/>
  <c r="M176" i="1"/>
  <c r="P176" i="1"/>
  <c r="J177" i="1"/>
  <c r="Q177" i="1" s="1"/>
  <c r="K177" i="1"/>
  <c r="L177" i="1"/>
  <c r="N177" i="1"/>
  <c r="P177" i="1"/>
  <c r="J178" i="1"/>
  <c r="Q178" i="1" s="1"/>
  <c r="K178" i="1"/>
  <c r="N178" i="1" s="1"/>
  <c r="L178" i="1"/>
  <c r="M178" i="1"/>
  <c r="P178" i="1"/>
  <c r="J179" i="1"/>
  <c r="Q179" i="1" s="1"/>
  <c r="K179" i="1"/>
  <c r="N179" i="1" s="1"/>
  <c r="L179" i="1"/>
  <c r="M179" i="1"/>
  <c r="P179" i="1"/>
  <c r="J180" i="1"/>
  <c r="Q180" i="1" s="1"/>
  <c r="K180" i="1"/>
  <c r="N180" i="1" s="1"/>
  <c r="L180" i="1"/>
  <c r="M180" i="1"/>
  <c r="P180" i="1"/>
  <c r="J181" i="1"/>
  <c r="Q181" i="1" s="1"/>
  <c r="K181" i="1"/>
  <c r="L181" i="1"/>
  <c r="N181" i="1"/>
  <c r="P181" i="1"/>
  <c r="J182" i="1"/>
  <c r="Q182" i="1" s="1"/>
  <c r="K182" i="1"/>
  <c r="N182" i="1" s="1"/>
  <c r="L182" i="1"/>
  <c r="M182" i="1"/>
  <c r="P182" i="1"/>
  <c r="J183" i="1"/>
  <c r="Q183" i="1" s="1"/>
  <c r="K183" i="1"/>
  <c r="N183" i="1" s="1"/>
  <c r="L183" i="1"/>
  <c r="M183" i="1"/>
  <c r="P183" i="1"/>
  <c r="J184" i="1"/>
  <c r="Q184" i="1" s="1"/>
  <c r="K184" i="1"/>
  <c r="L184" i="1"/>
  <c r="M184" i="1"/>
  <c r="N184" i="1"/>
  <c r="P184" i="1"/>
  <c r="J185" i="1"/>
  <c r="Q185" i="1" s="1"/>
  <c r="K185" i="1"/>
  <c r="N185" i="1" s="1"/>
  <c r="L185" i="1"/>
  <c r="P185" i="1"/>
  <c r="J186" i="1"/>
  <c r="Q186" i="1" s="1"/>
  <c r="K186" i="1"/>
  <c r="N186" i="1" s="1"/>
  <c r="L186" i="1"/>
  <c r="M186" i="1"/>
  <c r="P186" i="1"/>
  <c r="J187" i="1"/>
  <c r="Q187" i="1" s="1"/>
  <c r="K187" i="1"/>
  <c r="N187" i="1" s="1"/>
  <c r="L187" i="1"/>
  <c r="M187" i="1"/>
  <c r="P187" i="1"/>
  <c r="J188" i="1"/>
  <c r="Q188" i="1" s="1"/>
  <c r="K188" i="1"/>
  <c r="N188" i="1" s="1"/>
  <c r="L188" i="1"/>
  <c r="M188" i="1"/>
  <c r="P188" i="1"/>
  <c r="J189" i="1"/>
  <c r="Q189" i="1" s="1"/>
  <c r="K189" i="1"/>
  <c r="N189" i="1" s="1"/>
  <c r="O189" i="1" s="1"/>
  <c r="M189" i="1"/>
  <c r="P189" i="1"/>
  <c r="J190" i="1"/>
  <c r="Q190" i="1" s="1"/>
  <c r="K190" i="1"/>
  <c r="N190" i="1" s="1"/>
  <c r="L190" i="1"/>
  <c r="M190" i="1"/>
  <c r="P190" i="1"/>
  <c r="J191" i="1"/>
  <c r="Q191" i="1" s="1"/>
  <c r="K191" i="1"/>
  <c r="N191" i="1" s="1"/>
  <c r="L191" i="1"/>
  <c r="M191" i="1"/>
  <c r="P191" i="1"/>
  <c r="J192" i="1"/>
  <c r="Q192" i="1" s="1"/>
  <c r="K192" i="1"/>
  <c r="N192" i="1" s="1"/>
  <c r="O192" i="1" s="1"/>
  <c r="L192" i="1"/>
  <c r="M192" i="1"/>
  <c r="P192" i="1"/>
  <c r="J193" i="1"/>
  <c r="K193" i="1"/>
  <c r="N193" i="1" s="1"/>
  <c r="O193" i="1" s="1"/>
  <c r="P193" i="1"/>
  <c r="Q193" i="1"/>
  <c r="J194" i="1"/>
  <c r="Q194" i="1" s="1"/>
  <c r="K194" i="1"/>
  <c r="N194" i="1" s="1"/>
  <c r="L194" i="1"/>
  <c r="M194" i="1"/>
  <c r="P194" i="1"/>
  <c r="J195" i="1"/>
  <c r="Q195" i="1" s="1"/>
  <c r="K195" i="1"/>
  <c r="N195" i="1" s="1"/>
  <c r="L195" i="1"/>
  <c r="M195" i="1"/>
  <c r="P195" i="1"/>
  <c r="J196" i="1"/>
  <c r="Q196" i="1" s="1"/>
  <c r="K196" i="1"/>
  <c r="N196" i="1" s="1"/>
  <c r="O196" i="1" s="1"/>
  <c r="L196" i="1"/>
  <c r="M196" i="1"/>
  <c r="P196" i="1"/>
  <c r="J197" i="1"/>
  <c r="Q197" i="1" s="1"/>
  <c r="K197" i="1"/>
  <c r="N197" i="1" s="1"/>
  <c r="L197" i="1"/>
  <c r="P197" i="1"/>
  <c r="J198" i="1"/>
  <c r="Q198" i="1" s="1"/>
  <c r="K198" i="1"/>
  <c r="N198" i="1" s="1"/>
  <c r="L198" i="1"/>
  <c r="M198" i="1"/>
  <c r="P198" i="1"/>
  <c r="J199" i="1"/>
  <c r="Q199" i="1" s="1"/>
  <c r="K199" i="1"/>
  <c r="N199" i="1" s="1"/>
  <c r="L199" i="1"/>
  <c r="M199" i="1"/>
  <c r="P199" i="1"/>
  <c r="J200" i="1"/>
  <c r="Q200" i="1" s="1"/>
  <c r="K200" i="1"/>
  <c r="L200" i="1"/>
  <c r="M200" i="1"/>
  <c r="N200" i="1"/>
  <c r="P200" i="1"/>
  <c r="J201" i="1"/>
  <c r="Q201" i="1" s="1"/>
  <c r="K201" i="1"/>
  <c r="N201" i="1" s="1"/>
  <c r="L201" i="1"/>
  <c r="P201" i="1"/>
  <c r="J202" i="1"/>
  <c r="Q202" i="1" s="1"/>
  <c r="K202" i="1"/>
  <c r="N202" i="1" s="1"/>
  <c r="L202" i="1"/>
  <c r="M202" i="1"/>
  <c r="P202" i="1"/>
  <c r="J203" i="1"/>
  <c r="Q203" i="1" s="1"/>
  <c r="K203" i="1"/>
  <c r="N203" i="1" s="1"/>
  <c r="L203" i="1"/>
  <c r="M203" i="1"/>
  <c r="P203" i="1"/>
  <c r="J204" i="1"/>
  <c r="Q204" i="1" s="1"/>
  <c r="K204" i="1"/>
  <c r="N204" i="1" s="1"/>
  <c r="L204" i="1"/>
  <c r="M204" i="1"/>
  <c r="P204" i="1"/>
  <c r="J205" i="1"/>
  <c r="Q205" i="1" s="1"/>
  <c r="K205" i="1"/>
  <c r="N205" i="1" s="1"/>
  <c r="P205" i="1"/>
  <c r="J206" i="1"/>
  <c r="Q206" i="1" s="1"/>
  <c r="K206" i="1"/>
  <c r="N206" i="1" s="1"/>
  <c r="L206" i="1"/>
  <c r="M206" i="1"/>
  <c r="P206" i="1"/>
  <c r="J207" i="1"/>
  <c r="Q207" i="1" s="1"/>
  <c r="K207" i="1"/>
  <c r="N207" i="1" s="1"/>
  <c r="L207" i="1"/>
  <c r="M207" i="1"/>
  <c r="P207" i="1"/>
  <c r="J208" i="1"/>
  <c r="Q208" i="1" s="1"/>
  <c r="K208" i="1"/>
  <c r="N208" i="1" s="1"/>
  <c r="L208" i="1"/>
  <c r="M208" i="1"/>
  <c r="P208" i="1"/>
  <c r="J209" i="1"/>
  <c r="Q209" i="1" s="1"/>
  <c r="K209" i="1"/>
  <c r="N209" i="1" s="1"/>
  <c r="P209" i="1"/>
  <c r="J210" i="1"/>
  <c r="Q210" i="1" s="1"/>
  <c r="K210" i="1"/>
  <c r="N210" i="1" s="1"/>
  <c r="L210" i="1"/>
  <c r="M210" i="1"/>
  <c r="P210" i="1"/>
  <c r="J211" i="1"/>
  <c r="Q211" i="1" s="1"/>
  <c r="K211" i="1"/>
  <c r="N211" i="1" s="1"/>
  <c r="L211" i="1"/>
  <c r="M211" i="1"/>
  <c r="P211" i="1"/>
  <c r="J212" i="1"/>
  <c r="Q212" i="1" s="1"/>
  <c r="K212" i="1"/>
  <c r="N212" i="1" s="1"/>
  <c r="L212" i="1"/>
  <c r="M212" i="1"/>
  <c r="P212" i="1"/>
  <c r="J213" i="1"/>
  <c r="Q213" i="1" s="1"/>
  <c r="K213" i="1"/>
  <c r="N213" i="1" s="1"/>
  <c r="P213" i="1"/>
  <c r="J214" i="1"/>
  <c r="K214" i="1"/>
  <c r="L214" i="1"/>
  <c r="M214" i="1"/>
  <c r="N214" i="1"/>
  <c r="O214" i="1" s="1"/>
  <c r="P214" i="1"/>
  <c r="Q214" i="1"/>
  <c r="J215" i="1"/>
  <c r="K215" i="1"/>
  <c r="N215" i="1" s="1"/>
  <c r="L215" i="1"/>
  <c r="M215" i="1"/>
  <c r="P215" i="1"/>
  <c r="Q215" i="1"/>
  <c r="J216" i="1"/>
  <c r="Q216" i="1" s="1"/>
  <c r="K216" i="1"/>
  <c r="N216" i="1" s="1"/>
  <c r="L216" i="1"/>
  <c r="M216" i="1"/>
  <c r="P216" i="1"/>
  <c r="J217" i="1"/>
  <c r="Q217" i="1" s="1"/>
  <c r="K217" i="1"/>
  <c r="N217" i="1" s="1"/>
  <c r="P217" i="1"/>
  <c r="J218" i="1"/>
  <c r="Q218" i="1" s="1"/>
  <c r="K218" i="1"/>
  <c r="N218" i="1" s="1"/>
  <c r="L218" i="1"/>
  <c r="M218" i="1"/>
  <c r="P218" i="1"/>
  <c r="J219" i="1"/>
  <c r="Q219" i="1" s="1"/>
  <c r="K219" i="1"/>
  <c r="N219" i="1" s="1"/>
  <c r="L219" i="1"/>
  <c r="M219" i="1"/>
  <c r="P219" i="1"/>
  <c r="J220" i="1"/>
  <c r="Q220" i="1" s="1"/>
  <c r="K220" i="1"/>
  <c r="N220" i="1" s="1"/>
  <c r="L220" i="1"/>
  <c r="M220" i="1"/>
  <c r="P220" i="1"/>
  <c r="J221" i="1"/>
  <c r="Q221" i="1" s="1"/>
  <c r="K221" i="1"/>
  <c r="N221" i="1" s="1"/>
  <c r="P221" i="1"/>
  <c r="J222" i="1"/>
  <c r="K222" i="1"/>
  <c r="L222" i="1"/>
  <c r="M222" i="1"/>
  <c r="N222" i="1"/>
  <c r="O222" i="1" s="1"/>
  <c r="P222" i="1"/>
  <c r="Q222" i="1"/>
  <c r="J223" i="1"/>
  <c r="Q223" i="1" s="1"/>
  <c r="K223" i="1"/>
  <c r="N223" i="1" s="1"/>
  <c r="O223" i="1" s="1"/>
  <c r="L223" i="1"/>
  <c r="M223" i="1"/>
  <c r="P223" i="1"/>
  <c r="J224" i="1"/>
  <c r="Q224" i="1" s="1"/>
  <c r="K224" i="1"/>
  <c r="N224" i="1" s="1"/>
  <c r="L224" i="1"/>
  <c r="M224" i="1"/>
  <c r="P224" i="1"/>
  <c r="J225" i="1"/>
  <c r="Q225" i="1" s="1"/>
  <c r="K225" i="1"/>
  <c r="N225" i="1" s="1"/>
  <c r="O225" i="1" s="1"/>
  <c r="P225" i="1"/>
  <c r="J226" i="1"/>
  <c r="Q226" i="1" s="1"/>
  <c r="K226" i="1"/>
  <c r="N226" i="1" s="1"/>
  <c r="L226" i="1"/>
  <c r="M226" i="1"/>
  <c r="P226" i="1"/>
  <c r="J227" i="1"/>
  <c r="Q227" i="1" s="1"/>
  <c r="K227" i="1"/>
  <c r="N227" i="1" s="1"/>
  <c r="O227" i="1" s="1"/>
  <c r="L227" i="1"/>
  <c r="M227" i="1"/>
  <c r="P227" i="1"/>
  <c r="J228" i="1"/>
  <c r="Q228" i="1" s="1"/>
  <c r="K228" i="1"/>
  <c r="L228" i="1"/>
  <c r="M228" i="1"/>
  <c r="N228" i="1"/>
  <c r="P228" i="1"/>
  <c r="J229" i="1"/>
  <c r="Q229" i="1" s="1"/>
  <c r="K229" i="1"/>
  <c r="N229" i="1"/>
  <c r="P229" i="1"/>
  <c r="J230" i="1"/>
  <c r="Q230" i="1" s="1"/>
  <c r="K230" i="1"/>
  <c r="L230" i="1"/>
  <c r="M230" i="1"/>
  <c r="N230" i="1"/>
  <c r="P230" i="1"/>
  <c r="J231" i="1"/>
  <c r="Q231" i="1" s="1"/>
  <c r="K231" i="1"/>
  <c r="N231" i="1" s="1"/>
  <c r="O231" i="1" s="1"/>
  <c r="L231" i="1"/>
  <c r="M231" i="1"/>
  <c r="P231" i="1"/>
  <c r="J232" i="1"/>
  <c r="Q232" i="1" s="1"/>
  <c r="K232" i="1"/>
  <c r="L232" i="1"/>
  <c r="M232" i="1"/>
  <c r="N232" i="1"/>
  <c r="P232" i="1"/>
  <c r="J233" i="1"/>
  <c r="Q233" i="1" s="1"/>
  <c r="K233" i="1"/>
  <c r="N233" i="1" s="1"/>
  <c r="P233" i="1"/>
  <c r="J234" i="1"/>
  <c r="Q234" i="1" s="1"/>
  <c r="K234" i="1"/>
  <c r="N234" i="1" s="1"/>
  <c r="L234" i="1"/>
  <c r="M234" i="1"/>
  <c r="P234" i="1"/>
  <c r="J235" i="1"/>
  <c r="Q235" i="1" s="1"/>
  <c r="K235" i="1"/>
  <c r="N235" i="1" s="1"/>
  <c r="L235" i="1"/>
  <c r="M235" i="1"/>
  <c r="P235" i="1"/>
  <c r="J236" i="1"/>
  <c r="Q236" i="1" s="1"/>
  <c r="K236" i="1"/>
  <c r="L236" i="1"/>
  <c r="M236" i="1"/>
  <c r="N236" i="1"/>
  <c r="P236" i="1"/>
  <c r="J237" i="1"/>
  <c r="Q237" i="1" s="1"/>
  <c r="K237" i="1"/>
  <c r="N237" i="1" s="1"/>
  <c r="O237" i="1" s="1"/>
  <c r="P237" i="1"/>
  <c r="J238" i="1"/>
  <c r="Q238" i="1" s="1"/>
  <c r="K238" i="1"/>
  <c r="N238" i="1" s="1"/>
  <c r="L238" i="1"/>
  <c r="M238" i="1"/>
  <c r="P238" i="1"/>
  <c r="J239" i="1"/>
  <c r="Q239" i="1" s="1"/>
  <c r="K239" i="1"/>
  <c r="N239" i="1" s="1"/>
  <c r="L239" i="1"/>
  <c r="M239" i="1"/>
  <c r="P239" i="1"/>
  <c r="J240" i="1"/>
  <c r="K240" i="1"/>
  <c r="N240" i="1" s="1"/>
  <c r="O240" i="1" s="1"/>
  <c r="L240" i="1"/>
  <c r="M240" i="1"/>
  <c r="P240" i="1"/>
  <c r="Q240" i="1"/>
  <c r="J241" i="1"/>
  <c r="Q241" i="1" s="1"/>
  <c r="K241" i="1"/>
  <c r="N241" i="1" s="1"/>
  <c r="P241" i="1"/>
  <c r="J242" i="1"/>
  <c r="Q242" i="1" s="1"/>
  <c r="K242" i="1"/>
  <c r="N242" i="1" s="1"/>
  <c r="L242" i="1"/>
  <c r="M242" i="1"/>
  <c r="P242" i="1"/>
  <c r="J243" i="1"/>
  <c r="K243" i="1"/>
  <c r="N243" i="1" s="1"/>
  <c r="L243" i="1"/>
  <c r="M243" i="1"/>
  <c r="P243" i="1"/>
  <c r="Q243" i="1"/>
  <c r="J244" i="1"/>
  <c r="Q244" i="1" s="1"/>
  <c r="K244" i="1"/>
  <c r="N244" i="1" s="1"/>
  <c r="O244" i="1" s="1"/>
  <c r="L244" i="1"/>
  <c r="M244" i="1"/>
  <c r="P244" i="1"/>
  <c r="J245" i="1"/>
  <c r="Q245" i="1" s="1"/>
  <c r="K245" i="1"/>
  <c r="N245" i="1" s="1"/>
  <c r="P245" i="1"/>
  <c r="J246" i="1"/>
  <c r="Q246" i="1" s="1"/>
  <c r="K246" i="1"/>
  <c r="N246" i="1" s="1"/>
  <c r="L246" i="1"/>
  <c r="M246" i="1"/>
  <c r="P246" i="1"/>
  <c r="J247" i="1"/>
  <c r="Q247" i="1" s="1"/>
  <c r="K247" i="1"/>
  <c r="N247" i="1" s="1"/>
  <c r="O247" i="1" s="1"/>
  <c r="L247" i="1"/>
  <c r="M247" i="1"/>
  <c r="P247" i="1"/>
  <c r="J248" i="1"/>
  <c r="Q248" i="1" s="1"/>
  <c r="K248" i="1"/>
  <c r="L248" i="1"/>
  <c r="M248" i="1"/>
  <c r="N248" i="1"/>
  <c r="P248" i="1"/>
  <c r="J249" i="1"/>
  <c r="Q249" i="1" s="1"/>
  <c r="K249" i="1"/>
  <c r="N249" i="1" s="1"/>
  <c r="P249" i="1"/>
  <c r="J250" i="1"/>
  <c r="Q250" i="1" s="1"/>
  <c r="K250" i="1"/>
  <c r="N250" i="1" s="1"/>
  <c r="L250" i="1"/>
  <c r="M250" i="1"/>
  <c r="P250" i="1"/>
  <c r="J251" i="1"/>
  <c r="Q251" i="1" s="1"/>
  <c r="K251" i="1"/>
  <c r="N251" i="1" s="1"/>
  <c r="L251" i="1"/>
  <c r="M251" i="1"/>
  <c r="P251" i="1"/>
  <c r="J252" i="1"/>
  <c r="Q252" i="1" s="1"/>
  <c r="K252" i="1"/>
  <c r="N252" i="1" s="1"/>
  <c r="L252" i="1"/>
  <c r="M252" i="1"/>
  <c r="P252" i="1"/>
  <c r="J253" i="1"/>
  <c r="Q253" i="1" s="1"/>
  <c r="K253" i="1"/>
  <c r="N253" i="1" s="1"/>
  <c r="P253" i="1"/>
  <c r="J254" i="1"/>
  <c r="Q254" i="1" s="1"/>
  <c r="K254" i="1"/>
  <c r="N254" i="1" s="1"/>
  <c r="O254" i="1" s="1"/>
  <c r="L254" i="1"/>
  <c r="M254" i="1"/>
  <c r="P254" i="1"/>
  <c r="J255" i="1"/>
  <c r="Q255" i="1" s="1"/>
  <c r="K255" i="1"/>
  <c r="L255" i="1"/>
  <c r="M255" i="1"/>
  <c r="N255" i="1"/>
  <c r="P255" i="1"/>
  <c r="J256" i="1"/>
  <c r="Q256" i="1" s="1"/>
  <c r="K256" i="1"/>
  <c r="N256" i="1" s="1"/>
  <c r="O256" i="1" s="1"/>
  <c r="L256" i="1"/>
  <c r="M256" i="1"/>
  <c r="P256" i="1"/>
  <c r="J257" i="1"/>
  <c r="Q257" i="1" s="1"/>
  <c r="K257" i="1"/>
  <c r="N257" i="1"/>
  <c r="P257" i="1"/>
  <c r="J258" i="1"/>
  <c r="Q258" i="1" s="1"/>
  <c r="K258" i="1"/>
  <c r="N258" i="1" s="1"/>
  <c r="L258" i="1"/>
  <c r="M258" i="1"/>
  <c r="P258" i="1"/>
  <c r="J259" i="1"/>
  <c r="K259" i="1"/>
  <c r="N259" i="1" s="1"/>
  <c r="L259" i="1"/>
  <c r="M259" i="1"/>
  <c r="P259" i="1"/>
  <c r="Q259" i="1"/>
  <c r="J260" i="1"/>
  <c r="Q260" i="1" s="1"/>
  <c r="K260" i="1"/>
  <c r="N260" i="1" s="1"/>
  <c r="O260" i="1" s="1"/>
  <c r="L260" i="1"/>
  <c r="M260" i="1"/>
  <c r="P260" i="1"/>
  <c r="J261" i="1"/>
  <c r="Q261" i="1" s="1"/>
  <c r="K261" i="1"/>
  <c r="N261" i="1" s="1"/>
  <c r="P261" i="1"/>
  <c r="J262" i="1"/>
  <c r="Q262" i="1" s="1"/>
  <c r="K262" i="1"/>
  <c r="N262" i="1" s="1"/>
  <c r="L262" i="1"/>
  <c r="M262" i="1"/>
  <c r="P262" i="1"/>
  <c r="J263" i="1"/>
  <c r="Q263" i="1" s="1"/>
  <c r="K263" i="1"/>
  <c r="N263" i="1" s="1"/>
  <c r="O263" i="1" s="1"/>
  <c r="L263" i="1"/>
  <c r="M263" i="1"/>
  <c r="P263" i="1"/>
  <c r="J264" i="1"/>
  <c r="Q264" i="1" s="1"/>
  <c r="K264" i="1"/>
  <c r="N264" i="1" s="1"/>
  <c r="L264" i="1"/>
  <c r="M264" i="1"/>
  <c r="P264" i="1"/>
  <c r="J265" i="1"/>
  <c r="Q265" i="1" s="1"/>
  <c r="K265" i="1"/>
  <c r="N265" i="1" s="1"/>
  <c r="O265" i="1" s="1"/>
  <c r="P265" i="1"/>
  <c r="J266" i="1"/>
  <c r="Q266" i="1" s="1"/>
  <c r="K266" i="1"/>
  <c r="N266" i="1" s="1"/>
  <c r="L266" i="1"/>
  <c r="M266" i="1"/>
  <c r="P266" i="1"/>
  <c r="J267" i="1"/>
  <c r="Q267" i="1" s="1"/>
  <c r="K267" i="1"/>
  <c r="N267" i="1" s="1"/>
  <c r="O267" i="1" s="1"/>
  <c r="L267" i="1"/>
  <c r="M267" i="1"/>
  <c r="P267" i="1"/>
  <c r="J268" i="1"/>
  <c r="Q268" i="1" s="1"/>
  <c r="K268" i="1"/>
  <c r="N268" i="1" s="1"/>
  <c r="L268" i="1"/>
  <c r="M268" i="1"/>
  <c r="P268" i="1"/>
  <c r="J269" i="1"/>
  <c r="Q269" i="1" s="1"/>
  <c r="K269" i="1"/>
  <c r="N269" i="1" s="1"/>
  <c r="P269" i="1"/>
  <c r="J270" i="1"/>
  <c r="Q270" i="1" s="1"/>
  <c r="K270" i="1"/>
  <c r="N270" i="1" s="1"/>
  <c r="L270" i="1"/>
  <c r="M270" i="1"/>
  <c r="O270" i="1"/>
  <c r="P270" i="1"/>
  <c r="J271" i="1"/>
  <c r="Q271" i="1" s="1"/>
  <c r="K271" i="1"/>
  <c r="L271" i="1"/>
  <c r="M271" i="1"/>
  <c r="N271" i="1"/>
  <c r="P271" i="1"/>
  <c r="J272" i="1"/>
  <c r="Q272" i="1" s="1"/>
  <c r="K272" i="1"/>
  <c r="L272" i="1"/>
  <c r="M272" i="1"/>
  <c r="N272" i="1"/>
  <c r="P272" i="1"/>
  <c r="J273" i="1"/>
  <c r="Q273" i="1" s="1"/>
  <c r="K273" i="1"/>
  <c r="N273" i="1"/>
  <c r="P273" i="1"/>
  <c r="J274" i="1"/>
  <c r="Q274" i="1" s="1"/>
  <c r="K274" i="1"/>
  <c r="N274" i="1" s="1"/>
  <c r="L274" i="1"/>
  <c r="M274" i="1"/>
  <c r="P274" i="1"/>
  <c r="J275" i="1"/>
  <c r="Q275" i="1" s="1"/>
  <c r="K275" i="1"/>
  <c r="N275" i="1" s="1"/>
  <c r="O275" i="1" s="1"/>
  <c r="L275" i="1"/>
  <c r="M275" i="1"/>
  <c r="P275" i="1"/>
  <c r="J276" i="1"/>
  <c r="Q276" i="1" s="1"/>
  <c r="K276" i="1"/>
  <c r="N276" i="1" s="1"/>
  <c r="L276" i="1"/>
  <c r="M276" i="1"/>
  <c r="P276" i="1"/>
  <c r="J277" i="1"/>
  <c r="Q277" i="1" s="1"/>
  <c r="K277" i="1"/>
  <c r="N277" i="1" s="1"/>
  <c r="P277" i="1"/>
  <c r="J278" i="1"/>
  <c r="Q278" i="1" s="1"/>
  <c r="K278" i="1"/>
  <c r="N278" i="1" s="1"/>
  <c r="L278" i="1"/>
  <c r="M278" i="1"/>
  <c r="P278" i="1"/>
  <c r="J279" i="1"/>
  <c r="Q279" i="1" s="1"/>
  <c r="K279" i="1"/>
  <c r="N279" i="1" s="1"/>
  <c r="O279" i="1" s="1"/>
  <c r="L279" i="1"/>
  <c r="M279" i="1"/>
  <c r="P279" i="1"/>
  <c r="J280" i="1"/>
  <c r="Q280" i="1" s="1"/>
  <c r="K280" i="1"/>
  <c r="N280" i="1" s="1"/>
  <c r="L280" i="1"/>
  <c r="M280" i="1"/>
  <c r="P280" i="1"/>
  <c r="J281" i="1"/>
  <c r="Q281" i="1" s="1"/>
  <c r="K281" i="1"/>
  <c r="N281" i="1"/>
  <c r="O281" i="1" s="1"/>
  <c r="P281" i="1"/>
  <c r="J282" i="1"/>
  <c r="Q282" i="1" s="1"/>
  <c r="K282" i="1"/>
  <c r="N282" i="1" s="1"/>
  <c r="L282" i="1"/>
  <c r="M282" i="1"/>
  <c r="P282" i="1"/>
  <c r="J283" i="1"/>
  <c r="Q283" i="1" s="1"/>
  <c r="K283" i="1"/>
  <c r="N283" i="1" s="1"/>
  <c r="L283" i="1"/>
  <c r="M283" i="1"/>
  <c r="P283" i="1"/>
  <c r="J284" i="1"/>
  <c r="K284" i="1"/>
  <c r="N284" i="1" s="1"/>
  <c r="L284" i="1"/>
  <c r="M284" i="1"/>
  <c r="P284" i="1"/>
  <c r="J285" i="1"/>
  <c r="Q285" i="1" s="1"/>
  <c r="K285" i="1"/>
  <c r="N285" i="1" s="1"/>
  <c r="P285" i="1"/>
  <c r="J286" i="1"/>
  <c r="K286" i="1"/>
  <c r="N286" i="1" s="1"/>
  <c r="L286" i="1"/>
  <c r="M286" i="1"/>
  <c r="P286" i="1"/>
  <c r="J287" i="1"/>
  <c r="Q287" i="1" s="1"/>
  <c r="K287" i="1"/>
  <c r="L287" i="1"/>
  <c r="M287" i="1"/>
  <c r="N287" i="1"/>
  <c r="P287" i="1"/>
  <c r="J288" i="1"/>
  <c r="Q288" i="1" s="1"/>
  <c r="K288" i="1"/>
  <c r="L288" i="1"/>
  <c r="M288" i="1"/>
  <c r="N288" i="1"/>
  <c r="O288" i="1" s="1"/>
  <c r="P288" i="1"/>
  <c r="J289" i="1"/>
  <c r="Q289" i="1" s="1"/>
  <c r="K289" i="1"/>
  <c r="N289" i="1"/>
  <c r="P289" i="1"/>
  <c r="J290" i="1"/>
  <c r="Q290" i="1" s="1"/>
  <c r="K290" i="1"/>
  <c r="N290" i="1" s="1"/>
  <c r="L290" i="1"/>
  <c r="M290" i="1"/>
  <c r="P290" i="1"/>
  <c r="J291" i="1"/>
  <c r="Q291" i="1" s="1"/>
  <c r="K291" i="1"/>
  <c r="N291" i="1" s="1"/>
  <c r="L291" i="1"/>
  <c r="M291" i="1"/>
  <c r="P291" i="1"/>
  <c r="J292" i="1"/>
  <c r="Q292" i="1" s="1"/>
  <c r="K292" i="1"/>
  <c r="N292" i="1" s="1"/>
  <c r="L292" i="1"/>
  <c r="M292" i="1"/>
  <c r="P292" i="1"/>
  <c r="J293" i="1"/>
  <c r="Q293" i="1" s="1"/>
  <c r="K293" i="1"/>
  <c r="N293" i="1" s="1"/>
  <c r="O293" i="1" s="1"/>
  <c r="P293" i="1"/>
  <c r="J294" i="1"/>
  <c r="Q294" i="1" s="1"/>
  <c r="K294" i="1"/>
  <c r="L294" i="1"/>
  <c r="M294" i="1"/>
  <c r="N294" i="1"/>
  <c r="P294" i="1"/>
  <c r="J295" i="1"/>
  <c r="Q295" i="1" s="1"/>
  <c r="K295" i="1"/>
  <c r="N295" i="1" s="1"/>
  <c r="L295" i="1"/>
  <c r="M295" i="1"/>
  <c r="P295" i="1"/>
  <c r="J296" i="1"/>
  <c r="Q296" i="1" s="1"/>
  <c r="K296" i="1"/>
  <c r="N296" i="1" s="1"/>
  <c r="O296" i="1" s="1"/>
  <c r="L296" i="1"/>
  <c r="M296" i="1"/>
  <c r="P296" i="1"/>
  <c r="J297" i="1"/>
  <c r="Q297" i="1" s="1"/>
  <c r="K297" i="1"/>
  <c r="N297" i="1"/>
  <c r="P297" i="1"/>
  <c r="J298" i="1"/>
  <c r="Q298" i="1" s="1"/>
  <c r="K298" i="1"/>
  <c r="N298" i="1" s="1"/>
  <c r="O298" i="1" s="1"/>
  <c r="L298" i="1"/>
  <c r="M298" i="1"/>
  <c r="P298" i="1"/>
  <c r="J299" i="1"/>
  <c r="Q299" i="1" s="1"/>
  <c r="K299" i="1"/>
  <c r="N299" i="1" s="1"/>
  <c r="L299" i="1"/>
  <c r="M299" i="1"/>
  <c r="P299" i="1"/>
  <c r="J300" i="1"/>
  <c r="Q300" i="1" s="1"/>
  <c r="K300" i="1"/>
  <c r="N300" i="1" s="1"/>
  <c r="L300" i="1"/>
  <c r="M300" i="1"/>
  <c r="P300" i="1"/>
  <c r="J301" i="1"/>
  <c r="Q301" i="1" s="1"/>
  <c r="K301" i="1"/>
  <c r="N301" i="1" s="1"/>
  <c r="O301" i="1" s="1"/>
  <c r="P301" i="1"/>
  <c r="J302" i="1"/>
  <c r="Q302" i="1" s="1"/>
  <c r="K302" i="1"/>
  <c r="N302" i="1" s="1"/>
  <c r="L302" i="1"/>
  <c r="M302" i="1"/>
  <c r="P302" i="1"/>
  <c r="J303" i="1"/>
  <c r="Q303" i="1" s="1"/>
  <c r="K303" i="1"/>
  <c r="N303" i="1" s="1"/>
  <c r="L303" i="1"/>
  <c r="M303" i="1"/>
  <c r="O303" i="1"/>
  <c r="P303" i="1"/>
  <c r="J304" i="1"/>
  <c r="Q304" i="1" s="1"/>
  <c r="K304" i="1"/>
  <c r="N304" i="1" s="1"/>
  <c r="L304" i="1"/>
  <c r="M304" i="1"/>
  <c r="P304" i="1"/>
  <c r="J305" i="1"/>
  <c r="Q305" i="1" s="1"/>
  <c r="K305" i="1"/>
  <c r="N305" i="1" s="1"/>
  <c r="O305" i="1" s="1"/>
  <c r="P305" i="1"/>
  <c r="J306" i="1"/>
  <c r="Q306" i="1" s="1"/>
  <c r="K306" i="1"/>
  <c r="N306" i="1" s="1"/>
  <c r="L306" i="1"/>
  <c r="M306" i="1"/>
  <c r="P306" i="1"/>
  <c r="J307" i="1"/>
  <c r="Q307" i="1" s="1"/>
  <c r="K307" i="1"/>
  <c r="N307" i="1" s="1"/>
  <c r="L307" i="1"/>
  <c r="M307" i="1"/>
  <c r="P307" i="1"/>
  <c r="J308" i="1"/>
  <c r="Q308" i="1" s="1"/>
  <c r="K308" i="1"/>
  <c r="N308" i="1" s="1"/>
  <c r="L308" i="1"/>
  <c r="M308" i="1"/>
  <c r="P308" i="1"/>
  <c r="J309" i="1"/>
  <c r="Q309" i="1" s="1"/>
  <c r="K309" i="1"/>
  <c r="N309" i="1" s="1"/>
  <c r="P309" i="1"/>
  <c r="J310" i="1"/>
  <c r="Q310" i="1" s="1"/>
  <c r="K310" i="1"/>
  <c r="N310" i="1" s="1"/>
  <c r="O310" i="1" s="1"/>
  <c r="L310" i="1"/>
  <c r="M310" i="1"/>
  <c r="P310" i="1"/>
  <c r="J311" i="1"/>
  <c r="Q311" i="1" s="1"/>
  <c r="K311" i="1"/>
  <c r="N311" i="1" s="1"/>
  <c r="O311" i="1" s="1"/>
  <c r="L311" i="1"/>
  <c r="M311" i="1"/>
  <c r="P311" i="1"/>
  <c r="J312" i="1"/>
  <c r="Q312" i="1" s="1"/>
  <c r="K312" i="1"/>
  <c r="N312" i="1" s="1"/>
  <c r="L312" i="1"/>
  <c r="M312" i="1"/>
  <c r="P312" i="1"/>
  <c r="J313" i="1"/>
  <c r="Q313" i="1" s="1"/>
  <c r="K313" i="1"/>
  <c r="N313" i="1" s="1"/>
  <c r="P313" i="1"/>
  <c r="J314" i="1"/>
  <c r="Q314" i="1" s="1"/>
  <c r="K314" i="1"/>
  <c r="N314" i="1" s="1"/>
  <c r="O314" i="1" s="1"/>
  <c r="L314" i="1"/>
  <c r="M314" i="1"/>
  <c r="P314" i="1"/>
  <c r="J315" i="1"/>
  <c r="Q315" i="1" s="1"/>
  <c r="K315" i="1"/>
  <c r="N315" i="1" s="1"/>
  <c r="L315" i="1"/>
  <c r="M315" i="1"/>
  <c r="P315" i="1"/>
  <c r="J316" i="1"/>
  <c r="Q316" i="1" s="1"/>
  <c r="K316" i="1"/>
  <c r="N316" i="1" s="1"/>
  <c r="L316" i="1"/>
  <c r="M316" i="1"/>
  <c r="P316" i="1"/>
  <c r="J317" i="1"/>
  <c r="Q317" i="1" s="1"/>
  <c r="K317" i="1"/>
  <c r="N317" i="1"/>
  <c r="O317" i="1" s="1"/>
  <c r="P317" i="1"/>
  <c r="J318" i="1"/>
  <c r="Q318" i="1" s="1"/>
  <c r="K318" i="1"/>
  <c r="L318" i="1"/>
  <c r="M318" i="1"/>
  <c r="N318" i="1"/>
  <c r="P318" i="1"/>
  <c r="J319" i="1"/>
  <c r="Q319" i="1" s="1"/>
  <c r="K319" i="1"/>
  <c r="N319" i="1" s="1"/>
  <c r="L319" i="1"/>
  <c r="M319" i="1"/>
  <c r="P319" i="1"/>
  <c r="J320" i="1"/>
  <c r="Q320" i="1" s="1"/>
  <c r="K320" i="1"/>
  <c r="N320" i="1" s="1"/>
  <c r="L320" i="1"/>
  <c r="M320" i="1"/>
  <c r="P320" i="1"/>
  <c r="J321" i="1"/>
  <c r="Q321" i="1" s="1"/>
  <c r="K321" i="1"/>
  <c r="N321" i="1" s="1"/>
  <c r="P321" i="1"/>
  <c r="J322" i="1"/>
  <c r="Q322" i="1" s="1"/>
  <c r="K322" i="1"/>
  <c r="N322" i="1" s="1"/>
  <c r="L322" i="1"/>
  <c r="M322" i="1"/>
  <c r="P322" i="1"/>
  <c r="J323" i="1"/>
  <c r="Q323" i="1" s="1"/>
  <c r="K323" i="1"/>
  <c r="N323" i="1" s="1"/>
  <c r="L323" i="1"/>
  <c r="M323" i="1"/>
  <c r="P323" i="1"/>
  <c r="J324" i="1"/>
  <c r="Q324" i="1" s="1"/>
  <c r="K324" i="1"/>
  <c r="N324" i="1" s="1"/>
  <c r="L324" i="1"/>
  <c r="M324" i="1"/>
  <c r="P324" i="1"/>
  <c r="J325" i="1"/>
  <c r="Q325" i="1" s="1"/>
  <c r="K325" i="1"/>
  <c r="N325" i="1" s="1"/>
  <c r="O325" i="1" s="1"/>
  <c r="P325" i="1"/>
  <c r="J326" i="1"/>
  <c r="Q326" i="1" s="1"/>
  <c r="K326" i="1"/>
  <c r="N326" i="1" s="1"/>
  <c r="L326" i="1"/>
  <c r="M326" i="1"/>
  <c r="P326" i="1"/>
  <c r="J327" i="1"/>
  <c r="Q327" i="1" s="1"/>
  <c r="K327" i="1"/>
  <c r="N327" i="1" s="1"/>
  <c r="L327" i="1"/>
  <c r="M327" i="1"/>
  <c r="P327" i="1"/>
  <c r="J328" i="1"/>
  <c r="Q328" i="1" s="1"/>
  <c r="K328" i="1"/>
  <c r="N328" i="1" s="1"/>
  <c r="M328" i="1"/>
  <c r="P328" i="1"/>
  <c r="J329" i="1"/>
  <c r="Q329" i="1" s="1"/>
  <c r="K329" i="1"/>
  <c r="N329" i="1" s="1"/>
  <c r="O329" i="1" s="1"/>
  <c r="P329" i="1"/>
  <c r="J330" i="1"/>
  <c r="Q330" i="1" s="1"/>
  <c r="K330" i="1"/>
  <c r="N330" i="1" s="1"/>
  <c r="L330" i="1"/>
  <c r="M330" i="1"/>
  <c r="P330" i="1"/>
  <c r="J331" i="1"/>
  <c r="K331" i="1"/>
  <c r="N331" i="1" s="1"/>
  <c r="L331" i="1"/>
  <c r="M331" i="1"/>
  <c r="P331" i="1"/>
  <c r="Q331" i="1"/>
  <c r="J332" i="1"/>
  <c r="Q332" i="1" s="1"/>
  <c r="K332" i="1"/>
  <c r="N332" i="1" s="1"/>
  <c r="M332" i="1"/>
  <c r="P332" i="1"/>
  <c r="J333" i="1"/>
  <c r="Q333" i="1" s="1"/>
  <c r="K333" i="1"/>
  <c r="N333" i="1" s="1"/>
  <c r="P333" i="1"/>
  <c r="J334" i="1"/>
  <c r="Q334" i="1" s="1"/>
  <c r="K334" i="1"/>
  <c r="N334" i="1" s="1"/>
  <c r="L334" i="1"/>
  <c r="M334" i="1"/>
  <c r="P334" i="1"/>
  <c r="J335" i="1"/>
  <c r="Q335" i="1" s="1"/>
  <c r="K335" i="1"/>
  <c r="N335" i="1" s="1"/>
  <c r="L335" i="1"/>
  <c r="M335" i="1"/>
  <c r="P335" i="1"/>
  <c r="J336" i="1"/>
  <c r="Q336" i="1" s="1"/>
  <c r="K336" i="1"/>
  <c r="N336" i="1" s="1"/>
  <c r="L336" i="1"/>
  <c r="M336" i="1"/>
  <c r="P336" i="1"/>
  <c r="J337" i="1"/>
  <c r="Q337" i="1" s="1"/>
  <c r="K337" i="1"/>
  <c r="N337" i="1" s="1"/>
  <c r="P337" i="1"/>
  <c r="J338" i="1"/>
  <c r="Q338" i="1" s="1"/>
  <c r="K338" i="1"/>
  <c r="N338" i="1" s="1"/>
  <c r="L338" i="1"/>
  <c r="M338" i="1"/>
  <c r="P338" i="1"/>
  <c r="J339" i="1"/>
  <c r="Q339" i="1" s="1"/>
  <c r="K339" i="1"/>
  <c r="N339" i="1" s="1"/>
  <c r="L339" i="1"/>
  <c r="M339" i="1"/>
  <c r="P339" i="1"/>
  <c r="J340" i="1"/>
  <c r="Q340" i="1" s="1"/>
  <c r="K340" i="1"/>
  <c r="N340" i="1" s="1"/>
  <c r="M340" i="1"/>
  <c r="P340" i="1"/>
  <c r="J341" i="1"/>
  <c r="Q341" i="1" s="1"/>
  <c r="K341" i="1"/>
  <c r="N341" i="1" s="1"/>
  <c r="O341" i="1" s="1"/>
  <c r="P341" i="1"/>
  <c r="J342" i="1"/>
  <c r="Q342" i="1" s="1"/>
  <c r="K342" i="1"/>
  <c r="N342" i="1" s="1"/>
  <c r="L342" i="1"/>
  <c r="M342" i="1"/>
  <c r="P342" i="1"/>
  <c r="J343" i="1"/>
  <c r="K343" i="1"/>
  <c r="N343" i="1" s="1"/>
  <c r="O343" i="1" s="1"/>
  <c r="L343" i="1"/>
  <c r="M343" i="1"/>
  <c r="P343" i="1"/>
  <c r="Q343" i="1"/>
  <c r="J344" i="1"/>
  <c r="K344" i="1"/>
  <c r="N344" i="1" s="1"/>
  <c r="M344" i="1"/>
  <c r="P344" i="1"/>
  <c r="Q344" i="1"/>
  <c r="J345" i="1"/>
  <c r="Q345" i="1" s="1"/>
  <c r="K345" i="1"/>
  <c r="N345" i="1" s="1"/>
  <c r="O345" i="1" s="1"/>
  <c r="P345" i="1"/>
  <c r="J346" i="1"/>
  <c r="Q346" i="1" s="1"/>
  <c r="K346" i="1"/>
  <c r="N346" i="1" s="1"/>
  <c r="L346" i="1"/>
  <c r="M346" i="1"/>
  <c r="P346" i="1"/>
  <c r="J347" i="1"/>
  <c r="Q347" i="1" s="1"/>
  <c r="K347" i="1"/>
  <c r="N347" i="1" s="1"/>
  <c r="O347" i="1" s="1"/>
  <c r="L347" i="1"/>
  <c r="M347" i="1"/>
  <c r="P347" i="1"/>
  <c r="J348" i="1"/>
  <c r="Q348" i="1" s="1"/>
  <c r="K348" i="1"/>
  <c r="N348" i="1" s="1"/>
  <c r="M348" i="1"/>
  <c r="P348" i="1"/>
  <c r="J349" i="1"/>
  <c r="Q349" i="1" s="1"/>
  <c r="K349" i="1"/>
  <c r="N349" i="1" s="1"/>
  <c r="P349" i="1"/>
  <c r="J350" i="1"/>
  <c r="Q350" i="1" s="1"/>
  <c r="K350" i="1"/>
  <c r="N350" i="1" s="1"/>
  <c r="L350" i="1"/>
  <c r="M350" i="1"/>
  <c r="P350" i="1"/>
  <c r="J351" i="1"/>
  <c r="Q351" i="1" s="1"/>
  <c r="K351" i="1"/>
  <c r="N351" i="1" s="1"/>
  <c r="L351" i="1"/>
  <c r="M351" i="1"/>
  <c r="P351" i="1"/>
  <c r="J352" i="1"/>
  <c r="Q352" i="1" s="1"/>
  <c r="K352" i="1"/>
  <c r="N352" i="1" s="1"/>
  <c r="L352" i="1"/>
  <c r="M352" i="1"/>
  <c r="P352" i="1"/>
  <c r="J353" i="1"/>
  <c r="Q353" i="1" s="1"/>
  <c r="K353" i="1"/>
  <c r="N353" i="1" s="1"/>
  <c r="P353" i="1"/>
  <c r="J354" i="1"/>
  <c r="Q354" i="1" s="1"/>
  <c r="K354" i="1"/>
  <c r="N354" i="1" s="1"/>
  <c r="L354" i="1"/>
  <c r="M354" i="1"/>
  <c r="P354" i="1"/>
  <c r="J355" i="1"/>
  <c r="Q355" i="1" s="1"/>
  <c r="K355" i="1"/>
  <c r="N355" i="1" s="1"/>
  <c r="L355" i="1"/>
  <c r="M355" i="1"/>
  <c r="P355" i="1"/>
  <c r="J356" i="1"/>
  <c r="Q356" i="1" s="1"/>
  <c r="K356" i="1"/>
  <c r="N356" i="1" s="1"/>
  <c r="M356" i="1"/>
  <c r="P356" i="1"/>
  <c r="J357" i="1"/>
  <c r="Q357" i="1" s="1"/>
  <c r="K357" i="1"/>
  <c r="N357" i="1" s="1"/>
  <c r="P357" i="1"/>
  <c r="J358" i="1"/>
  <c r="Q358" i="1" s="1"/>
  <c r="K358" i="1"/>
  <c r="N358" i="1" s="1"/>
  <c r="L358" i="1"/>
  <c r="M358" i="1"/>
  <c r="P358" i="1"/>
  <c r="J359" i="1"/>
  <c r="Q359" i="1" s="1"/>
  <c r="K359" i="1"/>
  <c r="N359" i="1" s="1"/>
  <c r="L359" i="1"/>
  <c r="M359" i="1"/>
  <c r="P359" i="1"/>
  <c r="J360" i="1"/>
  <c r="Q360" i="1" s="1"/>
  <c r="K360" i="1"/>
  <c r="N360" i="1" s="1"/>
  <c r="M360" i="1"/>
  <c r="P360" i="1"/>
  <c r="J361" i="1"/>
  <c r="Q361" i="1" s="1"/>
  <c r="K361" i="1"/>
  <c r="N361" i="1" s="1"/>
  <c r="P361" i="1"/>
  <c r="J362" i="1"/>
  <c r="Q362" i="1" s="1"/>
  <c r="K362" i="1"/>
  <c r="N362" i="1" s="1"/>
  <c r="L362" i="1"/>
  <c r="M362" i="1"/>
  <c r="P362" i="1"/>
  <c r="J363" i="1"/>
  <c r="Q363" i="1" s="1"/>
  <c r="K363" i="1"/>
  <c r="N363" i="1" s="1"/>
  <c r="L363" i="1"/>
  <c r="M363" i="1"/>
  <c r="P363" i="1"/>
  <c r="J364" i="1"/>
  <c r="Q364" i="1" s="1"/>
  <c r="K364" i="1"/>
  <c r="N364" i="1" s="1"/>
  <c r="M364" i="1"/>
  <c r="P364" i="1"/>
  <c r="J365" i="1"/>
  <c r="Q365" i="1" s="1"/>
  <c r="K365" i="1"/>
  <c r="N365" i="1" s="1"/>
  <c r="M365" i="1"/>
  <c r="P365" i="1"/>
  <c r="J366" i="1"/>
  <c r="Q366" i="1" s="1"/>
  <c r="K366" i="1"/>
  <c r="N366" i="1" s="1"/>
  <c r="L366" i="1"/>
  <c r="M366" i="1"/>
  <c r="P366" i="1"/>
  <c r="J367" i="1"/>
  <c r="K367" i="1"/>
  <c r="N367" i="1" s="1"/>
  <c r="O367" i="1" s="1"/>
  <c r="L367" i="1"/>
  <c r="M367" i="1"/>
  <c r="P367" i="1"/>
  <c r="Q367" i="1"/>
  <c r="J368" i="1"/>
  <c r="K368" i="1"/>
  <c r="N368" i="1" s="1"/>
  <c r="L368" i="1"/>
  <c r="M368" i="1"/>
  <c r="P368" i="1"/>
  <c r="Q368" i="1"/>
  <c r="J369" i="1"/>
  <c r="Q369" i="1" s="1"/>
  <c r="K369" i="1"/>
  <c r="N369" i="1" s="1"/>
  <c r="O369" i="1" s="1"/>
  <c r="P369" i="1"/>
  <c r="J370" i="1"/>
  <c r="Q370" i="1" s="1"/>
  <c r="K370" i="1"/>
  <c r="N370" i="1" s="1"/>
  <c r="L370" i="1"/>
  <c r="M370" i="1"/>
  <c r="P370" i="1"/>
  <c r="J371" i="1"/>
  <c r="K371" i="1"/>
  <c r="N371" i="1" s="1"/>
  <c r="O371" i="1" s="1"/>
  <c r="L371" i="1"/>
  <c r="M371" i="1"/>
  <c r="P371" i="1"/>
  <c r="Q371" i="1"/>
  <c r="J372" i="1"/>
  <c r="Q372" i="1" s="1"/>
  <c r="K372" i="1"/>
  <c r="N372" i="1" s="1"/>
  <c r="M372" i="1"/>
  <c r="P372" i="1"/>
  <c r="J373" i="1"/>
  <c r="Q373" i="1" s="1"/>
  <c r="K373" i="1"/>
  <c r="N373" i="1" s="1"/>
  <c r="P373" i="1"/>
  <c r="J374" i="1"/>
  <c r="Q374" i="1" s="1"/>
  <c r="K374" i="1"/>
  <c r="N374" i="1" s="1"/>
  <c r="L374" i="1"/>
  <c r="M374" i="1"/>
  <c r="P374" i="1"/>
  <c r="J375" i="1"/>
  <c r="Q375" i="1" s="1"/>
  <c r="K375" i="1"/>
  <c r="N375" i="1" s="1"/>
  <c r="L375" i="1"/>
  <c r="M375" i="1"/>
  <c r="P375" i="1"/>
  <c r="J376" i="1"/>
  <c r="K376" i="1"/>
  <c r="N376" i="1" s="1"/>
  <c r="M376" i="1"/>
  <c r="P376" i="1"/>
  <c r="Q376" i="1"/>
  <c r="J377" i="1"/>
  <c r="Q377" i="1" s="1"/>
  <c r="K377" i="1"/>
  <c r="N377" i="1" s="1"/>
  <c r="O377" i="1" s="1"/>
  <c r="P377" i="1"/>
  <c r="J378" i="1"/>
  <c r="Q378" i="1" s="1"/>
  <c r="K378" i="1"/>
  <c r="N378" i="1" s="1"/>
  <c r="L378" i="1"/>
  <c r="M378" i="1"/>
  <c r="P378" i="1"/>
  <c r="J379" i="1"/>
  <c r="K379" i="1"/>
  <c r="N379" i="1" s="1"/>
  <c r="O379" i="1" s="1"/>
  <c r="L379" i="1"/>
  <c r="M379" i="1"/>
  <c r="P379" i="1"/>
  <c r="Q379" i="1"/>
  <c r="J380" i="1"/>
  <c r="Q380" i="1" s="1"/>
  <c r="K380" i="1"/>
  <c r="N380" i="1" s="1"/>
  <c r="M380" i="1"/>
  <c r="P380" i="1"/>
  <c r="J381" i="1"/>
  <c r="Q381" i="1" s="1"/>
  <c r="K381" i="1"/>
  <c r="N381" i="1" s="1"/>
  <c r="P381" i="1"/>
  <c r="J382" i="1"/>
  <c r="Q382" i="1" s="1"/>
  <c r="K382" i="1"/>
  <c r="N382" i="1" s="1"/>
  <c r="L382" i="1"/>
  <c r="M382" i="1"/>
  <c r="P382" i="1"/>
  <c r="J383" i="1"/>
  <c r="K383" i="1"/>
  <c r="N383" i="1" s="1"/>
  <c r="L383" i="1"/>
  <c r="M383" i="1"/>
  <c r="P383" i="1"/>
  <c r="Q383" i="1"/>
  <c r="J384" i="1"/>
  <c r="Q384" i="1" s="1"/>
  <c r="K384" i="1"/>
  <c r="N384" i="1" s="1"/>
  <c r="L384" i="1"/>
  <c r="M384" i="1"/>
  <c r="P384" i="1"/>
  <c r="J385" i="1"/>
  <c r="Q385" i="1" s="1"/>
  <c r="K385" i="1"/>
  <c r="N385" i="1" s="1"/>
  <c r="O385" i="1" s="1"/>
  <c r="P385" i="1"/>
  <c r="J386" i="1"/>
  <c r="Q386" i="1" s="1"/>
  <c r="K386" i="1"/>
  <c r="N386" i="1" s="1"/>
  <c r="L386" i="1"/>
  <c r="M386" i="1"/>
  <c r="P386" i="1"/>
  <c r="J387" i="1"/>
  <c r="Q387" i="1" s="1"/>
  <c r="K387" i="1"/>
  <c r="N387" i="1" s="1"/>
  <c r="O387" i="1" s="1"/>
  <c r="L387" i="1"/>
  <c r="M387" i="1"/>
  <c r="P387" i="1"/>
  <c r="J388" i="1"/>
  <c r="K388" i="1"/>
  <c r="N388" i="1" s="1"/>
  <c r="M388" i="1"/>
  <c r="P388" i="1"/>
  <c r="Q388" i="1"/>
  <c r="J389" i="1"/>
  <c r="Q389" i="1" s="1"/>
  <c r="K389" i="1"/>
  <c r="N389" i="1" s="1"/>
  <c r="O389" i="1" s="1"/>
  <c r="P389" i="1"/>
  <c r="J390" i="1"/>
  <c r="Q390" i="1" s="1"/>
  <c r="K390" i="1"/>
  <c r="N390" i="1" s="1"/>
  <c r="L390" i="1"/>
  <c r="M390" i="1"/>
  <c r="P390" i="1"/>
  <c r="J391" i="1"/>
  <c r="K391" i="1"/>
  <c r="N391" i="1" s="1"/>
  <c r="O391" i="1" s="1"/>
  <c r="L391" i="1"/>
  <c r="M391" i="1"/>
  <c r="P391" i="1"/>
  <c r="Q391" i="1"/>
  <c r="J392" i="1"/>
  <c r="Q392" i="1" s="1"/>
  <c r="K392" i="1"/>
  <c r="N392" i="1" s="1"/>
  <c r="M392" i="1"/>
  <c r="P392" i="1"/>
  <c r="J393" i="1"/>
  <c r="Q393" i="1" s="1"/>
  <c r="K393" i="1"/>
  <c r="N393" i="1" s="1"/>
  <c r="P393" i="1"/>
  <c r="J394" i="1"/>
  <c r="Q394" i="1" s="1"/>
  <c r="K394" i="1"/>
  <c r="N394" i="1" s="1"/>
  <c r="L394" i="1"/>
  <c r="M394" i="1"/>
  <c r="P394" i="1"/>
  <c r="J395" i="1"/>
  <c r="Q395" i="1" s="1"/>
  <c r="K395" i="1"/>
  <c r="N395" i="1" s="1"/>
  <c r="L395" i="1"/>
  <c r="M395" i="1"/>
  <c r="P395" i="1"/>
  <c r="J396" i="1"/>
  <c r="Q396" i="1" s="1"/>
  <c r="K396" i="1"/>
  <c r="N396" i="1" s="1"/>
  <c r="M396" i="1"/>
  <c r="P396" i="1"/>
  <c r="J397" i="1"/>
  <c r="Q397" i="1" s="1"/>
  <c r="K397" i="1"/>
  <c r="N397" i="1" s="1"/>
  <c r="P397" i="1"/>
  <c r="J398" i="1"/>
  <c r="Q398" i="1" s="1"/>
  <c r="K398" i="1"/>
  <c r="N398" i="1" s="1"/>
  <c r="L398" i="1"/>
  <c r="M398" i="1"/>
  <c r="P398" i="1"/>
  <c r="J399" i="1"/>
  <c r="Q399" i="1" s="1"/>
  <c r="K399" i="1"/>
  <c r="N399" i="1" s="1"/>
  <c r="L399" i="1"/>
  <c r="M399" i="1"/>
  <c r="P399" i="1"/>
  <c r="J400" i="1"/>
  <c r="K400" i="1"/>
  <c r="N400" i="1" s="1"/>
  <c r="L400" i="1"/>
  <c r="M400" i="1"/>
  <c r="P400" i="1"/>
  <c r="Q400" i="1"/>
  <c r="J401" i="1"/>
  <c r="Q401" i="1" s="1"/>
  <c r="K401" i="1"/>
  <c r="N401" i="1" s="1"/>
  <c r="O401" i="1" s="1"/>
  <c r="P401" i="1"/>
  <c r="J402" i="1"/>
  <c r="Q402" i="1" s="1"/>
  <c r="K402" i="1"/>
  <c r="N402" i="1" s="1"/>
  <c r="L402" i="1"/>
  <c r="M402" i="1"/>
  <c r="P402" i="1"/>
  <c r="J403" i="1"/>
  <c r="K403" i="1"/>
  <c r="N403" i="1" s="1"/>
  <c r="O403" i="1" s="1"/>
  <c r="L403" i="1"/>
  <c r="M403" i="1"/>
  <c r="P403" i="1"/>
  <c r="Q403" i="1"/>
  <c r="J404" i="1"/>
  <c r="K404" i="1"/>
  <c r="N404" i="1" s="1"/>
  <c r="M404" i="1"/>
  <c r="P404" i="1"/>
  <c r="Q404" i="1"/>
  <c r="J405" i="1"/>
  <c r="Q405" i="1" s="1"/>
  <c r="K405" i="1"/>
  <c r="N405" i="1" s="1"/>
  <c r="O405" i="1" s="1"/>
  <c r="P405" i="1"/>
  <c r="J406" i="1"/>
  <c r="Q406" i="1" s="1"/>
  <c r="K406" i="1"/>
  <c r="N406" i="1" s="1"/>
  <c r="L406" i="1"/>
  <c r="M406" i="1"/>
  <c r="P406" i="1"/>
  <c r="J407" i="1"/>
  <c r="Q407" i="1" s="1"/>
  <c r="K407" i="1"/>
  <c r="N407" i="1" s="1"/>
  <c r="O407" i="1" s="1"/>
  <c r="L407" i="1"/>
  <c r="M407" i="1"/>
  <c r="P407" i="1"/>
  <c r="J408" i="1"/>
  <c r="Q408" i="1" s="1"/>
  <c r="K408" i="1"/>
  <c r="N408" i="1" s="1"/>
  <c r="M408" i="1"/>
  <c r="P408" i="1"/>
  <c r="J409" i="1"/>
  <c r="Q409" i="1" s="1"/>
  <c r="K409" i="1"/>
  <c r="N409" i="1" s="1"/>
  <c r="O409" i="1" s="1"/>
  <c r="P409" i="1"/>
  <c r="J410" i="1"/>
  <c r="Q410" i="1" s="1"/>
  <c r="K410" i="1"/>
  <c r="N410" i="1" s="1"/>
  <c r="L410" i="1"/>
  <c r="M410" i="1"/>
  <c r="P410" i="1"/>
  <c r="J411" i="1"/>
  <c r="K411" i="1"/>
  <c r="N411" i="1" s="1"/>
  <c r="O411" i="1" s="1"/>
  <c r="L411" i="1"/>
  <c r="M411" i="1"/>
  <c r="P411" i="1"/>
  <c r="Q411" i="1"/>
  <c r="J412" i="1"/>
  <c r="Q412" i="1" s="1"/>
  <c r="K412" i="1"/>
  <c r="N412" i="1" s="1"/>
  <c r="M412" i="1"/>
  <c r="P412" i="1"/>
  <c r="J413" i="1"/>
  <c r="Q413" i="1" s="1"/>
  <c r="K413" i="1"/>
  <c r="N413" i="1" s="1"/>
  <c r="O413" i="1" s="1"/>
  <c r="P413" i="1"/>
  <c r="J414" i="1"/>
  <c r="Q414" i="1" s="1"/>
  <c r="K414" i="1"/>
  <c r="N414" i="1" s="1"/>
  <c r="L414" i="1"/>
  <c r="P414" i="1"/>
  <c r="J415" i="1"/>
  <c r="Q415" i="1" s="1"/>
  <c r="K415" i="1"/>
  <c r="N415" i="1" s="1"/>
  <c r="L415" i="1"/>
  <c r="M415" i="1"/>
  <c r="P415" i="1"/>
  <c r="J416" i="1"/>
  <c r="K416" i="1"/>
  <c r="N416" i="1" s="1"/>
  <c r="L416" i="1"/>
  <c r="M416" i="1"/>
  <c r="P416" i="1"/>
  <c r="Q416" i="1"/>
  <c r="J417" i="1"/>
  <c r="Q417" i="1" s="1"/>
  <c r="K417" i="1"/>
  <c r="N417" i="1" s="1"/>
  <c r="O417" i="1" s="1"/>
  <c r="P417" i="1"/>
  <c r="J418" i="1"/>
  <c r="Q418" i="1" s="1"/>
  <c r="K418" i="1"/>
  <c r="N418" i="1" s="1"/>
  <c r="L418" i="1"/>
  <c r="P418" i="1"/>
  <c r="J419" i="1"/>
  <c r="Q419" i="1" s="1"/>
  <c r="K419" i="1"/>
  <c r="N419" i="1" s="1"/>
  <c r="L419" i="1"/>
  <c r="M419" i="1"/>
  <c r="P419" i="1"/>
  <c r="J420" i="1"/>
  <c r="Q420" i="1" s="1"/>
  <c r="K420" i="1"/>
  <c r="N420" i="1" s="1"/>
  <c r="M420" i="1"/>
  <c r="P420" i="1"/>
  <c r="J421" i="1"/>
  <c r="Q421" i="1" s="1"/>
  <c r="K421" i="1"/>
  <c r="N421" i="1" s="1"/>
  <c r="O421" i="1" s="1"/>
  <c r="P421" i="1"/>
  <c r="J422" i="1"/>
  <c r="Q422" i="1" s="1"/>
  <c r="K422" i="1"/>
  <c r="N422" i="1" s="1"/>
  <c r="L422" i="1"/>
  <c r="P422" i="1"/>
  <c r="J423" i="1"/>
  <c r="Q423" i="1" s="1"/>
  <c r="K423" i="1"/>
  <c r="N423" i="1" s="1"/>
  <c r="O423" i="1" s="1"/>
  <c r="L423" i="1"/>
  <c r="M423" i="1"/>
  <c r="P423" i="1"/>
  <c r="J424" i="1"/>
  <c r="Q424" i="1" s="1"/>
  <c r="K424" i="1"/>
  <c r="N424" i="1" s="1"/>
  <c r="M424" i="1"/>
  <c r="P424" i="1"/>
  <c r="J425" i="1"/>
  <c r="Q425" i="1" s="1"/>
  <c r="K425" i="1"/>
  <c r="N425" i="1" s="1"/>
  <c r="P425" i="1"/>
  <c r="J426" i="1"/>
  <c r="Q426" i="1" s="1"/>
  <c r="K426" i="1"/>
  <c r="N426" i="1" s="1"/>
  <c r="L426" i="1"/>
  <c r="M426" i="1"/>
  <c r="P426" i="1"/>
  <c r="J427" i="1"/>
  <c r="K427" i="1"/>
  <c r="N427" i="1" s="1"/>
  <c r="O427" i="1" s="1"/>
  <c r="L427" i="1"/>
  <c r="M427" i="1"/>
  <c r="P427" i="1"/>
  <c r="Q427" i="1"/>
  <c r="J428" i="1"/>
  <c r="Q428" i="1" s="1"/>
  <c r="K428" i="1"/>
  <c r="N428" i="1" s="1"/>
  <c r="M428" i="1"/>
  <c r="P428" i="1"/>
  <c r="J429" i="1"/>
  <c r="Q429" i="1" s="1"/>
  <c r="K429" i="1"/>
  <c r="N429" i="1" s="1"/>
  <c r="O429" i="1" s="1"/>
  <c r="P429" i="1"/>
  <c r="J430" i="1"/>
  <c r="Q430" i="1" s="1"/>
  <c r="K430" i="1"/>
  <c r="N430" i="1" s="1"/>
  <c r="L430" i="1"/>
  <c r="P430" i="1"/>
  <c r="J431" i="1"/>
  <c r="Q431" i="1" s="1"/>
  <c r="K431" i="1"/>
  <c r="N431" i="1" s="1"/>
  <c r="L431" i="1"/>
  <c r="M431" i="1"/>
  <c r="P431" i="1"/>
  <c r="J432" i="1"/>
  <c r="K432" i="1"/>
  <c r="N432" i="1" s="1"/>
  <c r="M432" i="1"/>
  <c r="P432" i="1"/>
  <c r="Q432" i="1"/>
  <c r="J433" i="1"/>
  <c r="Q433" i="1" s="1"/>
  <c r="K433" i="1"/>
  <c r="N433" i="1" s="1"/>
  <c r="O433" i="1" s="1"/>
  <c r="P433" i="1"/>
  <c r="J434" i="1"/>
  <c r="Q434" i="1" s="1"/>
  <c r="K434" i="1"/>
  <c r="N434" i="1" s="1"/>
  <c r="L434" i="1"/>
  <c r="P434" i="1"/>
  <c r="J435" i="1"/>
  <c r="Q435" i="1" s="1"/>
  <c r="K435" i="1"/>
  <c r="N435" i="1" s="1"/>
  <c r="L435" i="1"/>
  <c r="M435" i="1"/>
  <c r="P435" i="1"/>
  <c r="J436" i="1"/>
  <c r="K436" i="1"/>
  <c r="N436" i="1" s="1"/>
  <c r="M436" i="1"/>
  <c r="P436" i="1"/>
  <c r="Q436" i="1"/>
  <c r="J437" i="1"/>
  <c r="Q437" i="1" s="1"/>
  <c r="K437" i="1"/>
  <c r="N437" i="1" s="1"/>
  <c r="P437" i="1"/>
  <c r="J438" i="1"/>
  <c r="Q438" i="1" s="1"/>
  <c r="K438" i="1"/>
  <c r="N438" i="1" s="1"/>
  <c r="L438" i="1"/>
  <c r="P438" i="1"/>
  <c r="J439" i="1"/>
  <c r="Q439" i="1" s="1"/>
  <c r="K439" i="1"/>
  <c r="N439" i="1" s="1"/>
  <c r="L439" i="1"/>
  <c r="M439" i="1"/>
  <c r="P439" i="1"/>
  <c r="J440" i="1"/>
  <c r="K440" i="1"/>
  <c r="N440" i="1" s="1"/>
  <c r="M440" i="1"/>
  <c r="P440" i="1"/>
  <c r="Q440" i="1"/>
  <c r="J441" i="1"/>
  <c r="Q441" i="1" s="1"/>
  <c r="K441" i="1"/>
  <c r="N441" i="1" s="1"/>
  <c r="O441" i="1" s="1"/>
  <c r="P441" i="1"/>
  <c r="J442" i="1"/>
  <c r="Q442" i="1" s="1"/>
  <c r="K442" i="1"/>
  <c r="N442" i="1" s="1"/>
  <c r="L442" i="1"/>
  <c r="M442" i="1"/>
  <c r="P442" i="1"/>
  <c r="J443" i="1"/>
  <c r="K443" i="1"/>
  <c r="N443" i="1" s="1"/>
  <c r="O443" i="1" s="1"/>
  <c r="L443" i="1"/>
  <c r="M443" i="1"/>
  <c r="P443" i="1"/>
  <c r="Q443" i="1"/>
  <c r="J444" i="1"/>
  <c r="Q444" i="1" s="1"/>
  <c r="K444" i="1"/>
  <c r="N444" i="1" s="1"/>
  <c r="M444" i="1"/>
  <c r="P444" i="1"/>
  <c r="J445" i="1"/>
  <c r="Q445" i="1" s="1"/>
  <c r="K445" i="1"/>
  <c r="N445" i="1" s="1"/>
  <c r="P445" i="1"/>
  <c r="J446" i="1"/>
  <c r="Q446" i="1" s="1"/>
  <c r="K446" i="1"/>
  <c r="N446" i="1" s="1"/>
  <c r="L446" i="1"/>
  <c r="P446" i="1"/>
  <c r="J447" i="1"/>
  <c r="K447" i="1"/>
  <c r="N447" i="1" s="1"/>
  <c r="L447" i="1"/>
  <c r="M447" i="1"/>
  <c r="P447" i="1"/>
  <c r="Q447" i="1"/>
  <c r="J448" i="1"/>
  <c r="K448" i="1"/>
  <c r="N448" i="1" s="1"/>
  <c r="L448" i="1"/>
  <c r="P448" i="1"/>
  <c r="Q448" i="1"/>
  <c r="J449" i="1"/>
  <c r="Q449" i="1" s="1"/>
  <c r="K449" i="1"/>
  <c r="N449" i="1" s="1"/>
  <c r="O449" i="1" s="1"/>
  <c r="P449" i="1"/>
  <c r="J450" i="1"/>
  <c r="Q450" i="1" s="1"/>
  <c r="K450" i="1"/>
  <c r="N450" i="1" s="1"/>
  <c r="L450" i="1"/>
  <c r="P450" i="1"/>
  <c r="J451" i="1"/>
  <c r="K451" i="1"/>
  <c r="N451" i="1" s="1"/>
  <c r="O451" i="1" s="1"/>
  <c r="L451" i="1"/>
  <c r="M451" i="1"/>
  <c r="P451" i="1"/>
  <c r="Q451" i="1"/>
  <c r="J452" i="1"/>
  <c r="K452" i="1"/>
  <c r="N452" i="1" s="1"/>
  <c r="O452" i="1" s="1"/>
  <c r="M452" i="1"/>
  <c r="P452" i="1"/>
  <c r="Q452" i="1"/>
  <c r="J453" i="1"/>
  <c r="Q453" i="1" s="1"/>
  <c r="K453" i="1"/>
  <c r="N453" i="1" s="1"/>
  <c r="P453" i="1"/>
  <c r="J454" i="1"/>
  <c r="Q454" i="1" s="1"/>
  <c r="K454" i="1"/>
  <c r="N454" i="1" s="1"/>
  <c r="L454" i="1"/>
  <c r="P454" i="1"/>
  <c r="J455" i="1"/>
  <c r="Q455" i="1" s="1"/>
  <c r="K455" i="1"/>
  <c r="N455" i="1" s="1"/>
  <c r="O455" i="1" s="1"/>
  <c r="L455" i="1"/>
  <c r="M455" i="1"/>
  <c r="P455" i="1"/>
  <c r="J456" i="1"/>
  <c r="K456" i="1"/>
  <c r="N456" i="1" s="1"/>
  <c r="O456" i="1" s="1"/>
  <c r="P456" i="1"/>
  <c r="Q456" i="1"/>
  <c r="J457" i="1"/>
  <c r="Q457" i="1" s="1"/>
  <c r="K457" i="1"/>
  <c r="N457" i="1" s="1"/>
  <c r="P457" i="1"/>
  <c r="J458" i="1"/>
  <c r="Q458" i="1" s="1"/>
  <c r="K458" i="1"/>
  <c r="N458" i="1" s="1"/>
  <c r="L458" i="1"/>
  <c r="M458" i="1"/>
  <c r="P458" i="1"/>
  <c r="J459" i="1"/>
  <c r="K459" i="1"/>
  <c r="N459" i="1" s="1"/>
  <c r="O459" i="1" s="1"/>
  <c r="L459" i="1"/>
  <c r="M459" i="1"/>
  <c r="P459" i="1"/>
  <c r="Q459" i="1"/>
  <c r="J460" i="1"/>
  <c r="Q460" i="1" s="1"/>
  <c r="K460" i="1"/>
  <c r="N460" i="1" s="1"/>
  <c r="O460" i="1" s="1"/>
  <c r="M460" i="1"/>
  <c r="P460" i="1"/>
  <c r="J461" i="1"/>
  <c r="Q461" i="1" s="1"/>
  <c r="K461" i="1"/>
  <c r="N461" i="1" s="1"/>
  <c r="P461" i="1"/>
  <c r="J462" i="1"/>
  <c r="Q462" i="1" s="1"/>
  <c r="K462" i="1"/>
  <c r="N462" i="1" s="1"/>
  <c r="L462" i="1"/>
  <c r="P462" i="1"/>
  <c r="J463" i="1"/>
  <c r="K463" i="1"/>
  <c r="N463" i="1" s="1"/>
  <c r="O463" i="1" s="1"/>
  <c r="L463" i="1"/>
  <c r="M463" i="1"/>
  <c r="P463" i="1"/>
  <c r="Q463" i="1"/>
  <c r="J464" i="1"/>
  <c r="Q464" i="1" s="1"/>
  <c r="K464" i="1"/>
  <c r="N464" i="1" s="1"/>
  <c r="O464" i="1" s="1"/>
  <c r="M464" i="1"/>
  <c r="P464" i="1"/>
  <c r="J465" i="1"/>
  <c r="Q465" i="1" s="1"/>
  <c r="K465" i="1"/>
  <c r="N465" i="1" s="1"/>
  <c r="O465" i="1" s="1"/>
  <c r="P465" i="1"/>
  <c r="J466" i="1"/>
  <c r="Q466" i="1" s="1"/>
  <c r="K466" i="1"/>
  <c r="N466" i="1" s="1"/>
  <c r="L466" i="1"/>
  <c r="P466" i="1"/>
  <c r="J467" i="1"/>
  <c r="K467" i="1"/>
  <c r="N467" i="1" s="1"/>
  <c r="O467" i="1" s="1"/>
  <c r="L467" i="1"/>
  <c r="M467" i="1"/>
  <c r="P467" i="1"/>
  <c r="Q467" i="1"/>
  <c r="J468" i="1"/>
  <c r="K468" i="1"/>
  <c r="N468" i="1" s="1"/>
  <c r="O468" i="1" s="1"/>
  <c r="P468" i="1"/>
  <c r="Q468" i="1"/>
  <c r="J469" i="1"/>
  <c r="Q469" i="1" s="1"/>
  <c r="K469" i="1"/>
  <c r="N469" i="1" s="1"/>
  <c r="P469" i="1"/>
  <c r="J470" i="1"/>
  <c r="Q470" i="1" s="1"/>
  <c r="K470" i="1"/>
  <c r="N470" i="1" s="1"/>
  <c r="L470" i="1"/>
  <c r="P470" i="1"/>
  <c r="J471" i="1"/>
  <c r="Q471" i="1" s="1"/>
  <c r="K471" i="1"/>
  <c r="N471" i="1" s="1"/>
  <c r="O471" i="1" s="1"/>
  <c r="L471" i="1"/>
  <c r="M471" i="1"/>
  <c r="P471" i="1"/>
  <c r="J472" i="1"/>
  <c r="Q472" i="1" s="1"/>
  <c r="K472" i="1"/>
  <c r="N472" i="1" s="1"/>
  <c r="M472" i="1"/>
  <c r="P472" i="1"/>
  <c r="J473" i="1"/>
  <c r="Q473" i="1" s="1"/>
  <c r="K473" i="1"/>
  <c r="N473" i="1" s="1"/>
  <c r="O473" i="1" s="1"/>
  <c r="P473" i="1"/>
  <c r="J474" i="1"/>
  <c r="Q474" i="1" s="1"/>
  <c r="K474" i="1"/>
  <c r="N474" i="1" s="1"/>
  <c r="L474" i="1"/>
  <c r="M474" i="1"/>
  <c r="P474" i="1"/>
  <c r="J475" i="1"/>
  <c r="K475" i="1"/>
  <c r="N475" i="1" s="1"/>
  <c r="O475" i="1" s="1"/>
  <c r="L475" i="1"/>
  <c r="M475" i="1"/>
  <c r="P475" i="1"/>
  <c r="Q475" i="1"/>
  <c r="J476" i="1"/>
  <c r="Q476" i="1" s="1"/>
  <c r="K476" i="1"/>
  <c r="N476" i="1" s="1"/>
  <c r="L476" i="1"/>
  <c r="P476" i="1"/>
  <c r="J477" i="1"/>
  <c r="Q477" i="1" s="1"/>
  <c r="K477" i="1"/>
  <c r="N477" i="1" s="1"/>
  <c r="P477" i="1"/>
  <c r="J478" i="1"/>
  <c r="Q478" i="1" s="1"/>
  <c r="K478" i="1"/>
  <c r="N478" i="1" s="1"/>
  <c r="O478" i="1" s="1"/>
  <c r="L478" i="1"/>
  <c r="M478" i="1"/>
  <c r="P478" i="1"/>
  <c r="J479" i="1"/>
  <c r="Q479" i="1" s="1"/>
  <c r="K479" i="1"/>
  <c r="N479" i="1" s="1"/>
  <c r="O479" i="1" s="1"/>
  <c r="L479" i="1"/>
  <c r="M479" i="1"/>
  <c r="P479" i="1"/>
  <c r="J480" i="1"/>
  <c r="K480" i="1"/>
  <c r="N480" i="1" s="1"/>
  <c r="O480" i="1" s="1"/>
  <c r="P480" i="1"/>
  <c r="Q480" i="1"/>
  <c r="J481" i="1"/>
  <c r="K481" i="1"/>
  <c r="N481" i="1"/>
  <c r="O481" i="1" s="1"/>
  <c r="P481" i="1"/>
  <c r="Q481" i="1"/>
  <c r="J482" i="1"/>
  <c r="Q482" i="1" s="1"/>
  <c r="K482" i="1"/>
  <c r="N482" i="1" s="1"/>
  <c r="M482" i="1"/>
  <c r="P482" i="1"/>
  <c r="J483" i="1"/>
  <c r="K483" i="1"/>
  <c r="L483" i="1"/>
  <c r="M483" i="1"/>
  <c r="N483" i="1"/>
  <c r="P483" i="1"/>
  <c r="Q483" i="1"/>
  <c r="J484" i="1"/>
  <c r="Q484" i="1" s="1"/>
  <c r="K484" i="1"/>
  <c r="N484" i="1" s="1"/>
  <c r="O484" i="1" s="1"/>
  <c r="M484" i="1"/>
  <c r="P484" i="1"/>
  <c r="J485" i="1"/>
  <c r="Q485" i="1" s="1"/>
  <c r="K485" i="1"/>
  <c r="N485" i="1" s="1"/>
  <c r="P485" i="1"/>
  <c r="J486" i="1"/>
  <c r="Q486" i="1" s="1"/>
  <c r="K486" i="1"/>
  <c r="N486" i="1" s="1"/>
  <c r="O486" i="1" s="1"/>
  <c r="L486" i="1"/>
  <c r="M486" i="1"/>
  <c r="P486" i="1"/>
  <c r="J487" i="1"/>
  <c r="Q487" i="1" s="1"/>
  <c r="K487" i="1"/>
  <c r="L487" i="1"/>
  <c r="M487" i="1"/>
  <c r="N487" i="1"/>
  <c r="P487" i="1"/>
  <c r="J488" i="1"/>
  <c r="Q488" i="1" s="1"/>
  <c r="K488" i="1"/>
  <c r="N488" i="1" s="1"/>
  <c r="O488" i="1" s="1"/>
  <c r="M488" i="1"/>
  <c r="P488" i="1"/>
  <c r="J489" i="1"/>
  <c r="Q489" i="1" s="1"/>
  <c r="K489" i="1"/>
  <c r="N489" i="1" s="1"/>
  <c r="P489" i="1"/>
  <c r="J490" i="1"/>
  <c r="Q490" i="1" s="1"/>
  <c r="K490" i="1"/>
  <c r="N490" i="1" s="1"/>
  <c r="M490" i="1"/>
  <c r="P490" i="1"/>
  <c r="J491" i="1"/>
  <c r="Q491" i="1" s="1"/>
  <c r="K491" i="1"/>
  <c r="N491" i="1" s="1"/>
  <c r="L491" i="1"/>
  <c r="M491" i="1"/>
  <c r="P491" i="1"/>
  <c r="J492" i="1"/>
  <c r="Q492" i="1" s="1"/>
  <c r="K492" i="1"/>
  <c r="N492" i="1" s="1"/>
  <c r="L492" i="1"/>
  <c r="M492" i="1"/>
  <c r="P492" i="1"/>
  <c r="J493" i="1"/>
  <c r="K493" i="1"/>
  <c r="N493" i="1" s="1"/>
  <c r="O493" i="1" s="1"/>
  <c r="P493" i="1"/>
  <c r="Q493" i="1"/>
  <c r="J494" i="1"/>
  <c r="Q494" i="1" s="1"/>
  <c r="K494" i="1"/>
  <c r="N494" i="1" s="1"/>
  <c r="O494" i="1" s="1"/>
  <c r="L494" i="1"/>
  <c r="M494" i="1"/>
  <c r="P494" i="1"/>
  <c r="J495" i="1"/>
  <c r="K495" i="1"/>
  <c r="L495" i="1"/>
  <c r="M495" i="1"/>
  <c r="N495" i="1"/>
  <c r="O495" i="1" s="1"/>
  <c r="P495" i="1"/>
  <c r="Q495" i="1"/>
  <c r="J496" i="1"/>
  <c r="K496" i="1"/>
  <c r="N496" i="1" s="1"/>
  <c r="M496" i="1"/>
  <c r="P496" i="1"/>
  <c r="Q496" i="1"/>
  <c r="J497" i="1"/>
  <c r="Q497" i="1" s="1"/>
  <c r="K497" i="1"/>
  <c r="N497" i="1" s="1"/>
  <c r="P497" i="1"/>
  <c r="J498" i="1"/>
  <c r="K498" i="1"/>
  <c r="N498" i="1" s="1"/>
  <c r="M498" i="1"/>
  <c r="P498" i="1"/>
  <c r="Q498" i="1"/>
  <c r="J499" i="1"/>
  <c r="K499" i="1"/>
  <c r="N499" i="1" s="1"/>
  <c r="O499" i="1" s="1"/>
  <c r="L499" i="1"/>
  <c r="M499" i="1"/>
  <c r="P499" i="1"/>
  <c r="Q499" i="1"/>
  <c r="J500" i="1"/>
  <c r="Q500" i="1" s="1"/>
  <c r="K500" i="1"/>
  <c r="N500" i="1" s="1"/>
  <c r="O500" i="1" s="1"/>
  <c r="L500" i="1"/>
  <c r="M500" i="1"/>
  <c r="P500" i="1"/>
  <c r="J501" i="1"/>
  <c r="Q501" i="1" s="1"/>
  <c r="K501" i="1"/>
  <c r="N501" i="1"/>
  <c r="P501" i="1"/>
  <c r="J502" i="1"/>
  <c r="Q502" i="1" s="1"/>
  <c r="K502" i="1"/>
  <c r="N502" i="1" s="1"/>
  <c r="O502" i="1" s="1"/>
  <c r="L502" i="1"/>
  <c r="M502" i="1"/>
  <c r="P502" i="1"/>
  <c r="J503" i="1"/>
  <c r="Q503" i="1" s="1"/>
  <c r="K503" i="1"/>
  <c r="N503" i="1" s="1"/>
  <c r="O503" i="1" s="1"/>
  <c r="L503" i="1"/>
  <c r="M503" i="1"/>
  <c r="P503" i="1"/>
  <c r="J504" i="1"/>
  <c r="K504" i="1"/>
  <c r="N504" i="1" s="1"/>
  <c r="O504" i="1" s="1"/>
  <c r="L504" i="1"/>
  <c r="P504" i="1"/>
  <c r="Q504" i="1"/>
  <c r="J505" i="1"/>
  <c r="Q505" i="1" s="1"/>
  <c r="K505" i="1"/>
  <c r="N505" i="1" s="1"/>
  <c r="O505" i="1" s="1"/>
  <c r="P505" i="1"/>
  <c r="J506" i="1"/>
  <c r="K506" i="1"/>
  <c r="L506" i="1"/>
  <c r="M506" i="1"/>
  <c r="N506" i="1"/>
  <c r="P506" i="1"/>
  <c r="Q506" i="1"/>
  <c r="J507" i="1"/>
  <c r="Q507" i="1" s="1"/>
  <c r="K507" i="1"/>
  <c r="L507" i="1"/>
  <c r="M507" i="1"/>
  <c r="N507" i="1"/>
  <c r="P507" i="1"/>
  <c r="J508" i="1"/>
  <c r="Q508" i="1" s="1"/>
  <c r="K508" i="1"/>
  <c r="N508" i="1" s="1"/>
  <c r="O508" i="1" s="1"/>
  <c r="L508" i="1"/>
  <c r="P508" i="1"/>
  <c r="J509" i="1"/>
  <c r="K509" i="1"/>
  <c r="N509" i="1" s="1"/>
  <c r="P509" i="1"/>
  <c r="Q509" i="1"/>
  <c r="J510" i="1"/>
  <c r="Q510" i="1" s="1"/>
  <c r="K510" i="1"/>
  <c r="L510" i="1"/>
  <c r="N510" i="1"/>
  <c r="P510" i="1"/>
  <c r="J511" i="1"/>
  <c r="Q511" i="1" s="1"/>
  <c r="K511" i="1"/>
  <c r="N511" i="1" s="1"/>
  <c r="L511" i="1"/>
  <c r="M511" i="1"/>
  <c r="P511" i="1"/>
  <c r="J512" i="1"/>
  <c r="K512" i="1"/>
  <c r="N512" i="1" s="1"/>
  <c r="O512" i="1" s="1"/>
  <c r="L512" i="1"/>
  <c r="P512" i="1"/>
  <c r="Q512" i="1"/>
  <c r="J513" i="1"/>
  <c r="Q513" i="1" s="1"/>
  <c r="K513" i="1"/>
  <c r="N513" i="1" s="1"/>
  <c r="P513" i="1"/>
  <c r="J514" i="1"/>
  <c r="Q514" i="1" s="1"/>
  <c r="K514" i="1"/>
  <c r="L514" i="1"/>
  <c r="M514" i="1"/>
  <c r="N514" i="1"/>
  <c r="P514" i="1"/>
  <c r="J515" i="1"/>
  <c r="K515" i="1"/>
  <c r="N515" i="1" s="1"/>
  <c r="O515" i="1" s="1"/>
  <c r="L515" i="1"/>
  <c r="M515" i="1"/>
  <c r="P515" i="1"/>
  <c r="Q515" i="1"/>
  <c r="J516" i="1"/>
  <c r="Q516" i="1" s="1"/>
  <c r="K516" i="1"/>
  <c r="N516" i="1" s="1"/>
  <c r="L516" i="1"/>
  <c r="P516" i="1"/>
  <c r="J517" i="1"/>
  <c r="K517" i="1"/>
  <c r="N517" i="1" s="1"/>
  <c r="O517" i="1" s="1"/>
  <c r="P517" i="1"/>
  <c r="Q517" i="1"/>
  <c r="J518" i="1"/>
  <c r="Q518" i="1" s="1"/>
  <c r="K518" i="1"/>
  <c r="L518" i="1"/>
  <c r="N518" i="1"/>
  <c r="P518" i="1"/>
  <c r="J519" i="1"/>
  <c r="Q519" i="1" s="1"/>
  <c r="K519" i="1"/>
  <c r="N519" i="1" s="1"/>
  <c r="L519" i="1"/>
  <c r="M519" i="1"/>
  <c r="P519" i="1"/>
  <c r="J520" i="1"/>
  <c r="Q520" i="1" s="1"/>
  <c r="K520" i="1"/>
  <c r="N520" i="1" s="1"/>
  <c r="O520" i="1" s="1"/>
  <c r="L520" i="1"/>
  <c r="P520" i="1"/>
  <c r="J521" i="1"/>
  <c r="Q521" i="1" s="1"/>
  <c r="K521" i="1"/>
  <c r="N521" i="1" s="1"/>
  <c r="P521" i="1"/>
  <c r="J522" i="1"/>
  <c r="Q522" i="1" s="1"/>
  <c r="K522" i="1"/>
  <c r="L522" i="1"/>
  <c r="M522" i="1"/>
  <c r="N522" i="1"/>
  <c r="P522" i="1"/>
  <c r="J523" i="1"/>
  <c r="K523" i="1"/>
  <c r="L523" i="1"/>
  <c r="M523" i="1"/>
  <c r="N523" i="1"/>
  <c r="O523" i="1" s="1"/>
  <c r="P523" i="1"/>
  <c r="Q523" i="1"/>
  <c r="J524" i="1"/>
  <c r="Q524" i="1" s="1"/>
  <c r="K524" i="1"/>
  <c r="L524" i="1"/>
  <c r="N524" i="1"/>
  <c r="P524" i="1"/>
  <c r="J525" i="1"/>
  <c r="Q525" i="1" s="1"/>
  <c r="K525" i="1"/>
  <c r="N525" i="1"/>
  <c r="P525" i="1"/>
  <c r="J526" i="1"/>
  <c r="Q526" i="1" s="1"/>
  <c r="K526" i="1"/>
  <c r="N526" i="1" s="1"/>
  <c r="O526" i="1" s="1"/>
  <c r="L526" i="1"/>
  <c r="M526" i="1"/>
  <c r="P526" i="1"/>
  <c r="J527" i="1"/>
  <c r="Q527" i="1" s="1"/>
  <c r="K527" i="1"/>
  <c r="N527" i="1" s="1"/>
  <c r="O527" i="1" s="1"/>
  <c r="L527" i="1"/>
  <c r="M527" i="1"/>
  <c r="P527" i="1"/>
  <c r="J528" i="1"/>
  <c r="Q528" i="1" s="1"/>
  <c r="K528" i="1"/>
  <c r="L528" i="1"/>
  <c r="N528" i="1"/>
  <c r="O528" i="1" s="1"/>
  <c r="P528" i="1"/>
  <c r="J529" i="1"/>
  <c r="Q529" i="1" s="1"/>
  <c r="K529" i="1"/>
  <c r="N529" i="1"/>
  <c r="P529" i="1"/>
  <c r="J530" i="1"/>
  <c r="Q530" i="1" s="1"/>
  <c r="K530" i="1"/>
  <c r="N530" i="1" s="1"/>
  <c r="L530" i="1"/>
  <c r="P530" i="1"/>
  <c r="J531" i="1"/>
  <c r="Q531" i="1" s="1"/>
  <c r="K531" i="1"/>
  <c r="L531" i="1"/>
  <c r="M531" i="1"/>
  <c r="N531" i="1"/>
  <c r="O531" i="1" s="1"/>
  <c r="P531" i="1"/>
  <c r="J532" i="1"/>
  <c r="Q532" i="1" s="1"/>
  <c r="K532" i="1"/>
  <c r="N532" i="1" s="1"/>
  <c r="L532" i="1"/>
  <c r="P532" i="1"/>
  <c r="J533" i="1"/>
  <c r="Q533" i="1" s="1"/>
  <c r="K533" i="1"/>
  <c r="N533" i="1" s="1"/>
  <c r="O533" i="1" s="1"/>
  <c r="P533" i="1"/>
  <c r="J534" i="1"/>
  <c r="Q534" i="1" s="1"/>
  <c r="K534" i="1"/>
  <c r="N534" i="1" s="1"/>
  <c r="L534" i="1"/>
  <c r="P534" i="1"/>
  <c r="J535" i="1"/>
  <c r="Q535" i="1" s="1"/>
  <c r="K535" i="1"/>
  <c r="L535" i="1"/>
  <c r="M535" i="1"/>
  <c r="N535" i="1"/>
  <c r="P535" i="1"/>
  <c r="J536" i="1"/>
  <c r="Q536" i="1" s="1"/>
  <c r="K536" i="1"/>
  <c r="L536" i="1"/>
  <c r="N536" i="1"/>
  <c r="O536" i="1" s="1"/>
  <c r="P536" i="1"/>
  <c r="J537" i="1"/>
  <c r="Q537" i="1" s="1"/>
  <c r="K537" i="1"/>
  <c r="N537" i="1" s="1"/>
  <c r="P537" i="1"/>
  <c r="J538" i="1"/>
  <c r="Q538" i="1" s="1"/>
  <c r="K538" i="1"/>
  <c r="N538" i="1" s="1"/>
  <c r="O538" i="1" s="1"/>
  <c r="L538" i="1"/>
  <c r="P538" i="1"/>
  <c r="J539" i="1"/>
  <c r="Q539" i="1" s="1"/>
  <c r="K539" i="1"/>
  <c r="N539" i="1" s="1"/>
  <c r="O539" i="1" s="1"/>
  <c r="L539" i="1"/>
  <c r="M539" i="1"/>
  <c r="P539" i="1"/>
  <c r="J540" i="1"/>
  <c r="Q540" i="1" s="1"/>
  <c r="K540" i="1"/>
  <c r="L540" i="1"/>
  <c r="N540" i="1"/>
  <c r="P540" i="1"/>
  <c r="J541" i="1"/>
  <c r="Q541" i="1" s="1"/>
  <c r="K541" i="1"/>
  <c r="N541" i="1"/>
  <c r="P541" i="1"/>
  <c r="J542" i="1"/>
  <c r="Q542" i="1" s="1"/>
  <c r="K542" i="1"/>
  <c r="N542" i="1" s="1"/>
  <c r="L542" i="1"/>
  <c r="P542" i="1"/>
  <c r="J543" i="1"/>
  <c r="Q543" i="1" s="1"/>
  <c r="K543" i="1"/>
  <c r="L543" i="1"/>
  <c r="M543" i="1"/>
  <c r="N543" i="1"/>
  <c r="P543" i="1"/>
  <c r="J544" i="1"/>
  <c r="Q544" i="1" s="1"/>
  <c r="K544" i="1"/>
  <c r="N544" i="1" s="1"/>
  <c r="L544" i="1"/>
  <c r="P544" i="1"/>
  <c r="J545" i="1"/>
  <c r="Q545" i="1" s="1"/>
  <c r="K545" i="1"/>
  <c r="N545" i="1" s="1"/>
  <c r="O545" i="1" s="1"/>
  <c r="P545" i="1"/>
  <c r="J546" i="1"/>
  <c r="Q546" i="1" s="1"/>
  <c r="K546" i="1"/>
  <c r="N546" i="1" s="1"/>
  <c r="L546" i="1"/>
  <c r="P546" i="1"/>
  <c r="J547" i="1"/>
  <c r="Q547" i="1" s="1"/>
  <c r="K547" i="1"/>
  <c r="L547" i="1"/>
  <c r="M547" i="1"/>
  <c r="N547" i="1"/>
  <c r="P547" i="1"/>
  <c r="J548" i="1"/>
  <c r="Q548" i="1" s="1"/>
  <c r="K548" i="1"/>
  <c r="N548" i="1" s="1"/>
  <c r="O548" i="1" s="1"/>
  <c r="L548" i="1"/>
  <c r="P548" i="1"/>
  <c r="J549" i="1"/>
  <c r="Q549" i="1" s="1"/>
  <c r="K549" i="1"/>
  <c r="N549" i="1" s="1"/>
  <c r="P549" i="1"/>
  <c r="J550" i="1"/>
  <c r="Q550" i="1" s="1"/>
  <c r="K550" i="1"/>
  <c r="N550" i="1" s="1"/>
  <c r="L550" i="1"/>
  <c r="P550" i="1"/>
  <c r="J551" i="1"/>
  <c r="Q551" i="1" s="1"/>
  <c r="K551" i="1"/>
  <c r="N551" i="1" s="1"/>
  <c r="O551" i="1" s="1"/>
  <c r="L551" i="1"/>
  <c r="M551" i="1"/>
  <c r="P551" i="1"/>
  <c r="J552" i="1"/>
  <c r="Q552" i="1" s="1"/>
  <c r="K552" i="1"/>
  <c r="L552" i="1"/>
  <c r="N552" i="1"/>
  <c r="O552" i="1" s="1"/>
  <c r="P552" i="1"/>
  <c r="J553" i="1"/>
  <c r="Q553" i="1" s="1"/>
  <c r="K553" i="1"/>
  <c r="N553" i="1"/>
  <c r="P553" i="1"/>
  <c r="J554" i="1"/>
  <c r="Q554" i="1" s="1"/>
  <c r="K554" i="1"/>
  <c r="N554" i="1" s="1"/>
  <c r="L554" i="1"/>
  <c r="P554" i="1"/>
  <c r="J555" i="1"/>
  <c r="Q555" i="1" s="1"/>
  <c r="K555" i="1"/>
  <c r="L555" i="1"/>
  <c r="M555" i="1"/>
  <c r="N555" i="1"/>
  <c r="P555" i="1"/>
  <c r="J556" i="1"/>
  <c r="Q556" i="1" s="1"/>
  <c r="K556" i="1"/>
  <c r="L556" i="1"/>
  <c r="N556" i="1"/>
  <c r="P556" i="1"/>
  <c r="J557" i="1"/>
  <c r="Q557" i="1" s="1"/>
  <c r="K557" i="1"/>
  <c r="N557" i="1"/>
  <c r="P557" i="1"/>
  <c r="J558" i="1"/>
  <c r="Q558" i="1" s="1"/>
  <c r="K558" i="1"/>
  <c r="N558" i="1" s="1"/>
  <c r="L558" i="1"/>
  <c r="P558" i="1"/>
  <c r="J559" i="1"/>
  <c r="Q559" i="1" s="1"/>
  <c r="K559" i="1"/>
  <c r="N559" i="1" s="1"/>
  <c r="O559" i="1" s="1"/>
  <c r="L559" i="1"/>
  <c r="M559" i="1"/>
  <c r="P559" i="1"/>
  <c r="J560" i="1"/>
  <c r="Q560" i="1" s="1"/>
  <c r="K560" i="1"/>
  <c r="N560" i="1" s="1"/>
  <c r="P560" i="1"/>
  <c r="J561" i="1"/>
  <c r="Q561" i="1" s="1"/>
  <c r="K561" i="1"/>
  <c r="N561" i="1" s="1"/>
  <c r="P561" i="1"/>
  <c r="J562" i="1"/>
  <c r="Q562" i="1" s="1"/>
  <c r="K562" i="1"/>
  <c r="L562" i="1"/>
  <c r="N562" i="1"/>
  <c r="P562" i="1"/>
  <c r="J563" i="1"/>
  <c r="Q563" i="1" s="1"/>
  <c r="K563" i="1"/>
  <c r="L563" i="1"/>
  <c r="M563" i="1"/>
  <c r="N563" i="1"/>
  <c r="P563" i="1"/>
  <c r="J564" i="1"/>
  <c r="Q564" i="1" s="1"/>
  <c r="K564" i="1"/>
  <c r="N564" i="1" s="1"/>
  <c r="L564" i="1"/>
  <c r="P564" i="1"/>
  <c r="J565" i="1"/>
  <c r="Q565" i="1" s="1"/>
  <c r="K565" i="1"/>
  <c r="N565" i="1" s="1"/>
  <c r="P565" i="1"/>
  <c r="J566" i="1"/>
  <c r="Q566" i="1" s="1"/>
  <c r="K566" i="1"/>
  <c r="N566" i="1" s="1"/>
  <c r="L566" i="1"/>
  <c r="P566" i="1"/>
  <c r="J567" i="1"/>
  <c r="Q567" i="1" s="1"/>
  <c r="K567" i="1"/>
  <c r="L567" i="1"/>
  <c r="M567" i="1"/>
  <c r="N567" i="1"/>
  <c r="P567" i="1"/>
  <c r="J568" i="1"/>
  <c r="Q568" i="1" s="1"/>
  <c r="K568" i="1"/>
  <c r="L568" i="1"/>
  <c r="N568" i="1"/>
  <c r="P568" i="1"/>
  <c r="J569" i="1"/>
  <c r="Q569" i="1" s="1"/>
  <c r="K569" i="1"/>
  <c r="N569" i="1"/>
  <c r="P569" i="1"/>
  <c r="J570" i="1"/>
  <c r="Q570" i="1" s="1"/>
  <c r="K570" i="1"/>
  <c r="L570" i="1"/>
  <c r="N570" i="1"/>
  <c r="P570" i="1"/>
  <c r="J571" i="1"/>
  <c r="Q571" i="1" s="1"/>
  <c r="K571" i="1"/>
  <c r="N571" i="1" s="1"/>
  <c r="L571" i="1"/>
  <c r="M571" i="1"/>
  <c r="P571" i="1"/>
  <c r="J572" i="1"/>
  <c r="Q572" i="1" s="1"/>
  <c r="K572" i="1"/>
  <c r="L572" i="1"/>
  <c r="N572" i="1"/>
  <c r="P572" i="1"/>
  <c r="J573" i="1"/>
  <c r="Q573" i="1" s="1"/>
  <c r="K573" i="1"/>
  <c r="N573" i="1"/>
  <c r="P573" i="1"/>
  <c r="J574" i="1"/>
  <c r="Q574" i="1" s="1"/>
  <c r="K574" i="1"/>
  <c r="L574" i="1"/>
  <c r="N574" i="1"/>
  <c r="P574" i="1"/>
  <c r="J575" i="1"/>
  <c r="Q575" i="1" s="1"/>
  <c r="K575" i="1"/>
  <c r="L575" i="1"/>
  <c r="M575" i="1"/>
  <c r="N575" i="1"/>
  <c r="P575" i="1"/>
  <c r="J576" i="1"/>
  <c r="Q576" i="1" s="1"/>
  <c r="K576" i="1"/>
  <c r="L576" i="1"/>
  <c r="N576" i="1"/>
  <c r="P576" i="1"/>
  <c r="J577" i="1"/>
  <c r="Q577" i="1" s="1"/>
  <c r="K577" i="1"/>
  <c r="N577" i="1"/>
  <c r="P577" i="1"/>
  <c r="J578" i="1"/>
  <c r="Q578" i="1" s="1"/>
  <c r="K578" i="1"/>
  <c r="L578" i="1"/>
  <c r="N578" i="1"/>
  <c r="P578" i="1"/>
  <c r="J579" i="1"/>
  <c r="Q579" i="1" s="1"/>
  <c r="K579" i="1"/>
  <c r="N579" i="1" s="1"/>
  <c r="O579" i="1" s="1"/>
  <c r="L579" i="1"/>
  <c r="M579" i="1"/>
  <c r="P579" i="1"/>
  <c r="J580" i="1"/>
  <c r="Q580" i="1" s="1"/>
  <c r="K580" i="1"/>
  <c r="L580" i="1"/>
  <c r="N580" i="1"/>
  <c r="P580" i="1"/>
  <c r="J581" i="1"/>
  <c r="Q581" i="1" s="1"/>
  <c r="K581" i="1"/>
  <c r="N581" i="1"/>
  <c r="P581" i="1"/>
  <c r="J582" i="1"/>
  <c r="Q582" i="1" s="1"/>
  <c r="K582" i="1"/>
  <c r="N582" i="1" s="1"/>
  <c r="L582" i="1"/>
  <c r="P582" i="1"/>
  <c r="J583" i="1"/>
  <c r="Q583" i="1" s="1"/>
  <c r="K583" i="1"/>
  <c r="L583" i="1"/>
  <c r="M583" i="1"/>
  <c r="N583" i="1"/>
  <c r="O583" i="1" s="1"/>
  <c r="P583" i="1"/>
  <c r="J584" i="1"/>
  <c r="Q584" i="1" s="1"/>
  <c r="K584" i="1"/>
  <c r="N584" i="1" s="1"/>
  <c r="P584" i="1"/>
  <c r="J585" i="1"/>
  <c r="Q585" i="1" s="1"/>
  <c r="K585" i="1"/>
  <c r="N585" i="1" s="1"/>
  <c r="P585" i="1"/>
  <c r="J586" i="1"/>
  <c r="Q586" i="1" s="1"/>
  <c r="K586" i="1"/>
  <c r="N586" i="1" s="1"/>
  <c r="L586" i="1"/>
  <c r="P586" i="1"/>
  <c r="J587" i="1"/>
  <c r="Q587" i="1" s="1"/>
  <c r="K587" i="1"/>
  <c r="L587" i="1"/>
  <c r="M587" i="1"/>
  <c r="N587" i="1"/>
  <c r="P587" i="1"/>
  <c r="J588" i="1"/>
  <c r="Q588" i="1" s="1"/>
  <c r="K588" i="1"/>
  <c r="N588" i="1" s="1"/>
  <c r="L588" i="1"/>
  <c r="P588" i="1"/>
  <c r="J589" i="1"/>
  <c r="Q589" i="1" s="1"/>
  <c r="K589" i="1"/>
  <c r="N589" i="1" s="1"/>
  <c r="P589" i="1"/>
  <c r="J590" i="1"/>
  <c r="Q590" i="1" s="1"/>
  <c r="K590" i="1"/>
  <c r="N590" i="1" s="1"/>
  <c r="L590" i="1"/>
  <c r="P590" i="1"/>
  <c r="J591" i="1"/>
  <c r="Q591" i="1" s="1"/>
  <c r="K591" i="1"/>
  <c r="N591" i="1" s="1"/>
  <c r="L591" i="1"/>
  <c r="M591" i="1"/>
  <c r="P591" i="1"/>
  <c r="J592" i="1"/>
  <c r="Q592" i="1" s="1"/>
  <c r="K592" i="1"/>
  <c r="N592" i="1"/>
  <c r="O592" i="1" s="1"/>
  <c r="P592" i="1"/>
  <c r="J593" i="1"/>
  <c r="Q593" i="1" s="1"/>
  <c r="K593" i="1"/>
  <c r="N593" i="1"/>
  <c r="P593" i="1"/>
  <c r="J594" i="1"/>
  <c r="Q594" i="1" s="1"/>
  <c r="K594" i="1"/>
  <c r="N594" i="1" s="1"/>
  <c r="O594" i="1" s="1"/>
  <c r="L594" i="1"/>
  <c r="P594" i="1"/>
  <c r="J595" i="1"/>
  <c r="Q595" i="1" s="1"/>
  <c r="K595" i="1"/>
  <c r="L595" i="1"/>
  <c r="M595" i="1"/>
  <c r="N595" i="1"/>
  <c r="P595" i="1"/>
  <c r="J596" i="1"/>
  <c r="Q596" i="1" s="1"/>
  <c r="K596" i="1"/>
  <c r="N596" i="1" s="1"/>
  <c r="L596" i="1"/>
  <c r="P596" i="1"/>
  <c r="J597" i="1"/>
  <c r="Q597" i="1" s="1"/>
  <c r="K597" i="1"/>
  <c r="N597" i="1"/>
  <c r="P597" i="1"/>
  <c r="J598" i="1"/>
  <c r="Q598" i="1" s="1"/>
  <c r="K598" i="1"/>
  <c r="N598" i="1" s="1"/>
  <c r="L598" i="1"/>
  <c r="P598" i="1"/>
  <c r="J599" i="1"/>
  <c r="Q599" i="1" s="1"/>
  <c r="K599" i="1"/>
  <c r="L599" i="1"/>
  <c r="M599" i="1"/>
  <c r="N599" i="1"/>
  <c r="P599" i="1"/>
  <c r="J600" i="1"/>
  <c r="K600" i="1"/>
  <c r="N600" i="1" s="1"/>
  <c r="L600" i="1"/>
  <c r="P600" i="1"/>
  <c r="Q600" i="1"/>
  <c r="J601" i="1"/>
  <c r="Q601" i="1" s="1"/>
  <c r="K601" i="1"/>
  <c r="N601" i="1" s="1"/>
  <c r="P601" i="1"/>
  <c r="J602" i="1"/>
  <c r="Q602" i="1" s="1"/>
  <c r="K602" i="1"/>
  <c r="N602" i="1" s="1"/>
  <c r="M602" i="1"/>
  <c r="P602" i="1"/>
  <c r="J603" i="1"/>
  <c r="Q603" i="1" s="1"/>
  <c r="K603" i="1"/>
  <c r="L603" i="1"/>
  <c r="M603" i="1"/>
  <c r="N603" i="1"/>
  <c r="P603" i="1"/>
  <c r="J604" i="1"/>
  <c r="Q604" i="1" s="1"/>
  <c r="K604" i="1"/>
  <c r="N604" i="1" s="1"/>
  <c r="L604" i="1"/>
  <c r="P604" i="1"/>
  <c r="J605" i="1"/>
  <c r="Q605" i="1" s="1"/>
  <c r="K605" i="1"/>
  <c r="N605" i="1" s="1"/>
  <c r="P605" i="1"/>
  <c r="J606" i="1"/>
  <c r="Q606" i="1" s="1"/>
  <c r="K606" i="1"/>
  <c r="N606" i="1" s="1"/>
  <c r="L606" i="1"/>
  <c r="P606" i="1"/>
  <c r="J607" i="1"/>
  <c r="Q607" i="1" s="1"/>
  <c r="K607" i="1"/>
  <c r="L607" i="1"/>
  <c r="M607" i="1"/>
  <c r="N607" i="1"/>
  <c r="O607" i="1" s="1"/>
  <c r="P607" i="1"/>
  <c r="J608" i="1"/>
  <c r="Q608" i="1" s="1"/>
  <c r="K608" i="1"/>
  <c r="N608" i="1" s="1"/>
  <c r="P608" i="1"/>
  <c r="J609" i="1"/>
  <c r="Q609" i="1" s="1"/>
  <c r="K609" i="1"/>
  <c r="N609" i="1" s="1"/>
  <c r="P609" i="1"/>
  <c r="J610" i="1"/>
  <c r="Q610" i="1" s="1"/>
  <c r="K610" i="1"/>
  <c r="N610" i="1" s="1"/>
  <c r="L610" i="1"/>
  <c r="P610" i="1"/>
  <c r="J611" i="1"/>
  <c r="Q611" i="1" s="1"/>
  <c r="K611" i="1"/>
  <c r="N611" i="1" s="1"/>
  <c r="L611" i="1"/>
  <c r="M611" i="1"/>
  <c r="P611" i="1"/>
  <c r="J612" i="1"/>
  <c r="K612" i="1"/>
  <c r="N612" i="1" s="1"/>
  <c r="O612" i="1"/>
  <c r="P612" i="1"/>
  <c r="Q612" i="1"/>
  <c r="J613" i="1"/>
  <c r="Q613" i="1" s="1"/>
  <c r="K613" i="1"/>
  <c r="N613" i="1" s="1"/>
  <c r="O613" i="1" s="1"/>
  <c r="P613" i="1"/>
  <c r="J614" i="1"/>
  <c r="K614" i="1"/>
  <c r="N614" i="1" s="1"/>
  <c r="L614" i="1"/>
  <c r="P614" i="1"/>
  <c r="J615" i="1"/>
  <c r="Q615" i="1" s="1"/>
  <c r="K615" i="1"/>
  <c r="N615" i="1" s="1"/>
  <c r="L615" i="1"/>
  <c r="M615" i="1"/>
  <c r="P615" i="1"/>
  <c r="J616" i="1"/>
  <c r="K616" i="1"/>
  <c r="N616" i="1" s="1"/>
  <c r="P616" i="1"/>
  <c r="Q616" i="1"/>
  <c r="J617" i="1"/>
  <c r="Q617" i="1" s="1"/>
  <c r="K617" i="1"/>
  <c r="N617" i="1" s="1"/>
  <c r="M617" i="1"/>
  <c r="P617" i="1"/>
  <c r="J618" i="1"/>
  <c r="K618" i="1"/>
  <c r="N618" i="1" s="1"/>
  <c r="O618" i="1" s="1"/>
  <c r="P618" i="1"/>
  <c r="Q618" i="1"/>
  <c r="J619" i="1"/>
  <c r="Q619" i="1" s="1"/>
  <c r="K619" i="1"/>
  <c r="N619" i="1" s="1"/>
  <c r="L619" i="1"/>
  <c r="M619" i="1"/>
  <c r="P619" i="1"/>
  <c r="J620" i="1"/>
  <c r="Q620" i="1" s="1"/>
  <c r="K620" i="1"/>
  <c r="N620" i="1" s="1"/>
  <c r="O620" i="1" s="1"/>
  <c r="L620" i="1"/>
  <c r="P620" i="1"/>
  <c r="J621" i="1"/>
  <c r="K621" i="1"/>
  <c r="N621" i="1" s="1"/>
  <c r="O621" i="1"/>
  <c r="P621" i="1"/>
  <c r="Q621" i="1"/>
  <c r="J622" i="1"/>
  <c r="Q622" i="1" s="1"/>
  <c r="K622" i="1"/>
  <c r="N622" i="1" s="1"/>
  <c r="O622" i="1" s="1"/>
  <c r="M622" i="1"/>
  <c r="P622" i="1"/>
  <c r="J623" i="1"/>
  <c r="Q623" i="1" s="1"/>
  <c r="K623" i="1"/>
  <c r="N623" i="1" s="1"/>
  <c r="L623" i="1"/>
  <c r="M623" i="1"/>
  <c r="P623" i="1"/>
  <c r="J624" i="1"/>
  <c r="Q624" i="1" s="1"/>
  <c r="K624" i="1"/>
  <c r="N624" i="1" s="1"/>
  <c r="L624" i="1"/>
  <c r="P624" i="1"/>
  <c r="J625" i="1"/>
  <c r="Q625" i="1" s="1"/>
  <c r="K625" i="1"/>
  <c r="N625" i="1" s="1"/>
  <c r="P625" i="1"/>
  <c r="J626" i="1"/>
  <c r="K626" i="1"/>
  <c r="N626" i="1" s="1"/>
  <c r="L626" i="1"/>
  <c r="P626" i="1"/>
  <c r="J627" i="1"/>
  <c r="Q627" i="1" s="1"/>
  <c r="K627" i="1"/>
  <c r="N627" i="1" s="1"/>
  <c r="L627" i="1"/>
  <c r="M627" i="1"/>
  <c r="P627" i="1"/>
  <c r="J628" i="1"/>
  <c r="K628" i="1"/>
  <c r="N628" i="1" s="1"/>
  <c r="O628" i="1" s="1"/>
  <c r="P628" i="1"/>
  <c r="Q628" i="1"/>
  <c r="J629" i="1"/>
  <c r="K629" i="1"/>
  <c r="N629" i="1" s="1"/>
  <c r="L629" i="1"/>
  <c r="P629" i="1"/>
  <c r="J630" i="1"/>
  <c r="Q630" i="1" s="1"/>
  <c r="K630" i="1"/>
  <c r="N630" i="1" s="1"/>
  <c r="M630" i="1"/>
  <c r="P630" i="1"/>
  <c r="J631" i="1"/>
  <c r="Q631" i="1" s="1"/>
  <c r="K631" i="1"/>
  <c r="N631" i="1" s="1"/>
  <c r="L631" i="1"/>
  <c r="M631" i="1"/>
  <c r="P631" i="1"/>
  <c r="J632" i="1"/>
  <c r="Q632" i="1" s="1"/>
  <c r="K632" i="1"/>
  <c r="N632" i="1" s="1"/>
  <c r="P632" i="1"/>
  <c r="J633" i="1"/>
  <c r="Q633" i="1" s="1"/>
  <c r="K633" i="1"/>
  <c r="N633" i="1" s="1"/>
  <c r="P633" i="1"/>
  <c r="J634" i="1"/>
  <c r="K634" i="1"/>
  <c r="N634" i="1" s="1"/>
  <c r="O634" i="1"/>
  <c r="P634" i="1"/>
  <c r="Q634" i="1"/>
  <c r="J635" i="1"/>
  <c r="Q635" i="1" s="1"/>
  <c r="K635" i="1"/>
  <c r="N635" i="1" s="1"/>
  <c r="L635" i="1"/>
  <c r="M635" i="1"/>
  <c r="P635" i="1"/>
  <c r="J636" i="1"/>
  <c r="Q636" i="1" s="1"/>
  <c r="K636" i="1"/>
  <c r="N636" i="1" s="1"/>
  <c r="O636" i="1" s="1"/>
  <c r="M636" i="1"/>
  <c r="P636" i="1"/>
  <c r="J637" i="1"/>
  <c r="K637" i="1"/>
  <c r="N637" i="1" s="1"/>
  <c r="P637" i="1"/>
  <c r="J638" i="1"/>
  <c r="K638" i="1"/>
  <c r="N638" i="1" s="1"/>
  <c r="M638" i="1"/>
  <c r="P638" i="1"/>
  <c r="Q638" i="1"/>
  <c r="J639" i="1"/>
  <c r="Q639" i="1" s="1"/>
  <c r="K639" i="1"/>
  <c r="N639" i="1" s="1"/>
  <c r="L639" i="1"/>
  <c r="M639" i="1"/>
  <c r="P639" i="1"/>
  <c r="J640" i="1"/>
  <c r="Q640" i="1" s="1"/>
  <c r="K640" i="1"/>
  <c r="N640" i="1" s="1"/>
  <c r="P640" i="1"/>
  <c r="J641" i="1"/>
  <c r="Q641" i="1" s="1"/>
  <c r="K641" i="1"/>
  <c r="N641" i="1" s="1"/>
  <c r="O641" i="1" s="1"/>
  <c r="P641" i="1"/>
  <c r="J642" i="1"/>
  <c r="Q642" i="1" s="1"/>
  <c r="K642" i="1"/>
  <c r="N642" i="1" s="1"/>
  <c r="M642" i="1"/>
  <c r="P642" i="1"/>
  <c r="J643" i="1"/>
  <c r="Q643" i="1" s="1"/>
  <c r="K643" i="1"/>
  <c r="N643" i="1" s="1"/>
  <c r="L643" i="1"/>
  <c r="M643" i="1"/>
  <c r="P643" i="1"/>
  <c r="J644" i="1"/>
  <c r="Q644" i="1" s="1"/>
  <c r="K644" i="1"/>
  <c r="N644" i="1" s="1"/>
  <c r="O644" i="1"/>
  <c r="P644" i="1"/>
  <c r="J645" i="1"/>
  <c r="K645" i="1"/>
  <c r="N645" i="1" s="1"/>
  <c r="P645" i="1"/>
  <c r="J646" i="1"/>
  <c r="Q646" i="1" s="1"/>
  <c r="K646" i="1"/>
  <c r="N646" i="1" s="1"/>
  <c r="M646" i="1"/>
  <c r="P646" i="1"/>
  <c r="J647" i="1"/>
  <c r="Q647" i="1" s="1"/>
  <c r="K647" i="1"/>
  <c r="N647" i="1" s="1"/>
  <c r="O647" i="1" s="1"/>
  <c r="L647" i="1"/>
  <c r="M647" i="1"/>
  <c r="P647" i="1"/>
  <c r="J648" i="1"/>
  <c r="Q648" i="1" s="1"/>
  <c r="K648" i="1"/>
  <c r="N648" i="1" s="1"/>
  <c r="P648" i="1"/>
  <c r="J649" i="1"/>
  <c r="K649" i="1"/>
  <c r="N649" i="1" s="1"/>
  <c r="P649" i="1"/>
  <c r="Q649" i="1"/>
  <c r="J650" i="1"/>
  <c r="Q650" i="1" s="1"/>
  <c r="K650" i="1"/>
  <c r="N650" i="1" s="1"/>
  <c r="O650" i="1" s="1"/>
  <c r="L650" i="1"/>
  <c r="P650" i="1"/>
  <c r="J651" i="1"/>
  <c r="Q651" i="1" s="1"/>
  <c r="K651" i="1"/>
  <c r="N651" i="1" s="1"/>
  <c r="L651" i="1"/>
  <c r="M651" i="1"/>
  <c r="P651" i="1"/>
  <c r="J652" i="1"/>
  <c r="Q652" i="1" s="1"/>
  <c r="K652" i="1"/>
  <c r="N652" i="1" s="1"/>
  <c r="O652" i="1" s="1"/>
  <c r="M652" i="1"/>
  <c r="P652" i="1"/>
  <c r="J653" i="1"/>
  <c r="K653" i="1"/>
  <c r="N653" i="1" s="1"/>
  <c r="P653" i="1"/>
  <c r="J654" i="1"/>
  <c r="K654" i="1"/>
  <c r="N654" i="1" s="1"/>
  <c r="O654" i="1" s="1"/>
  <c r="L654" i="1"/>
  <c r="P654" i="1"/>
  <c r="Q654" i="1"/>
  <c r="J655" i="1"/>
  <c r="Q655" i="1" s="1"/>
  <c r="K655" i="1"/>
  <c r="N655" i="1" s="1"/>
  <c r="L655" i="1"/>
  <c r="M655" i="1"/>
  <c r="P655" i="1"/>
  <c r="J656" i="1"/>
  <c r="K656" i="1"/>
  <c r="N656" i="1" s="1"/>
  <c r="P656" i="1"/>
  <c r="Q656" i="1"/>
  <c r="J657" i="1"/>
  <c r="Q657" i="1" s="1"/>
  <c r="K657" i="1"/>
  <c r="N657" i="1" s="1"/>
  <c r="P657" i="1"/>
  <c r="J658" i="1"/>
  <c r="K658" i="1"/>
  <c r="N658" i="1" s="1"/>
  <c r="O658" i="1" s="1"/>
  <c r="P658" i="1"/>
  <c r="Q658" i="1"/>
  <c r="J659" i="1"/>
  <c r="Q659" i="1" s="1"/>
  <c r="K659" i="1"/>
  <c r="N659" i="1" s="1"/>
  <c r="O659" i="1" s="1"/>
  <c r="L659" i="1"/>
  <c r="M659" i="1"/>
  <c r="P659" i="1"/>
  <c r="J660" i="1"/>
  <c r="K660" i="1"/>
  <c r="N660" i="1" s="1"/>
  <c r="P660" i="1"/>
  <c r="Q660" i="1"/>
  <c r="J661" i="1"/>
  <c r="Q661" i="1" s="1"/>
  <c r="K661" i="1"/>
  <c r="N661" i="1" s="1"/>
  <c r="P661" i="1"/>
  <c r="J662" i="1"/>
  <c r="Q662" i="1" s="1"/>
  <c r="K662" i="1"/>
  <c r="N662" i="1" s="1"/>
  <c r="L662" i="1"/>
  <c r="P662" i="1"/>
  <c r="J663" i="1"/>
  <c r="Q663" i="1" s="1"/>
  <c r="K663" i="1"/>
  <c r="N663" i="1" s="1"/>
  <c r="L663" i="1"/>
  <c r="M663" i="1"/>
  <c r="P663" i="1"/>
  <c r="J664" i="1"/>
  <c r="Q664" i="1" s="1"/>
  <c r="K664" i="1"/>
  <c r="N664" i="1" s="1"/>
  <c r="M664" i="1"/>
  <c r="P664" i="1"/>
  <c r="J665" i="1"/>
  <c r="Q665" i="1" s="1"/>
  <c r="K665" i="1"/>
  <c r="N665" i="1" s="1"/>
  <c r="P665" i="1"/>
  <c r="J666" i="1"/>
  <c r="K666" i="1"/>
  <c r="N666" i="1" s="1"/>
  <c r="P666" i="1"/>
  <c r="Q666" i="1"/>
  <c r="J667" i="1"/>
  <c r="Q667" i="1" s="1"/>
  <c r="K667" i="1"/>
  <c r="N667" i="1" s="1"/>
  <c r="L667" i="1"/>
  <c r="M667" i="1"/>
  <c r="P667" i="1"/>
  <c r="J668" i="1"/>
  <c r="Q668" i="1" s="1"/>
  <c r="K668" i="1"/>
  <c r="N668" i="1" s="1"/>
  <c r="P668" i="1"/>
  <c r="J669" i="1"/>
  <c r="K669" i="1"/>
  <c r="N669" i="1" s="1"/>
  <c r="O669" i="1" s="1"/>
  <c r="P669" i="1"/>
  <c r="Q669" i="1"/>
  <c r="J670" i="1"/>
  <c r="Q670" i="1" s="1"/>
  <c r="K670" i="1"/>
  <c r="N670" i="1" s="1"/>
  <c r="L670" i="1"/>
  <c r="O670" i="1"/>
  <c r="P670" i="1"/>
  <c r="J671" i="1"/>
  <c r="K671" i="1"/>
  <c r="N671" i="1" s="1"/>
  <c r="L671" i="1"/>
  <c r="M671" i="1"/>
  <c r="P671" i="1"/>
  <c r="Q671" i="1"/>
  <c r="J672" i="1"/>
  <c r="Q672" i="1" s="1"/>
  <c r="K672" i="1"/>
  <c r="N672" i="1" s="1"/>
  <c r="O672" i="1" s="1"/>
  <c r="P672" i="1"/>
  <c r="J673" i="1"/>
  <c r="Q673" i="1" s="1"/>
  <c r="K673" i="1"/>
  <c r="N673" i="1" s="1"/>
  <c r="P673" i="1"/>
  <c r="J674" i="1"/>
  <c r="Q674" i="1" s="1"/>
  <c r="K674" i="1"/>
  <c r="N674" i="1" s="1"/>
  <c r="O674" i="1" s="1"/>
  <c r="P674" i="1"/>
  <c r="J675" i="1"/>
  <c r="Q675" i="1" s="1"/>
  <c r="K675" i="1"/>
  <c r="N675" i="1" s="1"/>
  <c r="L675" i="1"/>
  <c r="M675" i="1"/>
  <c r="P675" i="1"/>
  <c r="J676" i="1"/>
  <c r="Q676" i="1" s="1"/>
  <c r="K676" i="1"/>
  <c r="N676" i="1" s="1"/>
  <c r="O676" i="1" s="1"/>
  <c r="P676" i="1"/>
  <c r="J677" i="1"/>
  <c r="Q677" i="1" s="1"/>
  <c r="K677" i="1"/>
  <c r="N677" i="1" s="1"/>
  <c r="O677" i="1" s="1"/>
  <c r="P677" i="1"/>
  <c r="J678" i="1"/>
  <c r="Q678" i="1" s="1"/>
  <c r="K678" i="1"/>
  <c r="N678" i="1" s="1"/>
  <c r="L678" i="1"/>
  <c r="P678" i="1"/>
  <c r="J679" i="1"/>
  <c r="Q679" i="1" s="1"/>
  <c r="K679" i="1"/>
  <c r="N679" i="1" s="1"/>
  <c r="L679" i="1"/>
  <c r="M679" i="1"/>
  <c r="P679" i="1"/>
  <c r="J680" i="1"/>
  <c r="K680" i="1"/>
  <c r="N680" i="1" s="1"/>
  <c r="O680" i="1" s="1"/>
  <c r="M680" i="1"/>
  <c r="P680" i="1"/>
  <c r="Q680" i="1"/>
  <c r="J681" i="1"/>
  <c r="Q681" i="1" s="1"/>
  <c r="K681" i="1"/>
  <c r="N681" i="1" s="1"/>
  <c r="P681" i="1"/>
  <c r="J682" i="1"/>
  <c r="K682" i="1"/>
  <c r="N682" i="1" s="1"/>
  <c r="O682" i="1" s="1"/>
  <c r="P682" i="1"/>
  <c r="Q682" i="1"/>
  <c r="J683" i="1"/>
  <c r="Q683" i="1" s="1"/>
  <c r="K683" i="1"/>
  <c r="N683" i="1" s="1"/>
  <c r="L683" i="1"/>
  <c r="M683" i="1"/>
  <c r="P683" i="1"/>
  <c r="J684" i="1"/>
  <c r="Q684" i="1" s="1"/>
  <c r="K684" i="1"/>
  <c r="N684" i="1" s="1"/>
  <c r="P684" i="1"/>
  <c r="J685" i="1"/>
  <c r="Q685" i="1" s="1"/>
  <c r="K685" i="1"/>
  <c r="N685" i="1" s="1"/>
  <c r="O685" i="1" s="1"/>
  <c r="P685" i="1"/>
  <c r="J686" i="1"/>
  <c r="K686" i="1"/>
  <c r="N686" i="1" s="1"/>
  <c r="O686" i="1" s="1"/>
  <c r="L686" i="1"/>
  <c r="P686" i="1"/>
  <c r="Q686" i="1"/>
  <c r="J687" i="1"/>
  <c r="Q687" i="1" s="1"/>
  <c r="K687" i="1"/>
  <c r="N687" i="1" s="1"/>
  <c r="L687" i="1"/>
  <c r="M687" i="1"/>
  <c r="P687" i="1"/>
  <c r="J688" i="1"/>
  <c r="Q688" i="1" s="1"/>
  <c r="K688" i="1"/>
  <c r="N688" i="1" s="1"/>
  <c r="O688" i="1" s="1"/>
  <c r="P688" i="1"/>
  <c r="J689" i="1"/>
  <c r="Q689" i="1" s="1"/>
  <c r="K689" i="1"/>
  <c r="N689" i="1" s="1"/>
  <c r="P689" i="1"/>
  <c r="J690" i="1"/>
  <c r="K690" i="1"/>
  <c r="N690" i="1" s="1"/>
  <c r="P690" i="1"/>
  <c r="Q690" i="1"/>
  <c r="J691" i="1"/>
  <c r="Q691" i="1" s="1"/>
  <c r="K691" i="1"/>
  <c r="N691" i="1" s="1"/>
  <c r="L691" i="1"/>
  <c r="M691" i="1"/>
  <c r="P691" i="1"/>
  <c r="J692" i="1"/>
  <c r="Q692" i="1" s="1"/>
  <c r="K692" i="1"/>
  <c r="N692" i="1" s="1"/>
  <c r="P692" i="1"/>
  <c r="J693" i="1"/>
  <c r="Q693" i="1" s="1"/>
  <c r="K693" i="1"/>
  <c r="N693" i="1" s="1"/>
  <c r="O693" i="1"/>
  <c r="P693" i="1"/>
  <c r="J694" i="1"/>
  <c r="Q694" i="1" s="1"/>
  <c r="K694" i="1"/>
  <c r="N694" i="1" s="1"/>
  <c r="L694" i="1"/>
  <c r="P694" i="1"/>
  <c r="J695" i="1"/>
  <c r="Q695" i="1" s="1"/>
  <c r="K695" i="1"/>
  <c r="N695" i="1" s="1"/>
  <c r="L695" i="1"/>
  <c r="M695" i="1"/>
  <c r="P695" i="1"/>
  <c r="J696" i="1"/>
  <c r="Q696" i="1" s="1"/>
  <c r="K696" i="1"/>
  <c r="N696" i="1" s="1"/>
  <c r="P696" i="1"/>
  <c r="J697" i="1"/>
  <c r="K697" i="1"/>
  <c r="N697" i="1" s="1"/>
  <c r="P697" i="1"/>
  <c r="Q697" i="1"/>
  <c r="J698" i="1"/>
  <c r="Q698" i="1" s="1"/>
  <c r="K698" i="1"/>
  <c r="N698" i="1" s="1"/>
  <c r="P698" i="1"/>
  <c r="J699" i="1"/>
  <c r="Q699" i="1" s="1"/>
  <c r="K699" i="1"/>
  <c r="N699" i="1" s="1"/>
  <c r="L699" i="1"/>
  <c r="M699" i="1"/>
  <c r="P699" i="1"/>
  <c r="J700" i="1"/>
  <c r="Q700" i="1" s="1"/>
  <c r="K700" i="1"/>
  <c r="N700" i="1" s="1"/>
  <c r="L700" i="1"/>
  <c r="P700" i="1"/>
  <c r="J701" i="1"/>
  <c r="K701" i="1"/>
  <c r="N701" i="1" s="1"/>
  <c r="O701" i="1" s="1"/>
  <c r="P701" i="1"/>
  <c r="Q701" i="1"/>
  <c r="J702" i="1"/>
  <c r="Q702" i="1" s="1"/>
  <c r="K702" i="1"/>
  <c r="N702" i="1" s="1"/>
  <c r="L702" i="1"/>
  <c r="P702" i="1"/>
  <c r="J703" i="1"/>
  <c r="Q703" i="1" s="1"/>
  <c r="K703" i="1"/>
  <c r="N703" i="1" s="1"/>
  <c r="L703" i="1"/>
  <c r="M703" i="1"/>
  <c r="P703" i="1"/>
  <c r="J704" i="1"/>
  <c r="Q704" i="1" s="1"/>
  <c r="K704" i="1"/>
  <c r="N704" i="1" s="1"/>
  <c r="O704" i="1" s="1"/>
  <c r="P704" i="1"/>
  <c r="J705" i="1"/>
  <c r="Q705" i="1" s="1"/>
  <c r="K705" i="1"/>
  <c r="N705" i="1" s="1"/>
  <c r="P705" i="1"/>
  <c r="J706" i="1"/>
  <c r="K706" i="1"/>
  <c r="N706" i="1" s="1"/>
  <c r="O706" i="1" s="1"/>
  <c r="P706" i="1"/>
  <c r="Q706" i="1"/>
  <c r="J707" i="1"/>
  <c r="Q707" i="1" s="1"/>
  <c r="K707" i="1"/>
  <c r="N707" i="1" s="1"/>
  <c r="O707" i="1" s="1"/>
  <c r="L707" i="1"/>
  <c r="M707" i="1"/>
  <c r="P707" i="1"/>
  <c r="J708" i="1"/>
  <c r="Q708" i="1" s="1"/>
  <c r="K708" i="1"/>
  <c r="N708" i="1" s="1"/>
  <c r="O708" i="1" s="1"/>
  <c r="P708" i="1"/>
  <c r="J709" i="1"/>
  <c r="Q709" i="1" s="1"/>
  <c r="K709" i="1"/>
  <c r="N709" i="1" s="1"/>
  <c r="O709" i="1" s="1"/>
  <c r="P709" i="1"/>
  <c r="J710" i="1"/>
  <c r="Q710" i="1" s="1"/>
  <c r="K710" i="1"/>
  <c r="N710" i="1" s="1"/>
  <c r="L710" i="1"/>
  <c r="P710" i="1"/>
  <c r="J711" i="1"/>
  <c r="Q711" i="1" s="1"/>
  <c r="K711" i="1"/>
  <c r="N711" i="1" s="1"/>
  <c r="L711" i="1"/>
  <c r="M711" i="1"/>
  <c r="P711" i="1"/>
  <c r="J712" i="1"/>
  <c r="K712" i="1"/>
  <c r="N712" i="1" s="1"/>
  <c r="O712" i="1" s="1"/>
  <c r="M712" i="1"/>
  <c r="P712" i="1"/>
  <c r="Q712" i="1"/>
  <c r="J713" i="1"/>
  <c r="Q713" i="1" s="1"/>
  <c r="K713" i="1"/>
  <c r="N713" i="1" s="1"/>
  <c r="P713" i="1"/>
  <c r="J714" i="1"/>
  <c r="K714" i="1"/>
  <c r="N714" i="1" s="1"/>
  <c r="O714" i="1" s="1"/>
  <c r="P714" i="1"/>
  <c r="Q714" i="1"/>
  <c r="J715" i="1"/>
  <c r="Q715" i="1" s="1"/>
  <c r="K715" i="1"/>
  <c r="N715" i="1" s="1"/>
  <c r="L715" i="1"/>
  <c r="M715" i="1"/>
  <c r="P715" i="1"/>
  <c r="J716" i="1"/>
  <c r="Q716" i="1" s="1"/>
  <c r="K716" i="1"/>
  <c r="N716" i="1" s="1"/>
  <c r="P716" i="1"/>
  <c r="J717" i="1"/>
  <c r="Q717" i="1" s="1"/>
  <c r="K717" i="1"/>
  <c r="N717" i="1" s="1"/>
  <c r="O717" i="1" s="1"/>
  <c r="P717" i="1"/>
  <c r="J718" i="1"/>
  <c r="K718" i="1"/>
  <c r="N718" i="1" s="1"/>
  <c r="L718" i="1"/>
  <c r="O718" i="1"/>
  <c r="P718" i="1"/>
  <c r="Q718" i="1"/>
  <c r="J719" i="1"/>
  <c r="K719" i="1"/>
  <c r="N719" i="1" s="1"/>
  <c r="L719" i="1"/>
  <c r="M719" i="1"/>
  <c r="P719" i="1"/>
  <c r="Q719" i="1"/>
  <c r="J720" i="1"/>
  <c r="Q720" i="1" s="1"/>
  <c r="K720" i="1"/>
  <c r="N720" i="1" s="1"/>
  <c r="O720" i="1" s="1"/>
  <c r="P720" i="1"/>
  <c r="J721" i="1"/>
  <c r="Q721" i="1" s="1"/>
  <c r="K721" i="1"/>
  <c r="N721" i="1" s="1"/>
  <c r="P721" i="1"/>
  <c r="J722" i="1"/>
  <c r="K722" i="1"/>
  <c r="N722" i="1" s="1"/>
  <c r="P722" i="1"/>
  <c r="J723" i="1"/>
  <c r="Q723" i="1" s="1"/>
  <c r="K723" i="1"/>
  <c r="N723" i="1" s="1"/>
  <c r="M723" i="1"/>
  <c r="P723" i="1"/>
  <c r="J724" i="1"/>
  <c r="K724" i="1"/>
  <c r="N724" i="1" s="1"/>
  <c r="O724" i="1" s="1"/>
  <c r="P724" i="1"/>
  <c r="Q724" i="1"/>
  <c r="J725" i="1"/>
  <c r="K725" i="1"/>
  <c r="N725" i="1" s="1"/>
  <c r="O725" i="1" s="1"/>
  <c r="P725" i="1"/>
  <c r="Q725" i="1"/>
  <c r="J726" i="1"/>
  <c r="K726" i="1"/>
  <c r="N726" i="1" s="1"/>
  <c r="L726" i="1"/>
  <c r="P726" i="1"/>
  <c r="J727" i="1"/>
  <c r="K727" i="1"/>
  <c r="N727" i="1" s="1"/>
  <c r="O727" i="1" s="1"/>
  <c r="L727" i="1"/>
  <c r="M727" i="1"/>
  <c r="P727" i="1"/>
  <c r="Q727" i="1"/>
  <c r="J728" i="1"/>
  <c r="Q728" i="1" s="1"/>
  <c r="K728" i="1"/>
  <c r="N728" i="1" s="1"/>
  <c r="P728" i="1"/>
  <c r="J729" i="1"/>
  <c r="Q729" i="1" s="1"/>
  <c r="K729" i="1"/>
  <c r="N729" i="1" s="1"/>
  <c r="O729" i="1" s="1"/>
  <c r="P729" i="1"/>
  <c r="J730" i="1"/>
  <c r="Q730" i="1" s="1"/>
  <c r="K730" i="1"/>
  <c r="N730" i="1" s="1"/>
  <c r="L730" i="1"/>
  <c r="P730" i="1"/>
  <c r="J731" i="1"/>
  <c r="K731" i="1"/>
  <c r="N731" i="1" s="1"/>
  <c r="O731" i="1" s="1"/>
  <c r="M731" i="1"/>
  <c r="P731" i="1"/>
  <c r="Q731" i="1"/>
  <c r="J732" i="1"/>
  <c r="Q732" i="1" s="1"/>
  <c r="K732" i="1"/>
  <c r="N732" i="1" s="1"/>
  <c r="P732" i="1"/>
  <c r="J733" i="1"/>
  <c r="K733" i="1"/>
  <c r="N733" i="1" s="1"/>
  <c r="O733" i="1"/>
  <c r="P733" i="1"/>
  <c r="Q733" i="1"/>
  <c r="J734" i="1"/>
  <c r="Q734" i="1" s="1"/>
  <c r="K734" i="1"/>
  <c r="N734" i="1" s="1"/>
  <c r="M734" i="1"/>
  <c r="P734" i="1"/>
  <c r="J735" i="1"/>
  <c r="K735" i="1"/>
  <c r="N735" i="1" s="1"/>
  <c r="O735" i="1" s="1"/>
  <c r="L735" i="1"/>
  <c r="M735" i="1"/>
  <c r="P735" i="1"/>
  <c r="Q735" i="1"/>
  <c r="J736" i="1"/>
  <c r="K736" i="1"/>
  <c r="N736" i="1" s="1"/>
  <c r="O736" i="1" s="1"/>
  <c r="P736" i="1"/>
  <c r="Q736" i="1"/>
  <c r="J737" i="1"/>
  <c r="Q737" i="1" s="1"/>
  <c r="K737" i="1"/>
  <c r="N737" i="1" s="1"/>
  <c r="O737" i="1" s="1"/>
  <c r="P737" i="1"/>
  <c r="J738" i="1"/>
  <c r="Q738" i="1" s="1"/>
  <c r="K738" i="1"/>
  <c r="N738" i="1" s="1"/>
  <c r="L738" i="1"/>
  <c r="P738" i="1"/>
  <c r="J739" i="1"/>
  <c r="Q739" i="1" s="1"/>
  <c r="K739" i="1"/>
  <c r="N739" i="1" s="1"/>
  <c r="M739" i="1"/>
  <c r="P739" i="1"/>
  <c r="J740" i="1"/>
  <c r="Q740" i="1" s="1"/>
  <c r="K740" i="1"/>
  <c r="N740" i="1" s="1"/>
  <c r="P740" i="1"/>
  <c r="J741" i="1"/>
  <c r="Q741" i="1" s="1"/>
  <c r="K741" i="1"/>
  <c r="N741" i="1" s="1"/>
  <c r="O741" i="1" s="1"/>
  <c r="P741" i="1"/>
  <c r="J742" i="1"/>
  <c r="K742" i="1"/>
  <c r="N742" i="1" s="1"/>
  <c r="M742" i="1"/>
  <c r="P742" i="1"/>
  <c r="J743" i="1"/>
  <c r="K743" i="1"/>
  <c r="N743" i="1" s="1"/>
  <c r="L743" i="1"/>
  <c r="M743" i="1"/>
  <c r="P743" i="1"/>
  <c r="Q743" i="1"/>
  <c r="J744" i="1"/>
  <c r="K744" i="1"/>
  <c r="N744" i="1" s="1"/>
  <c r="O744" i="1" s="1"/>
  <c r="P744" i="1"/>
  <c r="Q744" i="1"/>
  <c r="J745" i="1"/>
  <c r="Q745" i="1" s="1"/>
  <c r="K745" i="1"/>
  <c r="N745" i="1" s="1"/>
  <c r="P745" i="1"/>
  <c r="J746" i="1"/>
  <c r="Q746" i="1" s="1"/>
  <c r="K746" i="1"/>
  <c r="N746" i="1" s="1"/>
  <c r="M746" i="1"/>
  <c r="P746" i="1"/>
  <c r="J747" i="1"/>
  <c r="K747" i="1"/>
  <c r="N747" i="1" s="1"/>
  <c r="L747" i="1"/>
  <c r="P747" i="1"/>
  <c r="Q747" i="1"/>
  <c r="J748" i="1"/>
  <c r="K748" i="1"/>
  <c r="N748" i="1" s="1"/>
  <c r="O748" i="1" s="1"/>
  <c r="P748" i="1"/>
  <c r="Q748" i="1"/>
  <c r="J749" i="1"/>
  <c r="Q749" i="1" s="1"/>
  <c r="K749" i="1"/>
  <c r="N749" i="1" s="1"/>
  <c r="O749" i="1" s="1"/>
  <c r="P749" i="1"/>
  <c r="J750" i="1"/>
  <c r="Q750" i="1" s="1"/>
  <c r="K750" i="1"/>
  <c r="N750" i="1" s="1"/>
  <c r="L750" i="1"/>
  <c r="P750" i="1"/>
  <c r="J751" i="1"/>
  <c r="Q751" i="1" s="1"/>
  <c r="K751" i="1"/>
  <c r="N751" i="1" s="1"/>
  <c r="L751" i="1"/>
  <c r="M751" i="1"/>
  <c r="P751" i="1"/>
  <c r="J752" i="1"/>
  <c r="K752" i="1"/>
  <c r="N752" i="1" s="1"/>
  <c r="P752" i="1"/>
  <c r="Q752" i="1"/>
  <c r="J753" i="1"/>
  <c r="Q753" i="1" s="1"/>
  <c r="K753" i="1"/>
  <c r="N753" i="1" s="1"/>
  <c r="P753" i="1"/>
  <c r="J754" i="1"/>
  <c r="Q754" i="1" s="1"/>
  <c r="K754" i="1"/>
  <c r="N754" i="1" s="1"/>
  <c r="L754" i="1"/>
  <c r="P754" i="1"/>
  <c r="J755" i="1"/>
  <c r="Q755" i="1" s="1"/>
  <c r="K755" i="1"/>
  <c r="N755" i="1" s="1"/>
  <c r="O755" i="1" s="1"/>
  <c r="P755" i="1"/>
  <c r="J756" i="1"/>
  <c r="Q756" i="1" s="1"/>
  <c r="K756" i="1"/>
  <c r="N756" i="1" s="1"/>
  <c r="P756" i="1"/>
  <c r="J757" i="1"/>
  <c r="K757" i="1"/>
  <c r="N757" i="1" s="1"/>
  <c r="O757" i="1" s="1"/>
  <c r="P757" i="1"/>
  <c r="Q757" i="1"/>
  <c r="J758" i="1"/>
  <c r="K758" i="1"/>
  <c r="N758" i="1" s="1"/>
  <c r="M758" i="1"/>
  <c r="P758" i="1"/>
  <c r="J759" i="1"/>
  <c r="Q759" i="1" s="1"/>
  <c r="K759" i="1"/>
  <c r="N759" i="1" s="1"/>
  <c r="O759" i="1" s="1"/>
  <c r="M759" i="1"/>
  <c r="P759" i="1"/>
  <c r="J760" i="1"/>
  <c r="Q760" i="1" s="1"/>
  <c r="K760" i="1"/>
  <c r="N760" i="1" s="1"/>
  <c r="P760" i="1"/>
  <c r="J761" i="1"/>
  <c r="Q761" i="1" s="1"/>
  <c r="K761" i="1"/>
  <c r="N761" i="1" s="1"/>
  <c r="O761" i="1" s="1"/>
  <c r="P761" i="1"/>
  <c r="J762" i="1"/>
  <c r="Q762" i="1" s="1"/>
  <c r="K762" i="1"/>
  <c r="N762" i="1" s="1"/>
  <c r="P762" i="1"/>
  <c r="J763" i="1"/>
  <c r="Q763" i="1" s="1"/>
  <c r="K763" i="1"/>
  <c r="N763" i="1" s="1"/>
  <c r="O763" i="1" s="1"/>
  <c r="L763" i="1"/>
  <c r="M763" i="1"/>
  <c r="P763" i="1"/>
  <c r="J764" i="1"/>
  <c r="O764" i="1" s="1"/>
  <c r="K764" i="1"/>
  <c r="N764" i="1" s="1"/>
  <c r="P764" i="1"/>
  <c r="J765" i="1"/>
  <c r="K765" i="1"/>
  <c r="N765" i="1" s="1"/>
  <c r="O765" i="1" s="1"/>
  <c r="P765" i="1"/>
  <c r="Q765" i="1"/>
  <c r="J766" i="1"/>
  <c r="K766" i="1"/>
  <c r="N766" i="1" s="1"/>
  <c r="P766" i="1"/>
  <c r="J767" i="1"/>
  <c r="Q767" i="1" s="1"/>
  <c r="K767" i="1"/>
  <c r="N767" i="1" s="1"/>
  <c r="L767" i="1"/>
  <c r="P767" i="1"/>
  <c r="J768" i="1"/>
  <c r="Q768" i="1" s="1"/>
  <c r="K768" i="1"/>
  <c r="N768" i="1" s="1"/>
  <c r="P768" i="1"/>
  <c r="J769" i="1"/>
  <c r="Q769" i="1" s="1"/>
  <c r="K769" i="1"/>
  <c r="N769" i="1" s="1"/>
  <c r="P769" i="1"/>
  <c r="J770" i="1"/>
  <c r="Q770" i="1" s="1"/>
  <c r="K770" i="1"/>
  <c r="N770" i="1" s="1"/>
  <c r="M770" i="1"/>
  <c r="P770" i="1"/>
  <c r="J771" i="1"/>
  <c r="Q771" i="1" s="1"/>
  <c r="K771" i="1"/>
  <c r="N771" i="1" s="1"/>
  <c r="M771" i="1"/>
  <c r="P771" i="1"/>
  <c r="J772" i="1"/>
  <c r="Q772" i="1" s="1"/>
  <c r="K772" i="1"/>
  <c r="N772" i="1" s="1"/>
  <c r="O772" i="1"/>
  <c r="P772" i="1"/>
  <c r="J773" i="1"/>
  <c r="Q773" i="1" s="1"/>
  <c r="K773" i="1"/>
  <c r="N773" i="1" s="1"/>
  <c r="O773" i="1" s="1"/>
  <c r="P773" i="1"/>
  <c r="J774" i="1"/>
  <c r="Q774" i="1" s="1"/>
  <c r="K774" i="1"/>
  <c r="N774" i="1" s="1"/>
  <c r="P774" i="1"/>
  <c r="J775" i="1"/>
  <c r="K775" i="1"/>
  <c r="N775" i="1" s="1"/>
  <c r="M775" i="1"/>
  <c r="P775" i="1"/>
  <c r="Q775" i="1"/>
  <c r="J776" i="1"/>
  <c r="Q776" i="1" s="1"/>
  <c r="K776" i="1"/>
  <c r="N776" i="1" s="1"/>
  <c r="P776" i="1"/>
  <c r="J777" i="1"/>
  <c r="Q777" i="1" s="1"/>
  <c r="K777" i="1"/>
  <c r="N777" i="1" s="1"/>
  <c r="P777" i="1"/>
  <c r="J778" i="1"/>
  <c r="Q778" i="1" s="1"/>
  <c r="K778" i="1"/>
  <c r="N778" i="1" s="1"/>
  <c r="L778" i="1"/>
  <c r="P778" i="1"/>
  <c r="J779" i="1"/>
  <c r="Q779" i="1" s="1"/>
  <c r="K779" i="1"/>
  <c r="N779" i="1" s="1"/>
  <c r="L779" i="1"/>
  <c r="M779" i="1"/>
  <c r="P779" i="1"/>
  <c r="J780" i="1"/>
  <c r="O780" i="1" s="1"/>
  <c r="K780" i="1"/>
  <c r="N780" i="1" s="1"/>
  <c r="P780" i="1"/>
  <c r="J781" i="1"/>
  <c r="Q781" i="1" s="1"/>
  <c r="K781" i="1"/>
  <c r="N781" i="1" s="1"/>
  <c r="M781" i="1"/>
  <c r="P781" i="1"/>
  <c r="J782" i="1"/>
  <c r="K782" i="1"/>
  <c r="N782" i="1" s="1"/>
  <c r="L782" i="1"/>
  <c r="P782" i="1"/>
  <c r="J783" i="1"/>
  <c r="Q783" i="1" s="1"/>
  <c r="K783" i="1"/>
  <c r="N783" i="1" s="1"/>
  <c r="O783" i="1" s="1"/>
  <c r="L783" i="1"/>
  <c r="M783" i="1"/>
  <c r="P783" i="1"/>
  <c r="J784" i="1"/>
  <c r="Q784" i="1" s="1"/>
  <c r="K784" i="1"/>
  <c r="N784" i="1" s="1"/>
  <c r="L784" i="1"/>
  <c r="M784" i="1"/>
  <c r="P784" i="1"/>
  <c r="J785" i="1"/>
  <c r="Q785" i="1" s="1"/>
  <c r="K785" i="1"/>
  <c r="N785" i="1" s="1"/>
  <c r="P785" i="1"/>
  <c r="J786" i="1"/>
  <c r="Q786" i="1" s="1"/>
  <c r="K786" i="1"/>
  <c r="N786" i="1" s="1"/>
  <c r="M786" i="1"/>
  <c r="P786" i="1"/>
  <c r="J787" i="1"/>
  <c r="Q787" i="1" s="1"/>
  <c r="K787" i="1"/>
  <c r="N787" i="1" s="1"/>
  <c r="L787" i="1"/>
  <c r="M787" i="1"/>
  <c r="P787" i="1"/>
  <c r="J788" i="1"/>
  <c r="K788" i="1"/>
  <c r="N788" i="1" s="1"/>
  <c r="O788" i="1"/>
  <c r="P788" i="1"/>
  <c r="Q788" i="1"/>
  <c r="J789" i="1"/>
  <c r="Q789" i="1" s="1"/>
  <c r="K789" i="1"/>
  <c r="N789" i="1" s="1"/>
  <c r="O789" i="1" s="1"/>
  <c r="P789" i="1"/>
  <c r="J790" i="1"/>
  <c r="Q790" i="1" s="1"/>
  <c r="K790" i="1"/>
  <c r="N790" i="1" s="1"/>
  <c r="O790" i="1" s="1"/>
  <c r="L790" i="1"/>
  <c r="M790" i="1"/>
  <c r="P790" i="1"/>
  <c r="J791" i="1"/>
  <c r="Q791" i="1" s="1"/>
  <c r="K791" i="1"/>
  <c r="N791" i="1" s="1"/>
  <c r="L791" i="1"/>
  <c r="M791" i="1"/>
  <c r="P791" i="1"/>
  <c r="J792" i="1"/>
  <c r="K792" i="1"/>
  <c r="N792" i="1" s="1"/>
  <c r="O792" i="1" s="1"/>
  <c r="P792" i="1"/>
  <c r="Q792" i="1"/>
  <c r="J793" i="1"/>
  <c r="Q793" i="1" s="1"/>
  <c r="K793" i="1"/>
  <c r="N793" i="1" s="1"/>
  <c r="P793" i="1"/>
  <c r="J794" i="1"/>
  <c r="Q794" i="1" s="1"/>
  <c r="K794" i="1"/>
  <c r="N794" i="1" s="1"/>
  <c r="L794" i="1"/>
  <c r="P794" i="1"/>
  <c r="J795" i="1"/>
  <c r="Q795" i="1" s="1"/>
  <c r="K795" i="1"/>
  <c r="N795" i="1" s="1"/>
  <c r="L795" i="1"/>
  <c r="M795" i="1"/>
  <c r="P795" i="1"/>
  <c r="J796" i="1"/>
  <c r="Q796" i="1" s="1"/>
  <c r="K796" i="1"/>
  <c r="N796" i="1" s="1"/>
  <c r="L796" i="1"/>
  <c r="O796" i="1"/>
  <c r="P796" i="1"/>
  <c r="J797" i="1"/>
  <c r="K797" i="1"/>
  <c r="N797" i="1" s="1"/>
  <c r="P797" i="1"/>
  <c r="Q797" i="1"/>
  <c r="J798" i="1"/>
  <c r="Q798" i="1" s="1"/>
  <c r="K798" i="1"/>
  <c r="N798" i="1" s="1"/>
  <c r="L798" i="1"/>
  <c r="P798" i="1"/>
  <c r="J799" i="1"/>
  <c r="Q799" i="1" s="1"/>
  <c r="K799" i="1"/>
  <c r="N799" i="1" s="1"/>
  <c r="L799" i="1"/>
  <c r="M799" i="1"/>
  <c r="P799" i="1"/>
  <c r="J800" i="1"/>
  <c r="Q800" i="1" s="1"/>
  <c r="K800" i="1"/>
  <c r="N800" i="1" s="1"/>
  <c r="P800" i="1"/>
  <c r="J801" i="1"/>
  <c r="Q801" i="1" s="1"/>
  <c r="K801" i="1"/>
  <c r="N801" i="1" s="1"/>
  <c r="L801" i="1"/>
  <c r="P801" i="1"/>
  <c r="J802" i="1"/>
  <c r="Q802" i="1" s="1"/>
  <c r="K802" i="1"/>
  <c r="N802" i="1" s="1"/>
  <c r="M802" i="1"/>
  <c r="P802" i="1"/>
  <c r="J803" i="1"/>
  <c r="Q803" i="1" s="1"/>
  <c r="K803" i="1"/>
  <c r="N803" i="1" s="1"/>
  <c r="L803" i="1"/>
  <c r="M803" i="1"/>
  <c r="P803" i="1"/>
  <c r="J804" i="1"/>
  <c r="Q804" i="1" s="1"/>
  <c r="K804" i="1"/>
  <c r="N804" i="1" s="1"/>
  <c r="O804" i="1" s="1"/>
  <c r="P804" i="1"/>
  <c r="J805" i="1"/>
  <c r="K805" i="1"/>
  <c r="N805" i="1" s="1"/>
  <c r="P805" i="1"/>
  <c r="J806" i="1"/>
  <c r="Q806" i="1" s="1"/>
  <c r="K806" i="1"/>
  <c r="N806" i="1" s="1"/>
  <c r="O806" i="1" s="1"/>
  <c r="M806" i="1"/>
  <c r="P806" i="1"/>
  <c r="J807" i="1"/>
  <c r="K807" i="1"/>
  <c r="N807" i="1" s="1"/>
  <c r="O807" i="1" s="1"/>
  <c r="L807" i="1"/>
  <c r="M807" i="1"/>
  <c r="P807" i="1"/>
  <c r="Q807" i="1"/>
  <c r="J808" i="1"/>
  <c r="K808" i="1"/>
  <c r="N808" i="1" s="1"/>
  <c r="M808" i="1"/>
  <c r="P808" i="1"/>
  <c r="Q808" i="1"/>
  <c r="J809" i="1"/>
  <c r="Q809" i="1" s="1"/>
  <c r="K809" i="1"/>
  <c r="N809" i="1" s="1"/>
  <c r="O809" i="1" s="1"/>
  <c r="P809" i="1"/>
  <c r="J810" i="1"/>
  <c r="Q810" i="1" s="1"/>
  <c r="K810" i="1"/>
  <c r="N810" i="1" s="1"/>
  <c r="P810" i="1"/>
  <c r="J811" i="1"/>
  <c r="Q811" i="1" s="1"/>
  <c r="K811" i="1"/>
  <c r="N811" i="1" s="1"/>
  <c r="O811" i="1" s="1"/>
  <c r="L811" i="1"/>
  <c r="M811" i="1"/>
  <c r="P811" i="1"/>
  <c r="J812" i="1"/>
  <c r="K812" i="1"/>
  <c r="N812" i="1" s="1"/>
  <c r="P812" i="1"/>
  <c r="J813" i="1"/>
  <c r="Q813" i="1" s="1"/>
  <c r="K813" i="1"/>
  <c r="N813" i="1" s="1"/>
  <c r="P813" i="1"/>
  <c r="J814" i="1"/>
  <c r="Q814" i="1" s="1"/>
  <c r="K814" i="1"/>
  <c r="N814" i="1" s="1"/>
  <c r="O814" i="1" s="1"/>
  <c r="L814" i="1"/>
  <c r="P814" i="1"/>
  <c r="J815" i="1"/>
  <c r="Q815" i="1" s="1"/>
  <c r="K815" i="1"/>
  <c r="N815" i="1" s="1"/>
  <c r="L815" i="1"/>
  <c r="M815" i="1"/>
  <c r="P815" i="1"/>
  <c r="J816" i="1"/>
  <c r="Q816" i="1" s="1"/>
  <c r="K816" i="1"/>
  <c r="N816" i="1" s="1"/>
  <c r="L816" i="1"/>
  <c r="P816" i="1"/>
  <c r="J817" i="1"/>
  <c r="Q817" i="1" s="1"/>
  <c r="K817" i="1"/>
  <c r="N817" i="1" s="1"/>
  <c r="P817" i="1"/>
  <c r="J818" i="1"/>
  <c r="Q818" i="1" s="1"/>
  <c r="K818" i="1"/>
  <c r="N818" i="1" s="1"/>
  <c r="M818" i="1"/>
  <c r="P818" i="1"/>
  <c r="J819" i="1"/>
  <c r="Q819" i="1" s="1"/>
  <c r="K819" i="1"/>
  <c r="N819" i="1" s="1"/>
  <c r="L819" i="1"/>
  <c r="M819" i="1"/>
  <c r="P819" i="1"/>
  <c r="J820" i="1"/>
  <c r="Q820" i="1" s="1"/>
  <c r="K820" i="1"/>
  <c r="N820" i="1" s="1"/>
  <c r="O820" i="1" s="1"/>
  <c r="P820" i="1"/>
  <c r="J821" i="1"/>
  <c r="K821" i="1"/>
  <c r="N821" i="1" s="1"/>
  <c r="O821" i="1"/>
  <c r="P821" i="1"/>
  <c r="Q821" i="1"/>
  <c r="J822" i="1"/>
  <c r="Q822" i="1" s="1"/>
  <c r="K822" i="1"/>
  <c r="N822" i="1" s="1"/>
  <c r="O822" i="1" s="1"/>
  <c r="L822" i="1"/>
  <c r="M822" i="1"/>
  <c r="P822" i="1"/>
  <c r="J823" i="1"/>
  <c r="Q823" i="1" s="1"/>
  <c r="K823" i="1"/>
  <c r="N823" i="1" s="1"/>
  <c r="L823" i="1"/>
  <c r="M823" i="1"/>
  <c r="P823" i="1"/>
  <c r="J824" i="1"/>
  <c r="Q824" i="1" s="1"/>
  <c r="K824" i="1"/>
  <c r="N824" i="1" s="1"/>
  <c r="M824" i="1"/>
  <c r="P824" i="1"/>
  <c r="J825" i="1"/>
  <c r="Q825" i="1" s="1"/>
  <c r="K825" i="1"/>
  <c r="N825" i="1" s="1"/>
  <c r="O825" i="1" s="1"/>
  <c r="P825" i="1"/>
  <c r="J826" i="1"/>
  <c r="Q826" i="1" s="1"/>
  <c r="K826" i="1"/>
  <c r="N826" i="1" s="1"/>
  <c r="M826" i="1"/>
  <c r="P826" i="1"/>
  <c r="J827" i="1"/>
  <c r="Q827" i="1" s="1"/>
  <c r="K827" i="1"/>
  <c r="N827" i="1" s="1"/>
  <c r="L827" i="1"/>
  <c r="M827" i="1"/>
  <c r="P827" i="1"/>
  <c r="J828" i="1"/>
  <c r="K828" i="1"/>
  <c r="N828" i="1" s="1"/>
  <c r="O828" i="1" s="1"/>
  <c r="P828" i="1"/>
  <c r="Q828" i="1"/>
  <c r="J829" i="1"/>
  <c r="Q829" i="1" s="1"/>
  <c r="K829" i="1"/>
  <c r="N829" i="1" s="1"/>
  <c r="O829" i="1" s="1"/>
  <c r="P829" i="1"/>
  <c r="J830" i="1"/>
  <c r="Q830" i="1" s="1"/>
  <c r="K830" i="1"/>
  <c r="N830" i="1" s="1"/>
  <c r="L830" i="1"/>
  <c r="M830" i="1"/>
  <c r="P830" i="1"/>
  <c r="J831" i="1"/>
  <c r="K831" i="1"/>
  <c r="N831" i="1" s="1"/>
  <c r="L831" i="1"/>
  <c r="M831" i="1"/>
  <c r="P831" i="1"/>
  <c r="Q831" i="1"/>
  <c r="J832" i="1"/>
  <c r="Q832" i="1" s="1"/>
  <c r="K832" i="1"/>
  <c r="N832" i="1" s="1"/>
  <c r="L832" i="1"/>
  <c r="P832" i="1"/>
  <c r="J833" i="1"/>
  <c r="Q833" i="1" s="1"/>
  <c r="K833" i="1"/>
  <c r="N833" i="1" s="1"/>
  <c r="P833" i="1"/>
  <c r="J834" i="1"/>
  <c r="Q834" i="1" s="1"/>
  <c r="K834" i="1"/>
  <c r="N834" i="1" s="1"/>
  <c r="M834" i="1"/>
  <c r="P834" i="1"/>
  <c r="J835" i="1"/>
  <c r="Q835" i="1" s="1"/>
  <c r="K835" i="1"/>
  <c r="N835" i="1" s="1"/>
  <c r="L835" i="1"/>
  <c r="P835" i="1"/>
  <c r="J836" i="1"/>
  <c r="Q836" i="1" s="1"/>
  <c r="K836" i="1"/>
  <c r="N836" i="1" s="1"/>
  <c r="L836" i="1"/>
  <c r="P836" i="1"/>
  <c r="J837" i="1"/>
  <c r="K837" i="1"/>
  <c r="N837" i="1" s="1"/>
  <c r="M837" i="1"/>
  <c r="P837" i="1"/>
  <c r="J838" i="1"/>
  <c r="Q838" i="1" s="1"/>
  <c r="K838" i="1"/>
  <c r="N838" i="1" s="1"/>
  <c r="M838" i="1"/>
  <c r="P838" i="1"/>
  <c r="J839" i="1"/>
  <c r="K839" i="1"/>
  <c r="N839" i="1" s="1"/>
  <c r="M839" i="1"/>
  <c r="P839" i="1"/>
  <c r="Q839" i="1"/>
  <c r="J840" i="1"/>
  <c r="Q840" i="1" s="1"/>
  <c r="K840" i="1"/>
  <c r="N840" i="1" s="1"/>
  <c r="O840" i="1" s="1"/>
  <c r="M840" i="1"/>
  <c r="P840" i="1"/>
  <c r="K841" i="1"/>
  <c r="N841" i="1" s="1"/>
  <c r="O841" i="1" s="1"/>
  <c r="P841" i="1"/>
  <c r="J842" i="1"/>
  <c r="Q842" i="1" s="1"/>
  <c r="K842" i="1"/>
  <c r="N842" i="1" s="1"/>
  <c r="L842" i="1"/>
  <c r="P842" i="1"/>
  <c r="J843" i="1"/>
  <c r="Q843" i="1" s="1"/>
  <c r="K843" i="1"/>
  <c r="N843" i="1" s="1"/>
  <c r="M843" i="1"/>
  <c r="P843" i="1"/>
  <c r="J844" i="1"/>
  <c r="Q844" i="1" s="1"/>
  <c r="K844" i="1"/>
  <c r="N844" i="1" s="1"/>
  <c r="L844" i="1"/>
  <c r="P844" i="1"/>
  <c r="J845" i="1"/>
  <c r="P845" i="1"/>
  <c r="Q845" i="1"/>
  <c r="J846" i="1"/>
  <c r="Q846" i="1" s="1"/>
  <c r="K846" i="1"/>
  <c r="N846" i="1" s="1"/>
  <c r="L846" i="1"/>
  <c r="O846" i="1"/>
  <c r="P846" i="1"/>
  <c r="J847" i="1"/>
  <c r="Q847" i="1" s="1"/>
  <c r="K847" i="1"/>
  <c r="N847" i="1" s="1"/>
  <c r="L847" i="1"/>
  <c r="P847" i="1"/>
  <c r="J848" i="1"/>
  <c r="Q848" i="1" s="1"/>
  <c r="K848" i="1"/>
  <c r="N848" i="1" s="1"/>
  <c r="O848" i="1" s="1"/>
  <c r="L848" i="1"/>
  <c r="P848" i="1"/>
  <c r="K849" i="1"/>
  <c r="N849" i="1" s="1"/>
  <c r="P849" i="1"/>
  <c r="J850" i="1"/>
  <c r="Q850" i="1" s="1"/>
  <c r="K850" i="1"/>
  <c r="N850" i="1" s="1"/>
  <c r="P850" i="1"/>
  <c r="J851" i="1"/>
  <c r="Q851" i="1" s="1"/>
  <c r="K851" i="1"/>
  <c r="N851" i="1" s="1"/>
  <c r="L851" i="1"/>
  <c r="P851" i="1"/>
  <c r="J852" i="1"/>
  <c r="Q852" i="1" s="1"/>
  <c r="K852" i="1"/>
  <c r="N852" i="1" s="1"/>
  <c r="O852" i="1" s="1"/>
  <c r="P852" i="1"/>
  <c r="J853" i="1"/>
  <c r="Q853" i="1" s="1"/>
  <c r="K853" i="1"/>
  <c r="N853" i="1" s="1"/>
  <c r="P853" i="1"/>
  <c r="J854" i="1"/>
  <c r="Q854" i="1" s="1"/>
  <c r="K854" i="1"/>
  <c r="N854" i="1" s="1"/>
  <c r="P854" i="1"/>
  <c r="J855" i="1"/>
  <c r="Q855" i="1" s="1"/>
  <c r="K855" i="1"/>
  <c r="N855" i="1" s="1"/>
  <c r="O855" i="1" s="1"/>
  <c r="M855" i="1"/>
  <c r="P855" i="1"/>
  <c r="J856" i="1"/>
  <c r="K856" i="1"/>
  <c r="N856" i="1" s="1"/>
  <c r="O856" i="1" s="1"/>
  <c r="L856" i="1"/>
  <c r="M856" i="1"/>
  <c r="P856" i="1"/>
  <c r="Q856" i="1"/>
  <c r="K857" i="1"/>
  <c r="N857" i="1" s="1"/>
  <c r="O857" i="1" s="1"/>
  <c r="P857" i="1"/>
  <c r="J858" i="1"/>
  <c r="Q858" i="1" s="1"/>
  <c r="K858" i="1"/>
  <c r="N858" i="1" s="1"/>
  <c r="L858" i="1"/>
  <c r="P858" i="1"/>
  <c r="J859" i="1"/>
  <c r="Q859" i="1" s="1"/>
  <c r="K859" i="1"/>
  <c r="N859" i="1" s="1"/>
  <c r="O859" i="1" s="1"/>
  <c r="L859" i="1"/>
  <c r="M859" i="1"/>
  <c r="P859" i="1"/>
  <c r="J860" i="1"/>
  <c r="K860" i="1"/>
  <c r="N860" i="1" s="1"/>
  <c r="P860" i="1"/>
  <c r="J861" i="1"/>
  <c r="K861" i="1"/>
  <c r="N861" i="1" s="1"/>
  <c r="O861" i="1" s="1"/>
  <c r="P861" i="1"/>
  <c r="Q861" i="1"/>
  <c r="J862" i="1"/>
  <c r="Q862" i="1" s="1"/>
  <c r="K862" i="1"/>
  <c r="N862" i="1" s="1"/>
  <c r="L862" i="1"/>
  <c r="P862" i="1"/>
  <c r="J863" i="1"/>
  <c r="Q863" i="1" s="1"/>
  <c r="K863" i="1"/>
  <c r="N863" i="1" s="1"/>
  <c r="O863" i="1" s="1"/>
  <c r="L863" i="1"/>
  <c r="P863" i="1"/>
  <c r="J864" i="1"/>
  <c r="K864" i="1"/>
  <c r="N864" i="1" s="1"/>
  <c r="P864" i="1"/>
  <c r="Q864" i="1"/>
  <c r="J865" i="1"/>
  <c r="Q865" i="1" s="1"/>
  <c r="K865" i="1"/>
  <c r="N865" i="1" s="1"/>
  <c r="O865" i="1" s="1"/>
  <c r="P865" i="1"/>
  <c r="J866" i="1"/>
  <c r="Q866" i="1" s="1"/>
  <c r="K866" i="1"/>
  <c r="N866" i="1" s="1"/>
  <c r="L866" i="1"/>
  <c r="P866" i="1"/>
  <c r="J867" i="1"/>
  <c r="Q867" i="1" s="1"/>
  <c r="K867" i="1"/>
  <c r="N867" i="1" s="1"/>
  <c r="M867" i="1"/>
  <c r="P867" i="1"/>
  <c r="J868" i="1"/>
  <c r="Q868" i="1" s="1"/>
  <c r="K868" i="1"/>
  <c r="N868" i="1" s="1"/>
  <c r="O868" i="1" s="1"/>
  <c r="L868" i="1"/>
  <c r="P868" i="1"/>
  <c r="J869" i="1"/>
  <c r="Q869" i="1" s="1"/>
  <c r="K869" i="1"/>
  <c r="N869" i="1" s="1"/>
  <c r="P869" i="1"/>
  <c r="J870" i="1"/>
  <c r="Q870" i="1" s="1"/>
  <c r="K870" i="1"/>
  <c r="N870" i="1" s="1"/>
  <c r="L870" i="1"/>
  <c r="P870" i="1"/>
  <c r="J871" i="1"/>
  <c r="Q871" i="1" s="1"/>
  <c r="K871" i="1"/>
  <c r="N871" i="1" s="1"/>
  <c r="L871" i="1"/>
  <c r="M871" i="1"/>
  <c r="P871" i="1"/>
  <c r="J872" i="1"/>
  <c r="Q872" i="1" s="1"/>
  <c r="K872" i="1"/>
  <c r="N872" i="1" s="1"/>
  <c r="L872" i="1"/>
  <c r="P872" i="1"/>
  <c r="J873" i="1"/>
  <c r="Q873" i="1" s="1"/>
  <c r="K873" i="1"/>
  <c r="N873" i="1" s="1"/>
  <c r="P873" i="1"/>
  <c r="J874" i="1"/>
  <c r="Q874" i="1" s="1"/>
  <c r="K874" i="1"/>
  <c r="N874" i="1" s="1"/>
  <c r="M874" i="1"/>
  <c r="P874" i="1"/>
  <c r="J875" i="1"/>
  <c r="Q875" i="1" s="1"/>
  <c r="K875" i="1"/>
  <c r="N875" i="1" s="1"/>
  <c r="L875" i="1"/>
  <c r="P875" i="1"/>
  <c r="J876" i="1"/>
  <c r="Q876" i="1" s="1"/>
  <c r="K876" i="1"/>
  <c r="N876" i="1" s="1"/>
  <c r="P876" i="1"/>
  <c r="K877" i="1"/>
  <c r="N877" i="1" s="1"/>
  <c r="O877" i="1" s="1"/>
  <c r="L877" i="1"/>
  <c r="P877" i="1"/>
  <c r="J878" i="1"/>
  <c r="Q878" i="1" s="1"/>
  <c r="K878" i="1"/>
  <c r="N878" i="1" s="1"/>
  <c r="O878" i="1" s="1"/>
  <c r="L878" i="1"/>
  <c r="M878" i="1"/>
  <c r="P878" i="1"/>
  <c r="J879" i="1"/>
  <c r="Q879" i="1" s="1"/>
  <c r="K879" i="1"/>
  <c r="N879" i="1" s="1"/>
  <c r="M879" i="1"/>
  <c r="P879" i="1"/>
  <c r="J880" i="1"/>
  <c r="Q880" i="1" s="1"/>
  <c r="K880" i="1"/>
  <c r="N880" i="1" s="1"/>
  <c r="M880" i="1"/>
  <c r="P880" i="1"/>
  <c r="J881" i="1"/>
  <c r="Q881" i="1" s="1"/>
  <c r="K881" i="1"/>
  <c r="N881" i="1" s="1"/>
  <c r="P881" i="1"/>
  <c r="J882" i="1"/>
  <c r="Q882" i="1" s="1"/>
  <c r="K882" i="1"/>
  <c r="N882" i="1" s="1"/>
  <c r="M882" i="1"/>
  <c r="P882" i="1"/>
  <c r="J883" i="1"/>
  <c r="Q883" i="1" s="1"/>
  <c r="K883" i="1"/>
  <c r="N883" i="1" s="1"/>
  <c r="O883" i="1" s="1"/>
  <c r="M883" i="1"/>
  <c r="P883" i="1"/>
  <c r="J884" i="1"/>
  <c r="Q884" i="1" s="1"/>
  <c r="K884" i="1"/>
  <c r="N884" i="1" s="1"/>
  <c r="P884" i="1"/>
  <c r="J885" i="1"/>
  <c r="Q885" i="1" s="1"/>
  <c r="K885" i="1"/>
  <c r="N885" i="1" s="1"/>
  <c r="L885" i="1"/>
  <c r="P885" i="1"/>
  <c r="J886" i="1"/>
  <c r="Q886" i="1" s="1"/>
  <c r="K886" i="1"/>
  <c r="N886" i="1" s="1"/>
  <c r="O886" i="1" s="1"/>
  <c r="M886" i="1"/>
  <c r="P886" i="1"/>
  <c r="J887" i="1"/>
  <c r="Q887" i="1" s="1"/>
  <c r="K887" i="1"/>
  <c r="N887" i="1" s="1"/>
  <c r="L887" i="1"/>
  <c r="P887" i="1"/>
  <c r="J888" i="1"/>
  <c r="Q888" i="1" s="1"/>
  <c r="K888" i="1"/>
  <c r="N888" i="1" s="1"/>
  <c r="L888" i="1"/>
  <c r="P888" i="1"/>
  <c r="J889" i="1"/>
  <c r="Q889" i="1" s="1"/>
  <c r="K889" i="1"/>
  <c r="N889" i="1" s="1"/>
  <c r="P889" i="1"/>
  <c r="J890" i="1"/>
  <c r="Q890" i="1" s="1"/>
  <c r="K890" i="1"/>
  <c r="N890" i="1" s="1"/>
  <c r="M890" i="1"/>
  <c r="P890" i="1"/>
  <c r="J891" i="1"/>
  <c r="Q891" i="1" s="1"/>
  <c r="K891" i="1"/>
  <c r="N891" i="1" s="1"/>
  <c r="L891" i="1"/>
  <c r="P891" i="1"/>
  <c r="J892" i="1"/>
  <c r="Q892" i="1" s="1"/>
  <c r="K892" i="1"/>
  <c r="N892" i="1" s="1"/>
  <c r="L892" i="1"/>
  <c r="P892" i="1"/>
  <c r="J893" i="1"/>
  <c r="Q893" i="1" s="1"/>
  <c r="K893" i="1"/>
  <c r="N893" i="1" s="1"/>
  <c r="O893" i="1"/>
  <c r="P893" i="1"/>
  <c r="J894" i="1"/>
  <c r="Q894" i="1" s="1"/>
  <c r="K894" i="1"/>
  <c r="N894" i="1" s="1"/>
  <c r="P894" i="1"/>
  <c r="J895" i="1"/>
  <c r="Q895" i="1" s="1"/>
  <c r="K895" i="1"/>
  <c r="N895" i="1" s="1"/>
  <c r="O895" i="1" s="1"/>
  <c r="M895" i="1"/>
  <c r="P895" i="1"/>
  <c r="J896" i="1"/>
  <c r="Q896" i="1" s="1"/>
  <c r="K896" i="1"/>
  <c r="N896" i="1" s="1"/>
  <c r="P896" i="1"/>
  <c r="J897" i="1"/>
  <c r="Q897" i="1" s="1"/>
  <c r="K897" i="1"/>
  <c r="N897" i="1" s="1"/>
  <c r="P897" i="1"/>
  <c r="J898" i="1"/>
  <c r="Q898" i="1" s="1"/>
  <c r="K898" i="1"/>
  <c r="N898" i="1" s="1"/>
  <c r="O898" i="1" s="1"/>
  <c r="L898" i="1"/>
  <c r="M898" i="1"/>
  <c r="P898" i="1"/>
  <c r="J899" i="1"/>
  <c r="Q899" i="1" s="1"/>
  <c r="K899" i="1"/>
  <c r="N899" i="1" s="1"/>
  <c r="O899" i="1" s="1"/>
  <c r="P899" i="1"/>
  <c r="J900" i="1"/>
  <c r="Q900" i="1" s="1"/>
  <c r="K900" i="1"/>
  <c r="N900" i="1" s="1"/>
  <c r="O900" i="1" s="1"/>
  <c r="L900" i="1"/>
  <c r="M900" i="1"/>
  <c r="P900" i="1"/>
  <c r="J901" i="1"/>
  <c r="Q901" i="1" s="1"/>
  <c r="K901" i="1"/>
  <c r="N901" i="1" s="1"/>
  <c r="L901" i="1"/>
  <c r="O901" i="1"/>
  <c r="P901" i="1"/>
  <c r="J902" i="1"/>
  <c r="Q902" i="1" s="1"/>
  <c r="K902" i="1"/>
  <c r="N902" i="1" s="1"/>
  <c r="L902" i="1"/>
  <c r="M902" i="1"/>
  <c r="P902" i="1"/>
  <c r="J903" i="1"/>
  <c r="Q903" i="1" s="1"/>
  <c r="K903" i="1"/>
  <c r="N903" i="1" s="1"/>
  <c r="O903" i="1" s="1"/>
  <c r="P903" i="1"/>
  <c r="J904" i="1"/>
  <c r="Q904" i="1" s="1"/>
  <c r="K904" i="1"/>
  <c r="N904" i="1" s="1"/>
  <c r="L904" i="1"/>
  <c r="M904" i="1"/>
  <c r="P904" i="1"/>
  <c r="J905" i="1"/>
  <c r="Q905" i="1" s="1"/>
  <c r="K905" i="1"/>
  <c r="N905" i="1" s="1"/>
  <c r="P905" i="1"/>
  <c r="J906" i="1"/>
  <c r="Q906" i="1" s="1"/>
  <c r="K906" i="1"/>
  <c r="N906" i="1" s="1"/>
  <c r="L906" i="1"/>
  <c r="M906" i="1"/>
  <c r="P906" i="1"/>
  <c r="J907" i="1"/>
  <c r="Q907" i="1" s="1"/>
  <c r="K907" i="1"/>
  <c r="N907" i="1" s="1"/>
  <c r="P907" i="1"/>
  <c r="J908" i="1"/>
  <c r="K908" i="1"/>
  <c r="N908" i="1" s="1"/>
  <c r="L908" i="1"/>
  <c r="M908" i="1"/>
  <c r="P908" i="1"/>
  <c r="Q908" i="1"/>
  <c r="J909" i="1"/>
  <c r="Q909" i="1" s="1"/>
  <c r="K909" i="1"/>
  <c r="N909" i="1" s="1"/>
  <c r="L909" i="1"/>
  <c r="P909" i="1"/>
  <c r="J910" i="1"/>
  <c r="Q910" i="1" s="1"/>
  <c r="K910" i="1"/>
  <c r="N910" i="1" s="1"/>
  <c r="L910" i="1"/>
  <c r="M910" i="1"/>
  <c r="P910" i="1"/>
  <c r="J911" i="1"/>
  <c r="Q911" i="1" s="1"/>
  <c r="K911" i="1"/>
  <c r="N911" i="1" s="1"/>
  <c r="P911" i="1"/>
  <c r="J912" i="1"/>
  <c r="Q912" i="1" s="1"/>
  <c r="K912" i="1"/>
  <c r="N912" i="1" s="1"/>
  <c r="O912" i="1" s="1"/>
  <c r="L912" i="1"/>
  <c r="M912" i="1"/>
  <c r="P912" i="1"/>
  <c r="J913" i="1"/>
  <c r="Q913" i="1" s="1"/>
  <c r="K913" i="1"/>
  <c r="N913" i="1" s="1"/>
  <c r="O913" i="1" s="1"/>
  <c r="P913" i="1"/>
  <c r="J914" i="1"/>
  <c r="K914" i="1"/>
  <c r="N914" i="1" s="1"/>
  <c r="L914" i="1"/>
  <c r="M914" i="1"/>
  <c r="P914" i="1"/>
  <c r="J915" i="1"/>
  <c r="Q915" i="1" s="1"/>
  <c r="K915" i="1"/>
  <c r="N915" i="1" s="1"/>
  <c r="O915" i="1" s="1"/>
  <c r="L915" i="1"/>
  <c r="M915" i="1"/>
  <c r="P915" i="1"/>
  <c r="J916" i="1"/>
  <c r="O916" i="1" s="1"/>
  <c r="K916" i="1"/>
  <c r="N916" i="1" s="1"/>
  <c r="L916" i="1"/>
  <c r="M916" i="1"/>
  <c r="P916" i="1"/>
  <c r="J917" i="1"/>
  <c r="Q917" i="1" s="1"/>
  <c r="K917" i="1"/>
  <c r="N917" i="1" s="1"/>
  <c r="M917" i="1"/>
  <c r="P917" i="1"/>
  <c r="J918" i="1"/>
  <c r="Q918" i="1" s="1"/>
  <c r="K918" i="1"/>
  <c r="N918" i="1" s="1"/>
  <c r="O918" i="1" s="1"/>
  <c r="L918" i="1"/>
  <c r="M918" i="1"/>
  <c r="P918" i="1"/>
  <c r="J919" i="1"/>
  <c r="Q919" i="1" s="1"/>
  <c r="K919" i="1"/>
  <c r="N919" i="1" s="1"/>
  <c r="M919" i="1"/>
  <c r="P919" i="1"/>
  <c r="J920" i="1"/>
  <c r="Q920" i="1" s="1"/>
  <c r="K920" i="1"/>
  <c r="N920" i="1" s="1"/>
  <c r="L920" i="1"/>
  <c r="M920" i="1"/>
  <c r="P920" i="1"/>
  <c r="J921" i="1"/>
  <c r="Q921" i="1" s="1"/>
  <c r="K921" i="1"/>
  <c r="N921" i="1" s="1"/>
  <c r="M921" i="1"/>
  <c r="P921" i="1"/>
  <c r="J922" i="1"/>
  <c r="K922" i="1"/>
  <c r="N922" i="1" s="1"/>
  <c r="L922" i="1"/>
  <c r="M922" i="1"/>
  <c r="P922" i="1"/>
  <c r="J923" i="1"/>
  <c r="Q923" i="1" s="1"/>
  <c r="K923" i="1"/>
  <c r="N923" i="1" s="1"/>
  <c r="O923" i="1" s="1"/>
  <c r="P923" i="1"/>
  <c r="J924" i="1"/>
  <c r="Q924" i="1" s="1"/>
  <c r="K924" i="1"/>
  <c r="N924" i="1" s="1"/>
  <c r="O924" i="1" s="1"/>
  <c r="L924" i="1"/>
  <c r="M924" i="1"/>
  <c r="P924" i="1"/>
  <c r="J925" i="1"/>
  <c r="Q925" i="1" s="1"/>
  <c r="K925" i="1"/>
  <c r="N925" i="1" s="1"/>
  <c r="L925" i="1"/>
  <c r="M925" i="1"/>
  <c r="P925" i="1"/>
  <c r="J926" i="1"/>
  <c r="Q926" i="1" s="1"/>
  <c r="K926" i="1"/>
  <c r="N926" i="1" s="1"/>
  <c r="L926" i="1"/>
  <c r="M926" i="1"/>
  <c r="P926" i="1"/>
  <c r="J927" i="1"/>
  <c r="Q927" i="1" s="1"/>
  <c r="K927" i="1"/>
  <c r="N927" i="1" s="1"/>
  <c r="L927" i="1"/>
  <c r="M927" i="1"/>
  <c r="P927" i="1"/>
  <c r="J928" i="1"/>
  <c r="K928" i="1"/>
  <c r="N928" i="1" s="1"/>
  <c r="L928" i="1"/>
  <c r="M928" i="1"/>
  <c r="P928" i="1"/>
  <c r="Q928" i="1"/>
  <c r="J929" i="1"/>
  <c r="Q929" i="1" s="1"/>
  <c r="K929" i="1"/>
  <c r="N929" i="1" s="1"/>
  <c r="P929" i="1"/>
  <c r="J930" i="1"/>
  <c r="K930" i="1"/>
  <c r="N930" i="1" s="1"/>
  <c r="L930" i="1"/>
  <c r="M930" i="1"/>
  <c r="P930" i="1"/>
  <c r="J931" i="1"/>
  <c r="Q931" i="1" s="1"/>
  <c r="K931" i="1"/>
  <c r="N931" i="1" s="1"/>
  <c r="P931" i="1"/>
  <c r="J932" i="1"/>
  <c r="Q932" i="1" s="1"/>
  <c r="K932" i="1"/>
  <c r="N932" i="1" s="1"/>
  <c r="O932" i="1" s="1"/>
  <c r="L932" i="1"/>
  <c r="M932" i="1"/>
  <c r="P932" i="1"/>
  <c r="J933" i="1"/>
  <c r="Q933" i="1" s="1"/>
  <c r="K933" i="1"/>
  <c r="N933" i="1" s="1"/>
  <c r="L933" i="1"/>
  <c r="M933" i="1"/>
  <c r="P933" i="1"/>
  <c r="J934" i="1"/>
  <c r="Q934" i="1" s="1"/>
  <c r="K934" i="1"/>
  <c r="N934" i="1" s="1"/>
  <c r="O934" i="1" s="1"/>
  <c r="L934" i="1"/>
  <c r="M934" i="1"/>
  <c r="P934" i="1"/>
  <c r="J935" i="1"/>
  <c r="Q935" i="1" s="1"/>
  <c r="K935" i="1"/>
  <c r="N935" i="1" s="1"/>
  <c r="P935" i="1"/>
  <c r="J936" i="1"/>
  <c r="Q936" i="1" s="1"/>
  <c r="K936" i="1"/>
  <c r="N936" i="1" s="1"/>
  <c r="O936" i="1" s="1"/>
  <c r="L936" i="1"/>
  <c r="M936" i="1"/>
  <c r="P936" i="1"/>
  <c r="J937" i="1"/>
  <c r="Q937" i="1" s="1"/>
  <c r="K937" i="1"/>
  <c r="N937" i="1" s="1"/>
  <c r="O937" i="1" s="1"/>
  <c r="P937" i="1"/>
  <c r="J938" i="1"/>
  <c r="K938" i="1"/>
  <c r="N938" i="1" s="1"/>
  <c r="L938" i="1"/>
  <c r="M938" i="1"/>
  <c r="P938" i="1"/>
  <c r="J939" i="1"/>
  <c r="Q939" i="1" s="1"/>
  <c r="K939" i="1"/>
  <c r="N939" i="1" s="1"/>
  <c r="O939" i="1" s="1"/>
  <c r="L939" i="1"/>
  <c r="P939" i="1"/>
  <c r="J940" i="1"/>
  <c r="O940" i="1" s="1"/>
  <c r="K940" i="1"/>
  <c r="N940" i="1" s="1"/>
  <c r="L940" i="1"/>
  <c r="M940" i="1"/>
  <c r="P940" i="1"/>
  <c r="J941" i="1"/>
  <c r="K941" i="1"/>
  <c r="N941" i="1" s="1"/>
  <c r="O941" i="1" s="1"/>
  <c r="M941" i="1"/>
  <c r="P941" i="1"/>
  <c r="Q941" i="1"/>
  <c r="J942" i="1"/>
  <c r="Q942" i="1" s="1"/>
  <c r="K942" i="1"/>
  <c r="N942" i="1" s="1"/>
  <c r="L942" i="1"/>
  <c r="M942" i="1"/>
  <c r="P942" i="1"/>
  <c r="J943" i="1"/>
  <c r="Q943" i="1" s="1"/>
  <c r="K943" i="1"/>
  <c r="N943" i="1" s="1"/>
  <c r="O943" i="1" s="1"/>
  <c r="L943" i="1"/>
  <c r="P943" i="1"/>
  <c r="J944" i="1"/>
  <c r="Q944" i="1" s="1"/>
  <c r="K944" i="1"/>
  <c r="N944" i="1" s="1"/>
  <c r="L944" i="1"/>
  <c r="M944" i="1"/>
  <c r="P944" i="1"/>
  <c r="J945" i="1"/>
  <c r="Q945" i="1" s="1"/>
  <c r="K945" i="1"/>
  <c r="N945" i="1" s="1"/>
  <c r="P945" i="1"/>
  <c r="J946" i="1"/>
  <c r="K946" i="1"/>
  <c r="N946" i="1" s="1"/>
  <c r="L946" i="1"/>
  <c r="M946" i="1"/>
  <c r="P946" i="1"/>
  <c r="J947" i="1"/>
  <c r="Q947" i="1" s="1"/>
  <c r="K947" i="1"/>
  <c r="N947" i="1" s="1"/>
  <c r="P947" i="1"/>
  <c r="J948" i="1"/>
  <c r="Q948" i="1" s="1"/>
  <c r="K948" i="1"/>
  <c r="N948" i="1" s="1"/>
  <c r="L948" i="1"/>
  <c r="M948" i="1"/>
  <c r="P948" i="1"/>
  <c r="J949" i="1"/>
  <c r="Q949" i="1" s="1"/>
  <c r="K949" i="1"/>
  <c r="N949" i="1" s="1"/>
  <c r="M949" i="1"/>
  <c r="P949" i="1"/>
  <c r="J950" i="1"/>
  <c r="K950" i="1"/>
  <c r="N950" i="1" s="1"/>
  <c r="L950" i="1"/>
  <c r="M950" i="1"/>
  <c r="P950" i="1"/>
  <c r="Q950" i="1"/>
  <c r="J951" i="1"/>
  <c r="K951" i="1"/>
  <c r="N951" i="1" s="1"/>
  <c r="P951" i="1"/>
  <c r="Q951" i="1"/>
  <c r="J952" i="1"/>
  <c r="Q952" i="1" s="1"/>
  <c r="K952" i="1"/>
  <c r="N952" i="1" s="1"/>
  <c r="L952" i="1"/>
  <c r="M952" i="1"/>
  <c r="P952" i="1"/>
  <c r="J953" i="1"/>
  <c r="K953" i="1"/>
  <c r="N953" i="1" s="1"/>
  <c r="P953" i="1"/>
  <c r="Q953" i="1"/>
  <c r="J954" i="1"/>
  <c r="K954" i="1"/>
  <c r="N954" i="1" s="1"/>
  <c r="O954" i="1" s="1"/>
  <c r="L954" i="1"/>
  <c r="M954" i="1"/>
  <c r="P954" i="1"/>
  <c r="Q954" i="1"/>
  <c r="J955" i="1"/>
  <c r="K955" i="1"/>
  <c r="N955" i="1" s="1"/>
  <c r="O955" i="1" s="1"/>
  <c r="M955" i="1"/>
  <c r="P955" i="1"/>
  <c r="Q955" i="1"/>
  <c r="J956" i="1"/>
  <c r="K956" i="1"/>
  <c r="N956" i="1" s="1"/>
  <c r="L956" i="1"/>
  <c r="M956" i="1"/>
  <c r="P956" i="1"/>
  <c r="Q956" i="1"/>
  <c r="J957" i="1"/>
  <c r="Q957" i="1" s="1"/>
  <c r="K957" i="1"/>
  <c r="N957" i="1" s="1"/>
  <c r="M957" i="1"/>
  <c r="P957" i="1"/>
  <c r="J958" i="1"/>
  <c r="Q958" i="1" s="1"/>
  <c r="K958" i="1"/>
  <c r="N958" i="1" s="1"/>
  <c r="L958" i="1"/>
  <c r="M958" i="1"/>
  <c r="P958" i="1"/>
  <c r="J959" i="1"/>
  <c r="Q959" i="1" s="1"/>
  <c r="K959" i="1"/>
  <c r="N959" i="1" s="1"/>
  <c r="M959" i="1"/>
  <c r="P959" i="1"/>
  <c r="J960" i="1"/>
  <c r="Q960" i="1" s="1"/>
  <c r="K960" i="1"/>
  <c r="N960" i="1" s="1"/>
  <c r="L960" i="1"/>
  <c r="M960" i="1"/>
  <c r="P960" i="1"/>
  <c r="J961" i="1"/>
  <c r="Q961" i="1" s="1"/>
  <c r="K961" i="1"/>
  <c r="N961" i="1" s="1"/>
  <c r="M961" i="1"/>
  <c r="P961" i="1"/>
  <c r="J962" i="1"/>
  <c r="Q962" i="1" s="1"/>
  <c r="K962" i="1"/>
  <c r="N962" i="1" s="1"/>
  <c r="L962" i="1"/>
  <c r="M962" i="1"/>
  <c r="P962" i="1"/>
  <c r="J963" i="1"/>
  <c r="Q963" i="1" s="1"/>
  <c r="K963" i="1"/>
  <c r="N963" i="1" s="1"/>
  <c r="O963" i="1" s="1"/>
  <c r="M963" i="1"/>
  <c r="P963" i="1"/>
  <c r="J964" i="1"/>
  <c r="Q964" i="1" s="1"/>
  <c r="K964" i="1"/>
  <c r="N964" i="1" s="1"/>
  <c r="L964" i="1"/>
  <c r="M964" i="1"/>
  <c r="P964" i="1"/>
  <c r="J965" i="1"/>
  <c r="Q965" i="1" s="1"/>
  <c r="K965" i="1"/>
  <c r="N965" i="1" s="1"/>
  <c r="M965" i="1"/>
  <c r="P965" i="1"/>
  <c r="J966" i="1"/>
  <c r="Q966" i="1" s="1"/>
  <c r="K966" i="1"/>
  <c r="N966" i="1" s="1"/>
  <c r="L966" i="1"/>
  <c r="M966" i="1"/>
  <c r="P966" i="1"/>
  <c r="J967" i="1"/>
  <c r="Q967" i="1" s="1"/>
  <c r="K967" i="1"/>
  <c r="N967" i="1" s="1"/>
  <c r="O967" i="1" s="1"/>
  <c r="P967" i="1"/>
  <c r="J968" i="1"/>
  <c r="Q968" i="1" s="1"/>
  <c r="K968" i="1"/>
  <c r="N968" i="1" s="1"/>
  <c r="O968" i="1" s="1"/>
  <c r="L968" i="1"/>
  <c r="M968" i="1"/>
  <c r="P968" i="1"/>
  <c r="J969" i="1"/>
  <c r="Q969" i="1" s="1"/>
  <c r="K969" i="1"/>
  <c r="N969" i="1" s="1"/>
  <c r="O969" i="1" s="1"/>
  <c r="P969" i="1"/>
  <c r="J970" i="1"/>
  <c r="Q970" i="1" s="1"/>
  <c r="K970" i="1"/>
  <c r="N970" i="1" s="1"/>
  <c r="L970" i="1"/>
  <c r="M970" i="1"/>
  <c r="P970" i="1"/>
  <c r="J971" i="1"/>
  <c r="Q971" i="1" s="1"/>
  <c r="K971" i="1"/>
  <c r="N971" i="1" s="1"/>
  <c r="O971" i="1" s="1"/>
  <c r="L971" i="1"/>
  <c r="M971" i="1"/>
  <c r="P971" i="1"/>
  <c r="J972" i="1"/>
  <c r="Q972" i="1" s="1"/>
  <c r="K972" i="1"/>
  <c r="N972" i="1" s="1"/>
  <c r="L972" i="1"/>
  <c r="M972" i="1"/>
  <c r="P972" i="1"/>
  <c r="J973" i="1"/>
  <c r="Q973" i="1" s="1"/>
  <c r="K973" i="1"/>
  <c r="N973" i="1" s="1"/>
  <c r="O973" i="1" s="1"/>
  <c r="M973" i="1"/>
  <c r="P973" i="1"/>
  <c r="J974" i="1"/>
  <c r="Q974" i="1" s="1"/>
  <c r="K974" i="1"/>
  <c r="N974" i="1" s="1"/>
  <c r="O974" i="1" s="1"/>
  <c r="L974" i="1"/>
  <c r="M974" i="1"/>
  <c r="P974" i="1"/>
  <c r="J975" i="1"/>
  <c r="Q975" i="1" s="1"/>
  <c r="K975" i="1"/>
  <c r="N975" i="1" s="1"/>
  <c r="O975" i="1" s="1"/>
  <c r="P975" i="1"/>
  <c r="J976" i="1"/>
  <c r="Q976" i="1" s="1"/>
  <c r="K976" i="1"/>
  <c r="N976" i="1" s="1"/>
  <c r="L976" i="1"/>
  <c r="M976" i="1"/>
  <c r="P976" i="1"/>
  <c r="J977" i="1"/>
  <c r="Q977" i="1" s="1"/>
  <c r="K977" i="1"/>
  <c r="N977" i="1" s="1"/>
  <c r="O977" i="1" s="1"/>
  <c r="P977" i="1"/>
  <c r="J978" i="1"/>
  <c r="Q978" i="1" s="1"/>
  <c r="K978" i="1"/>
  <c r="N978" i="1" s="1"/>
  <c r="L978" i="1"/>
  <c r="M978" i="1"/>
  <c r="P978" i="1"/>
  <c r="J979" i="1"/>
  <c r="Q979" i="1" s="1"/>
  <c r="K979" i="1"/>
  <c r="N979" i="1" s="1"/>
  <c r="O979" i="1" s="1"/>
  <c r="M979" i="1"/>
  <c r="P979" i="1"/>
  <c r="J980" i="1"/>
  <c r="Q980" i="1" s="1"/>
  <c r="K980" i="1"/>
  <c r="N980" i="1" s="1"/>
  <c r="L980" i="1"/>
  <c r="M980" i="1"/>
  <c r="P980" i="1"/>
  <c r="J981" i="1"/>
  <c r="Q981" i="1" s="1"/>
  <c r="K981" i="1"/>
  <c r="N981" i="1" s="1"/>
  <c r="M981" i="1"/>
  <c r="P981" i="1"/>
  <c r="J982" i="1"/>
  <c r="Q982" i="1" s="1"/>
  <c r="K982" i="1"/>
  <c r="N982" i="1" s="1"/>
  <c r="O982" i="1" s="1"/>
  <c r="L982" i="1"/>
  <c r="M982" i="1"/>
  <c r="P982" i="1"/>
  <c r="J983" i="1"/>
  <c r="Q983" i="1" s="1"/>
  <c r="K983" i="1"/>
  <c r="N983" i="1" s="1"/>
  <c r="M983" i="1"/>
  <c r="P983" i="1"/>
  <c r="J984" i="1"/>
  <c r="Q984" i="1" s="1"/>
  <c r="K984" i="1"/>
  <c r="N984" i="1" s="1"/>
  <c r="L984" i="1"/>
  <c r="M984" i="1"/>
  <c r="P984" i="1"/>
  <c r="J985" i="1"/>
  <c r="Q985" i="1" s="1"/>
  <c r="K985" i="1"/>
  <c r="N985" i="1" s="1"/>
  <c r="O985" i="1" s="1"/>
  <c r="P985" i="1"/>
  <c r="J986" i="1"/>
  <c r="Q986" i="1" s="1"/>
  <c r="K986" i="1"/>
  <c r="N986" i="1" s="1"/>
  <c r="L986" i="1"/>
  <c r="M986" i="1"/>
  <c r="P986" i="1"/>
  <c r="J987" i="1"/>
  <c r="Q987" i="1" s="1"/>
  <c r="K987" i="1"/>
  <c r="N987" i="1" s="1"/>
  <c r="O987" i="1" s="1"/>
  <c r="P987" i="1"/>
  <c r="J988" i="1"/>
  <c r="Q988" i="1" s="1"/>
  <c r="K988" i="1"/>
  <c r="N988" i="1" s="1"/>
  <c r="L988" i="1"/>
  <c r="M988" i="1"/>
  <c r="P988" i="1"/>
  <c r="J989" i="1"/>
  <c r="Q989" i="1" s="1"/>
  <c r="K989" i="1"/>
  <c r="N989" i="1" s="1"/>
  <c r="O989" i="1" s="1"/>
  <c r="L989" i="1"/>
  <c r="M989" i="1"/>
  <c r="P989" i="1"/>
  <c r="J990" i="1"/>
  <c r="Q990" i="1" s="1"/>
  <c r="K990" i="1"/>
  <c r="N990" i="1" s="1"/>
  <c r="L990" i="1"/>
  <c r="M990" i="1"/>
  <c r="P990" i="1"/>
  <c r="J991" i="1"/>
  <c r="Q991" i="1" s="1"/>
  <c r="K991" i="1"/>
  <c r="N991" i="1" s="1"/>
  <c r="O991" i="1" s="1"/>
  <c r="L991" i="1"/>
  <c r="M991" i="1"/>
  <c r="P991" i="1"/>
  <c r="J992" i="1"/>
  <c r="Q992" i="1" s="1"/>
  <c r="K992" i="1"/>
  <c r="N992" i="1" s="1"/>
  <c r="L992" i="1"/>
  <c r="M992" i="1"/>
  <c r="P992" i="1"/>
  <c r="J993" i="1"/>
  <c r="Q993" i="1" s="1"/>
  <c r="K993" i="1"/>
  <c r="N993" i="1" s="1"/>
  <c r="O993" i="1" s="1"/>
  <c r="P993" i="1"/>
  <c r="J994" i="1"/>
  <c r="Q994" i="1" s="1"/>
  <c r="K994" i="1"/>
  <c r="L994" i="1"/>
  <c r="M994" i="1"/>
  <c r="N994" i="1"/>
  <c r="O994" i="1" s="1"/>
  <c r="P994" i="1"/>
  <c r="J995" i="1"/>
  <c r="Q995" i="1" s="1"/>
  <c r="K995" i="1"/>
  <c r="N995" i="1" s="1"/>
  <c r="O995" i="1" s="1"/>
  <c r="M995" i="1"/>
  <c r="P995" i="1"/>
  <c r="J996" i="1"/>
  <c r="Q996" i="1" s="1"/>
  <c r="K996" i="1"/>
  <c r="L996" i="1"/>
  <c r="M996" i="1"/>
  <c r="N996" i="1"/>
  <c r="P996" i="1"/>
  <c r="J997" i="1"/>
  <c r="Q997" i="1" s="1"/>
  <c r="K997" i="1"/>
  <c r="N997" i="1" s="1"/>
  <c r="O997" i="1" s="1"/>
  <c r="L997" i="1"/>
  <c r="M997" i="1"/>
  <c r="P997" i="1"/>
  <c r="J998" i="1"/>
  <c r="Q998" i="1" s="1"/>
  <c r="K998" i="1"/>
  <c r="N998" i="1" s="1"/>
  <c r="O998" i="1" s="1"/>
  <c r="L998" i="1"/>
  <c r="M998" i="1"/>
  <c r="P998" i="1"/>
  <c r="J999" i="1"/>
  <c r="Q999" i="1" s="1"/>
  <c r="K999" i="1"/>
  <c r="N999" i="1" s="1"/>
  <c r="P999" i="1"/>
  <c r="Q1002" i="1"/>
  <c r="Q1003" i="1"/>
  <c r="Q1005" i="1"/>
  <c r="Q1007" i="1"/>
  <c r="Q1010" i="1"/>
  <c r="Q1011" i="1"/>
  <c r="Q1013" i="1"/>
  <c r="Q1015" i="1"/>
  <c r="Q1018" i="1"/>
  <c r="Q1019" i="1"/>
  <c r="Q1021" i="1"/>
  <c r="Q1023" i="1"/>
  <c r="Q1026" i="1"/>
  <c r="Q1027" i="1"/>
  <c r="Q1029" i="1"/>
  <c r="Q1031" i="1"/>
  <c r="Q1034" i="1"/>
  <c r="Q1035" i="1"/>
  <c r="Q1037" i="1"/>
  <c r="Q1039" i="1"/>
  <c r="Q1042" i="1"/>
  <c r="O1002" i="1"/>
  <c r="O1010" i="1"/>
  <c r="O1018" i="1"/>
  <c r="O1026" i="1"/>
  <c r="O1034" i="1"/>
  <c r="O1042" i="1"/>
  <c r="N1002" i="1"/>
  <c r="N1005" i="1"/>
  <c r="O1005" i="1" s="1"/>
  <c r="N1007" i="1"/>
  <c r="O1007" i="1" s="1"/>
  <c r="N1010" i="1"/>
  <c r="N1013" i="1"/>
  <c r="O1013" i="1" s="1"/>
  <c r="N1015" i="1"/>
  <c r="O1015" i="1" s="1"/>
  <c r="N1018" i="1"/>
  <c r="N1021" i="1"/>
  <c r="O1021" i="1" s="1"/>
  <c r="N1023" i="1"/>
  <c r="O1023" i="1" s="1"/>
  <c r="N1026" i="1"/>
  <c r="N1029" i="1"/>
  <c r="O1029" i="1" s="1"/>
  <c r="N1031" i="1"/>
  <c r="O1031" i="1" s="1"/>
  <c r="N1034" i="1"/>
  <c r="N1037" i="1"/>
  <c r="O1037" i="1" s="1"/>
  <c r="N1039" i="1"/>
  <c r="O1039" i="1" s="1"/>
  <c r="N1042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K1000" i="1"/>
  <c r="N1000" i="1" s="1"/>
  <c r="O1000" i="1" s="1"/>
  <c r="K1001" i="1"/>
  <c r="N1001" i="1" s="1"/>
  <c r="O1001" i="1" s="1"/>
  <c r="K1002" i="1"/>
  <c r="K1003" i="1"/>
  <c r="N1003" i="1" s="1"/>
  <c r="O1003" i="1" s="1"/>
  <c r="K1004" i="1"/>
  <c r="N1004" i="1" s="1"/>
  <c r="O1004" i="1" s="1"/>
  <c r="K1005" i="1"/>
  <c r="K1006" i="1"/>
  <c r="N1006" i="1" s="1"/>
  <c r="O1006" i="1" s="1"/>
  <c r="K1007" i="1"/>
  <c r="K1008" i="1"/>
  <c r="N1008" i="1" s="1"/>
  <c r="O1008" i="1" s="1"/>
  <c r="K1009" i="1"/>
  <c r="N1009" i="1" s="1"/>
  <c r="O1009" i="1" s="1"/>
  <c r="K1010" i="1"/>
  <c r="K1011" i="1"/>
  <c r="N1011" i="1" s="1"/>
  <c r="O1011" i="1" s="1"/>
  <c r="K1012" i="1"/>
  <c r="N1012" i="1" s="1"/>
  <c r="O1012" i="1" s="1"/>
  <c r="K1013" i="1"/>
  <c r="K1014" i="1"/>
  <c r="N1014" i="1" s="1"/>
  <c r="O1014" i="1" s="1"/>
  <c r="K1015" i="1"/>
  <c r="K1016" i="1"/>
  <c r="N1016" i="1" s="1"/>
  <c r="O1016" i="1" s="1"/>
  <c r="K1017" i="1"/>
  <c r="N1017" i="1" s="1"/>
  <c r="O1017" i="1" s="1"/>
  <c r="K1018" i="1"/>
  <c r="K1019" i="1"/>
  <c r="N1019" i="1" s="1"/>
  <c r="O1019" i="1" s="1"/>
  <c r="K1020" i="1"/>
  <c r="N1020" i="1" s="1"/>
  <c r="O1020" i="1" s="1"/>
  <c r="K1021" i="1"/>
  <c r="K1022" i="1"/>
  <c r="N1022" i="1" s="1"/>
  <c r="O1022" i="1" s="1"/>
  <c r="K1023" i="1"/>
  <c r="K1024" i="1"/>
  <c r="N1024" i="1" s="1"/>
  <c r="O1024" i="1" s="1"/>
  <c r="K1025" i="1"/>
  <c r="N1025" i="1" s="1"/>
  <c r="O1025" i="1" s="1"/>
  <c r="K1026" i="1"/>
  <c r="K1027" i="1"/>
  <c r="N1027" i="1" s="1"/>
  <c r="O1027" i="1" s="1"/>
  <c r="K1028" i="1"/>
  <c r="N1028" i="1" s="1"/>
  <c r="O1028" i="1" s="1"/>
  <c r="K1029" i="1"/>
  <c r="K1030" i="1"/>
  <c r="N1030" i="1" s="1"/>
  <c r="O1030" i="1" s="1"/>
  <c r="K1031" i="1"/>
  <c r="K1032" i="1"/>
  <c r="N1032" i="1" s="1"/>
  <c r="O1032" i="1" s="1"/>
  <c r="K1033" i="1"/>
  <c r="N1033" i="1" s="1"/>
  <c r="O1033" i="1" s="1"/>
  <c r="K1034" i="1"/>
  <c r="K1035" i="1"/>
  <c r="N1035" i="1" s="1"/>
  <c r="O1035" i="1" s="1"/>
  <c r="K1036" i="1"/>
  <c r="N1036" i="1" s="1"/>
  <c r="O1036" i="1" s="1"/>
  <c r="K1037" i="1"/>
  <c r="K1038" i="1"/>
  <c r="N1038" i="1" s="1"/>
  <c r="O1038" i="1" s="1"/>
  <c r="K1039" i="1"/>
  <c r="K1040" i="1"/>
  <c r="N1040" i="1" s="1"/>
  <c r="O1040" i="1" s="1"/>
  <c r="K1041" i="1"/>
  <c r="N1041" i="1" s="1"/>
  <c r="O1041" i="1" s="1"/>
  <c r="K1042" i="1"/>
  <c r="J1000" i="1"/>
  <c r="Q1000" i="1" s="1"/>
  <c r="J1001" i="1"/>
  <c r="Q1001" i="1" s="1"/>
  <c r="J1002" i="1"/>
  <c r="J1003" i="1"/>
  <c r="J1004" i="1"/>
  <c r="Q1004" i="1" s="1"/>
  <c r="J1005" i="1"/>
  <c r="J1006" i="1"/>
  <c r="Q1006" i="1" s="1"/>
  <c r="J1007" i="1"/>
  <c r="J1008" i="1"/>
  <c r="Q1008" i="1" s="1"/>
  <c r="J1009" i="1"/>
  <c r="Q1009" i="1" s="1"/>
  <c r="J1010" i="1"/>
  <c r="J1011" i="1"/>
  <c r="J1012" i="1"/>
  <c r="Q1012" i="1" s="1"/>
  <c r="J1013" i="1"/>
  <c r="J1014" i="1"/>
  <c r="Q1014" i="1" s="1"/>
  <c r="J1015" i="1"/>
  <c r="J1016" i="1"/>
  <c r="Q1016" i="1" s="1"/>
  <c r="J1017" i="1"/>
  <c r="Q1017" i="1" s="1"/>
  <c r="J1018" i="1"/>
  <c r="J1019" i="1"/>
  <c r="J1020" i="1"/>
  <c r="Q1020" i="1" s="1"/>
  <c r="J1021" i="1"/>
  <c r="J1022" i="1"/>
  <c r="Q1022" i="1" s="1"/>
  <c r="J1023" i="1"/>
  <c r="J1024" i="1"/>
  <c r="Q1024" i="1" s="1"/>
  <c r="J1025" i="1"/>
  <c r="Q1025" i="1" s="1"/>
  <c r="J1026" i="1"/>
  <c r="J1027" i="1"/>
  <c r="J1028" i="1"/>
  <c r="Q1028" i="1" s="1"/>
  <c r="J1029" i="1"/>
  <c r="J1030" i="1"/>
  <c r="Q1030" i="1" s="1"/>
  <c r="J1031" i="1"/>
  <c r="J1032" i="1"/>
  <c r="Q1032" i="1" s="1"/>
  <c r="J1033" i="1"/>
  <c r="Q1033" i="1" s="1"/>
  <c r="J1034" i="1"/>
  <c r="J1035" i="1"/>
  <c r="J1036" i="1"/>
  <c r="Q1036" i="1" s="1"/>
  <c r="J1037" i="1"/>
  <c r="J1038" i="1"/>
  <c r="Q1038" i="1" s="1"/>
  <c r="J1039" i="1"/>
  <c r="J1040" i="1"/>
  <c r="Q1040" i="1" s="1"/>
  <c r="J1041" i="1"/>
  <c r="Q1041" i="1" s="1"/>
  <c r="J1042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H5" i="12"/>
  <c r="H6" i="12"/>
  <c r="H7" i="12"/>
  <c r="H8" i="12"/>
  <c r="H9" i="12"/>
  <c r="H10" i="12"/>
  <c r="H4" i="12"/>
  <c r="D17" i="29"/>
  <c r="D16" i="29"/>
  <c r="D17" i="28"/>
  <c r="D16" i="28"/>
  <c r="D18" i="29" l="1"/>
  <c r="D18" i="28"/>
  <c r="F13" i="2"/>
  <c r="O47" i="1"/>
  <c r="Q47" i="1"/>
  <c r="O965" i="1"/>
  <c r="O958" i="1"/>
  <c r="O919" i="1"/>
  <c r="O885" i="1"/>
  <c r="O879" i="1"/>
  <c r="O837" i="1"/>
  <c r="O812" i="1"/>
  <c r="Q812" i="1"/>
  <c r="O635" i="1"/>
  <c r="O497" i="1"/>
  <c r="O213" i="1"/>
  <c r="Q916" i="1"/>
  <c r="O870" i="1"/>
  <c r="O851" i="1"/>
  <c r="O838" i="1"/>
  <c r="O836" i="1"/>
  <c r="O834" i="1"/>
  <c r="O830" i="1"/>
  <c r="O823" i="1"/>
  <c r="O728" i="1"/>
  <c r="O696" i="1"/>
  <c r="O692" i="1"/>
  <c r="O591" i="1"/>
  <c r="O439" i="1"/>
  <c r="O966" i="1"/>
  <c r="O957" i="1"/>
  <c r="O949" i="1"/>
  <c r="O944" i="1"/>
  <c r="Q940" i="1"/>
  <c r="O920" i="1"/>
  <c r="O894" i="1"/>
  <c r="O853" i="1"/>
  <c r="O774" i="1"/>
  <c r="O734" i="1"/>
  <c r="O732" i="1"/>
  <c r="O702" i="1"/>
  <c r="O698" i="1"/>
  <c r="O131" i="1"/>
  <c r="O126" i="1"/>
  <c r="Q766" i="1"/>
  <c r="O766" i="1"/>
  <c r="O845" i="1"/>
  <c r="O952" i="1"/>
  <c r="O947" i="1"/>
  <c r="O945" i="1"/>
  <c r="O909" i="1"/>
  <c r="O881" i="1"/>
  <c r="O867" i="1"/>
  <c r="Q758" i="1"/>
  <c r="O758" i="1"/>
  <c r="O753" i="1"/>
  <c r="O584" i="1"/>
  <c r="O154" i="1"/>
  <c r="O38" i="1"/>
  <c r="Q38" i="1"/>
  <c r="O18" i="1"/>
  <c r="O839" i="1"/>
  <c r="O824" i="1"/>
  <c r="O777" i="1"/>
  <c r="O739" i="1"/>
  <c r="O690" i="1"/>
  <c r="O675" i="1"/>
  <c r="O666" i="1"/>
  <c r="O660" i="1"/>
  <c r="O651" i="1"/>
  <c r="O638" i="1"/>
  <c r="O627" i="1"/>
  <c r="O616" i="1"/>
  <c r="O560" i="1"/>
  <c r="O542" i="1"/>
  <c r="O530" i="1"/>
  <c r="O509" i="1"/>
  <c r="O469" i="1"/>
  <c r="O399" i="1"/>
  <c r="O397" i="1"/>
  <c r="O359" i="1"/>
  <c r="O357" i="1"/>
  <c r="O168" i="1"/>
  <c r="O100" i="1"/>
  <c r="O88" i="1"/>
  <c r="O54" i="1"/>
  <c r="O40" i="1"/>
  <c r="O37" i="1"/>
  <c r="O9" i="1"/>
  <c r="O563" i="1"/>
  <c r="O271" i="1"/>
  <c r="Q3" i="1"/>
  <c r="O805" i="1"/>
  <c r="O645" i="1"/>
  <c r="O576" i="1"/>
  <c r="O568" i="1"/>
  <c r="O507" i="1"/>
  <c r="O318" i="1"/>
  <c r="O983" i="1"/>
  <c r="O961" i="1"/>
  <c r="O956" i="1"/>
  <c r="O921" i="1"/>
  <c r="O911" i="1"/>
  <c r="O908" i="1"/>
  <c r="O902" i="1"/>
  <c r="O524" i="1"/>
  <c r="O518" i="1"/>
  <c r="O272" i="1"/>
  <c r="O981" i="1"/>
  <c r="O959" i="1"/>
  <c r="O951" i="1"/>
  <c r="O948" i="1"/>
  <c r="O933" i="1"/>
  <c r="O926" i="1"/>
  <c r="O896" i="1"/>
  <c r="O892" i="1"/>
  <c r="O890" i="1"/>
  <c r="O884" i="1"/>
  <c r="O880" i="1"/>
  <c r="O864" i="1"/>
  <c r="O860" i="1"/>
  <c r="O854" i="1"/>
  <c r="O850" i="1"/>
  <c r="O827" i="1"/>
  <c r="O808" i="1"/>
  <c r="O795" i="1"/>
  <c r="O786" i="1"/>
  <c r="O776" i="1"/>
  <c r="O768" i="1"/>
  <c r="O740" i="1"/>
  <c r="O723" i="1"/>
  <c r="O691" i="1"/>
  <c r="O667" i="1"/>
  <c r="O643" i="1"/>
  <c r="O617" i="1"/>
  <c r="O491" i="1"/>
  <c r="O437" i="1"/>
  <c r="O304" i="1"/>
  <c r="O257" i="1"/>
  <c r="O114" i="1"/>
  <c r="O79" i="1"/>
  <c r="O66" i="1"/>
  <c r="O35" i="1"/>
  <c r="O31" i="1"/>
  <c r="O498" i="1"/>
  <c r="O472" i="1"/>
  <c r="O461" i="1"/>
  <c r="O445" i="1"/>
  <c r="O435" i="1"/>
  <c r="O419" i="1"/>
  <c r="O395" i="1"/>
  <c r="O393" i="1"/>
  <c r="O375" i="1"/>
  <c r="O373" i="1"/>
  <c r="O365" i="1"/>
  <c r="O355" i="1"/>
  <c r="O353" i="1"/>
  <c r="O333" i="1"/>
  <c r="O320" i="1"/>
  <c r="O312" i="1"/>
  <c r="O307" i="1"/>
  <c r="O268" i="1"/>
  <c r="O261" i="1"/>
  <c r="O245" i="1"/>
  <c r="O239" i="1"/>
  <c r="O206" i="1"/>
  <c r="O204" i="1"/>
  <c r="O198" i="1"/>
  <c r="O180" i="1"/>
  <c r="O163" i="1"/>
  <c r="O124" i="1"/>
  <c r="O118" i="1"/>
  <c r="O116" i="1"/>
  <c r="O106" i="1"/>
  <c r="O101" i="1"/>
  <c r="O61" i="1"/>
  <c r="O46" i="1"/>
  <c r="O28" i="1"/>
  <c r="O15" i="1"/>
  <c r="O10" i="1"/>
  <c r="O534" i="1"/>
  <c r="O521" i="1"/>
  <c r="O513" i="1"/>
  <c r="O496" i="1"/>
  <c r="O482" i="1"/>
  <c r="O431" i="1"/>
  <c r="O383" i="1"/>
  <c r="O381" i="1"/>
  <c r="O363" i="1"/>
  <c r="O361" i="1"/>
  <c r="O277" i="1"/>
  <c r="O274" i="1"/>
  <c r="O264" i="1"/>
  <c r="O220" i="1"/>
  <c r="O215" i="1"/>
  <c r="O212" i="1"/>
  <c r="O207" i="1"/>
  <c r="O199" i="1"/>
  <c r="O191" i="1"/>
  <c r="O186" i="1"/>
  <c r="O164" i="1"/>
  <c r="O117" i="1"/>
  <c r="O81" i="1"/>
  <c r="O75" i="1"/>
  <c r="O70" i="1"/>
  <c r="O29" i="1"/>
  <c r="O25" i="1"/>
  <c r="O7" i="1"/>
  <c r="O2" i="1"/>
  <c r="O453" i="1"/>
  <c r="O351" i="1"/>
  <c r="O349" i="1"/>
  <c r="O339" i="1"/>
  <c r="O337" i="1"/>
  <c r="O290" i="1"/>
  <c r="O280" i="1"/>
  <c r="O249" i="1"/>
  <c r="O241" i="1"/>
  <c r="O216" i="1"/>
  <c r="O176" i="1"/>
  <c r="O165" i="1"/>
  <c r="O158" i="1"/>
  <c r="O150" i="1"/>
  <c r="O92" i="1"/>
  <c r="O85" i="1"/>
  <c r="O76" i="1"/>
  <c r="O44" i="1"/>
  <c r="Q614" i="1"/>
  <c r="O614" i="1"/>
  <c r="M693" i="1"/>
  <c r="L693" i="1"/>
  <c r="M601" i="1"/>
  <c r="L601" i="1"/>
  <c r="M589" i="1"/>
  <c r="L589" i="1"/>
  <c r="M549" i="1"/>
  <c r="L549" i="1"/>
  <c r="L445" i="1"/>
  <c r="M445" i="1"/>
  <c r="L421" i="1"/>
  <c r="M421" i="1"/>
  <c r="L413" i="1"/>
  <c r="M413" i="1"/>
  <c r="L405" i="1"/>
  <c r="M405" i="1"/>
  <c r="L373" i="1"/>
  <c r="M373" i="1"/>
  <c r="L369" i="1"/>
  <c r="M369" i="1"/>
  <c r="L361" i="1"/>
  <c r="M361" i="1"/>
  <c r="L357" i="1"/>
  <c r="M357" i="1"/>
  <c r="L353" i="1"/>
  <c r="M353" i="1"/>
  <c r="L349" i="1"/>
  <c r="M349" i="1"/>
  <c r="L345" i="1"/>
  <c r="M345" i="1"/>
  <c r="L341" i="1"/>
  <c r="M341" i="1"/>
  <c r="L337" i="1"/>
  <c r="M337" i="1"/>
  <c r="L329" i="1"/>
  <c r="M329" i="1"/>
  <c r="L325" i="1"/>
  <c r="M325" i="1"/>
  <c r="M321" i="1"/>
  <c r="L321" i="1"/>
  <c r="M317" i="1"/>
  <c r="L317" i="1"/>
  <c r="L305" i="1"/>
  <c r="M305" i="1"/>
  <c r="L301" i="1"/>
  <c r="M301" i="1"/>
  <c r="M289" i="1"/>
  <c r="L289" i="1"/>
  <c r="M285" i="1"/>
  <c r="L285" i="1"/>
  <c r="L281" i="1"/>
  <c r="M281" i="1"/>
  <c r="L277" i="1"/>
  <c r="M277" i="1"/>
  <c r="L265" i="1"/>
  <c r="M265" i="1"/>
  <c r="L261" i="1"/>
  <c r="M261" i="1"/>
  <c r="M257" i="1"/>
  <c r="L257" i="1"/>
  <c r="L253" i="1"/>
  <c r="M253" i="1"/>
  <c r="L249" i="1"/>
  <c r="M249" i="1"/>
  <c r="L241" i="1"/>
  <c r="M241" i="1"/>
  <c r="M237" i="1"/>
  <c r="L237" i="1"/>
  <c r="M233" i="1"/>
  <c r="L233" i="1"/>
  <c r="M229" i="1"/>
  <c r="L229" i="1"/>
  <c r="L225" i="1"/>
  <c r="M225" i="1"/>
  <c r="L221" i="1"/>
  <c r="M221" i="1"/>
  <c r="M213" i="1"/>
  <c r="L213" i="1"/>
  <c r="M209" i="1"/>
  <c r="L209" i="1"/>
  <c r="M205" i="1"/>
  <c r="L205" i="1"/>
  <c r="M585" i="1"/>
  <c r="L585" i="1"/>
  <c r="L453" i="1"/>
  <c r="M453" i="1"/>
  <c r="L409" i="1"/>
  <c r="M409" i="1"/>
  <c r="M669" i="1"/>
  <c r="L533" i="1"/>
  <c r="L525" i="1"/>
  <c r="M425" i="1"/>
  <c r="M333" i="1"/>
  <c r="L309" i="1"/>
  <c r="Q286" i="1"/>
  <c r="O286" i="1"/>
  <c r="O626" i="1"/>
  <c r="Q626" i="1"/>
  <c r="M709" i="1"/>
  <c r="L709" i="1"/>
  <c r="M605" i="1"/>
  <c r="L605" i="1"/>
  <c r="M569" i="1"/>
  <c r="L569" i="1"/>
  <c r="M545" i="1"/>
  <c r="L545" i="1"/>
  <c r="L477" i="1"/>
  <c r="M477" i="1"/>
  <c r="L465" i="1"/>
  <c r="M465" i="1"/>
  <c r="L437" i="1"/>
  <c r="M437" i="1"/>
  <c r="L853" i="1"/>
  <c r="M809" i="1"/>
  <c r="O629" i="1"/>
  <c r="Q629" i="1"/>
  <c r="L736" i="1"/>
  <c r="M736" i="1"/>
  <c r="L728" i="1"/>
  <c r="M728" i="1"/>
  <c r="M704" i="1"/>
  <c r="L704" i="1"/>
  <c r="L692" i="1"/>
  <c r="M692" i="1"/>
  <c r="L676" i="1"/>
  <c r="M676" i="1"/>
  <c r="L660" i="1"/>
  <c r="M660" i="1"/>
  <c r="M656" i="1"/>
  <c r="L656" i="1"/>
  <c r="M648" i="1"/>
  <c r="L648" i="1"/>
  <c r="L632" i="1"/>
  <c r="M632" i="1"/>
  <c r="L628" i="1"/>
  <c r="M628" i="1"/>
  <c r="M616" i="1"/>
  <c r="L616" i="1"/>
  <c r="M612" i="1"/>
  <c r="L612" i="1"/>
  <c r="M608" i="1"/>
  <c r="L608" i="1"/>
  <c r="M789" i="1"/>
  <c r="L789" i="1"/>
  <c r="M657" i="1"/>
  <c r="L657" i="1"/>
  <c r="M641" i="1"/>
  <c r="L641" i="1"/>
  <c r="L513" i="1"/>
  <c r="M513" i="1"/>
  <c r="M489" i="1"/>
  <c r="L489" i="1"/>
  <c r="L441" i="1"/>
  <c r="M441" i="1"/>
  <c r="L393" i="1"/>
  <c r="M393" i="1"/>
  <c r="M861" i="1"/>
  <c r="L821" i="1"/>
  <c r="M681" i="1"/>
  <c r="L593" i="1"/>
  <c r="M381" i="1"/>
  <c r="M672" i="1"/>
  <c r="L672" i="1"/>
  <c r="M999" i="1"/>
  <c r="O986" i="1"/>
  <c r="O976" i="1"/>
  <c r="L969" i="1"/>
  <c r="O953" i="1"/>
  <c r="M913" i="1"/>
  <c r="O906" i="1"/>
  <c r="L896" i="1"/>
  <c r="L893" i="1"/>
  <c r="M881" i="1"/>
  <c r="M864" i="1"/>
  <c r="O862" i="1"/>
  <c r="M854" i="1"/>
  <c r="M849" i="1"/>
  <c r="O843" i="1"/>
  <c r="L841" i="1"/>
  <c r="O833" i="1"/>
  <c r="M825" i="1"/>
  <c r="L817" i="1"/>
  <c r="Q805" i="1"/>
  <c r="M804" i="1"/>
  <c r="O799" i="1"/>
  <c r="L792" i="1"/>
  <c r="L772" i="1"/>
  <c r="M768" i="1"/>
  <c r="L761" i="1"/>
  <c r="O756" i="1"/>
  <c r="M740" i="1"/>
  <c r="L733" i="1"/>
  <c r="Q726" i="1"/>
  <c r="O726" i="1"/>
  <c r="L724" i="1"/>
  <c r="M717" i="1"/>
  <c r="L689" i="1"/>
  <c r="L684" i="1"/>
  <c r="L505" i="1"/>
  <c r="L461" i="1"/>
  <c r="M449" i="1"/>
  <c r="O299" i="1"/>
  <c r="M293" i="1"/>
  <c r="L269" i="1"/>
  <c r="M245" i="1"/>
  <c r="M217" i="1"/>
  <c r="L765" i="1"/>
  <c r="M765" i="1"/>
  <c r="M597" i="1"/>
  <c r="L597" i="1"/>
  <c r="L517" i="1"/>
  <c r="M517" i="1"/>
  <c r="L493" i="1"/>
  <c r="M493" i="1"/>
  <c r="M481" i="1"/>
  <c r="L481" i="1"/>
  <c r="M429" i="1"/>
  <c r="L429" i="1"/>
  <c r="L385" i="1"/>
  <c r="M385" i="1"/>
  <c r="L873" i="1"/>
  <c r="L705" i="1"/>
  <c r="L788" i="1"/>
  <c r="M788" i="1"/>
  <c r="M732" i="1"/>
  <c r="L732" i="1"/>
  <c r="M720" i="1"/>
  <c r="L720" i="1"/>
  <c r="L708" i="1"/>
  <c r="M708" i="1"/>
  <c r="O996" i="1"/>
  <c r="M967" i="1"/>
  <c r="M947" i="1"/>
  <c r="L935" i="1"/>
  <c r="M931" i="1"/>
  <c r="M876" i="1"/>
  <c r="O844" i="1"/>
  <c r="L812" i="1"/>
  <c r="M800" i="1"/>
  <c r="L797" i="1"/>
  <c r="Q742" i="1"/>
  <c r="O742" i="1"/>
  <c r="M696" i="1"/>
  <c r="M665" i="1"/>
  <c r="O653" i="1"/>
  <c r="Q653" i="1"/>
  <c r="L485" i="1"/>
  <c r="M397" i="1"/>
  <c r="L193" i="1"/>
  <c r="O138" i="1"/>
  <c r="Q116" i="1"/>
  <c r="Q100" i="1"/>
  <c r="Q92" i="1"/>
  <c r="M677" i="1"/>
  <c r="L677" i="1"/>
  <c r="L613" i="1"/>
  <c r="M613" i="1"/>
  <c r="M581" i="1"/>
  <c r="L581" i="1"/>
  <c r="M565" i="1"/>
  <c r="L565" i="1"/>
  <c r="M553" i="1"/>
  <c r="L553" i="1"/>
  <c r="M529" i="1"/>
  <c r="L529" i="1"/>
  <c r="M497" i="1"/>
  <c r="L497" i="1"/>
  <c r="L473" i="1"/>
  <c r="M473" i="1"/>
  <c r="L433" i="1"/>
  <c r="M433" i="1"/>
  <c r="L389" i="1"/>
  <c r="M389" i="1"/>
  <c r="M953" i="1"/>
  <c r="L625" i="1"/>
  <c r="L748" i="1"/>
  <c r="M748" i="1"/>
  <c r="M744" i="1"/>
  <c r="L744" i="1"/>
  <c r="M688" i="1"/>
  <c r="L688" i="1"/>
  <c r="M987" i="1"/>
  <c r="M977" i="1"/>
  <c r="O942" i="1"/>
  <c r="M907" i="1"/>
  <c r="M894" i="1"/>
  <c r="L889" i="1"/>
  <c r="M869" i="1"/>
  <c r="Q860" i="1"/>
  <c r="M857" i="1"/>
  <c r="M780" i="1"/>
  <c r="Q764" i="1"/>
  <c r="L756" i="1"/>
  <c r="L752" i="1"/>
  <c r="L745" i="1"/>
  <c r="M729" i="1"/>
  <c r="L609" i="1"/>
  <c r="O999" i="1"/>
  <c r="O992" i="1"/>
  <c r="O984" i="1"/>
  <c r="M951" i="1"/>
  <c r="O950" i="1"/>
  <c r="O931" i="1"/>
  <c r="M929" i="1"/>
  <c r="O928" i="1"/>
  <c r="O925" i="1"/>
  <c r="O910" i="1"/>
  <c r="L899" i="1"/>
  <c r="O889" i="1"/>
  <c r="O876" i="1"/>
  <c r="O869" i="1"/>
  <c r="Q837" i="1"/>
  <c r="L828" i="1"/>
  <c r="M820" i="1"/>
  <c r="L810" i="1"/>
  <c r="O802" i="1"/>
  <c r="L785" i="1"/>
  <c r="Q782" i="1"/>
  <c r="O782" i="1"/>
  <c r="M773" i="1"/>
  <c r="O750" i="1"/>
  <c r="M713" i="1"/>
  <c r="M701" i="1"/>
  <c r="L673" i="1"/>
  <c r="L668" i="1"/>
  <c r="Q645" i="1"/>
  <c r="M644" i="1"/>
  <c r="L637" i="1"/>
  <c r="L537" i="1"/>
  <c r="O319" i="1"/>
  <c r="L313" i="1"/>
  <c r="O308" i="1"/>
  <c r="O294" i="1"/>
  <c r="L273" i="1"/>
  <c r="O246" i="1"/>
  <c r="M749" i="1"/>
  <c r="L749" i="1"/>
  <c r="L649" i="1"/>
  <c r="M649" i="1"/>
  <c r="M557" i="1"/>
  <c r="L557" i="1"/>
  <c r="L401" i="1"/>
  <c r="M401" i="1"/>
  <c r="M937" i="1"/>
  <c r="L833" i="1"/>
  <c r="M993" i="1"/>
  <c r="M985" i="1"/>
  <c r="M975" i="1"/>
  <c r="M945" i="1"/>
  <c r="M897" i="1"/>
  <c r="L884" i="1"/>
  <c r="M829" i="1"/>
  <c r="O798" i="1"/>
  <c r="M621" i="1"/>
  <c r="O595" i="1"/>
  <c r="O175" i="1"/>
  <c r="O160" i="1"/>
  <c r="L774" i="1"/>
  <c r="M774" i="1"/>
  <c r="M766" i="1"/>
  <c r="L766" i="1"/>
  <c r="M762" i="1"/>
  <c r="L762" i="1"/>
  <c r="M633" i="1"/>
  <c r="L633" i="1"/>
  <c r="M573" i="1"/>
  <c r="L573" i="1"/>
  <c r="M541" i="1"/>
  <c r="L541" i="1"/>
  <c r="L509" i="1"/>
  <c r="M509" i="1"/>
  <c r="L417" i="1"/>
  <c r="M417" i="1"/>
  <c r="L377" i="1"/>
  <c r="M377" i="1"/>
  <c r="M777" i="1"/>
  <c r="L653" i="1"/>
  <c r="M911" i="1"/>
  <c r="L905" i="1"/>
  <c r="M865" i="1"/>
  <c r="M813" i="1"/>
  <c r="L805" i="1"/>
  <c r="M793" i="1"/>
  <c r="M725" i="1"/>
  <c r="L661" i="1"/>
  <c r="O200" i="1"/>
  <c r="O990" i="1"/>
  <c r="O960" i="1"/>
  <c r="O929" i="1"/>
  <c r="M923" i="1"/>
  <c r="O917" i="1"/>
  <c r="M903" i="1"/>
  <c r="L860" i="1"/>
  <c r="M852" i="1"/>
  <c r="M850" i="1"/>
  <c r="M845" i="1"/>
  <c r="O813" i="1"/>
  <c r="O793" i="1"/>
  <c r="O781" i="1"/>
  <c r="M776" i="1"/>
  <c r="L769" i="1"/>
  <c r="L764" i="1"/>
  <c r="L760" i="1"/>
  <c r="L757" i="1"/>
  <c r="M753" i="1"/>
  <c r="L741" i="1"/>
  <c r="M737" i="1"/>
  <c r="L721" i="1"/>
  <c r="L716" i="1"/>
  <c r="M697" i="1"/>
  <c r="M685" i="1"/>
  <c r="L645" i="1"/>
  <c r="L640" i="1"/>
  <c r="O637" i="1"/>
  <c r="Q637" i="1"/>
  <c r="L577" i="1"/>
  <c r="L561" i="1"/>
  <c r="L521" i="1"/>
  <c r="L501" i="1"/>
  <c r="M469" i="1"/>
  <c r="M457" i="1"/>
  <c r="L297" i="1"/>
  <c r="O907" i="1"/>
  <c r="O904" i="1"/>
  <c r="O897" i="1"/>
  <c r="O882" i="1"/>
  <c r="O871" i="1"/>
  <c r="O849" i="1"/>
  <c r="O826" i="1"/>
  <c r="O815" i="1"/>
  <c r="O803" i="1"/>
  <c r="O800" i="1"/>
  <c r="O787" i="1"/>
  <c r="O784" i="1"/>
  <c r="O775" i="1"/>
  <c r="O767" i="1"/>
  <c r="O716" i="1"/>
  <c r="O700" i="1"/>
  <c r="O684" i="1"/>
  <c r="O668" i="1"/>
  <c r="O657" i="1"/>
  <c r="O630" i="1"/>
  <c r="O580" i="1"/>
  <c r="O988" i="1"/>
  <c r="O980" i="1"/>
  <c r="O972" i="1"/>
  <c r="O964" i="1"/>
  <c r="O927" i="1"/>
  <c r="O905" i="1"/>
  <c r="O887" i="1"/>
  <c r="O875" i="1"/>
  <c r="O872" i="1"/>
  <c r="O831" i="1"/>
  <c r="O819" i="1"/>
  <c r="O816" i="1"/>
  <c r="O801" i="1"/>
  <c r="O797" i="1"/>
  <c r="O791" i="1"/>
  <c r="Q780" i="1"/>
  <c r="O770" i="1"/>
  <c r="O598" i="1"/>
  <c r="O519" i="1"/>
  <c r="O485" i="1"/>
  <c r="O313" i="1"/>
  <c r="O978" i="1"/>
  <c r="O970" i="1"/>
  <c r="O962" i="1"/>
  <c r="O935" i="1"/>
  <c r="O891" i="1"/>
  <c r="O888" i="1"/>
  <c r="O873" i="1"/>
  <c r="O847" i="1"/>
  <c r="O835" i="1"/>
  <c r="O832" i="1"/>
  <c r="O817" i="1"/>
  <c r="O779" i="1"/>
  <c r="O747" i="1"/>
  <c r="O721" i="1"/>
  <c r="O705" i="1"/>
  <c r="O689" i="1"/>
  <c r="O673" i="1"/>
  <c r="O661" i="1"/>
  <c r="M658" i="1"/>
  <c r="O514" i="1"/>
  <c r="M714" i="1"/>
  <c r="L714" i="1"/>
  <c r="M698" i="1"/>
  <c r="L698" i="1"/>
  <c r="M682" i="1"/>
  <c r="L682" i="1"/>
  <c r="M666" i="1"/>
  <c r="L666" i="1"/>
  <c r="M634" i="1"/>
  <c r="L634" i="1"/>
  <c r="O771" i="1"/>
  <c r="O769" i="1"/>
  <c r="O760" i="1"/>
  <c r="M722" i="1"/>
  <c r="O715" i="1"/>
  <c r="M706" i="1"/>
  <c r="O699" i="1"/>
  <c r="M690" i="1"/>
  <c r="O683" i="1"/>
  <c r="M674" i="1"/>
  <c r="O664" i="1"/>
  <c r="O642" i="1"/>
  <c r="O587" i="1"/>
  <c r="O571" i="1"/>
  <c r="O555" i="1"/>
  <c r="O547" i="1"/>
  <c r="O544" i="1"/>
  <c r="O541" i="1"/>
  <c r="L755" i="1"/>
  <c r="O752" i="1"/>
  <c r="O745" i="1"/>
  <c r="O710" i="1"/>
  <c r="O694" i="1"/>
  <c r="O678" i="1"/>
  <c r="O662" i="1"/>
  <c r="M618" i="1"/>
  <c r="O606" i="1"/>
  <c r="O601" i="1"/>
  <c r="L592" i="1"/>
  <c r="O575" i="1"/>
  <c r="O572" i="1"/>
  <c r="L560" i="1"/>
  <c r="O543" i="1"/>
  <c r="O540" i="1"/>
  <c r="O537" i="1"/>
  <c r="O525" i="1"/>
  <c r="O510" i="1"/>
  <c r="O506" i="1"/>
  <c r="O483" i="1"/>
  <c r="O289" i="1"/>
  <c r="O238" i="1"/>
  <c r="O711" i="1"/>
  <c r="O695" i="1"/>
  <c r="O679" i="1"/>
  <c r="O663" i="1"/>
  <c r="O648" i="1"/>
  <c r="O631" i="1"/>
  <c r="O625" i="1"/>
  <c r="O615" i="1"/>
  <c r="O599" i="1"/>
  <c r="O596" i="1"/>
  <c r="L584" i="1"/>
  <c r="O567" i="1"/>
  <c r="O564" i="1"/>
  <c r="O535" i="1"/>
  <c r="O532" i="1"/>
  <c r="O529" i="1"/>
  <c r="O522" i="1"/>
  <c r="O477" i="1"/>
  <c r="O262" i="1"/>
  <c r="O208" i="1"/>
  <c r="O646" i="1"/>
  <c r="O619" i="1"/>
  <c r="O610" i="1"/>
  <c r="O602" i="1"/>
  <c r="O588" i="1"/>
  <c r="O556" i="1"/>
  <c r="O516" i="1"/>
  <c r="O511" i="1"/>
  <c r="O501" i="1"/>
  <c r="O425" i="1"/>
  <c r="O297" i="1"/>
  <c r="O276" i="1"/>
  <c r="O181" i="1"/>
  <c r="O632" i="1"/>
  <c r="O611" i="1"/>
  <c r="O492" i="1"/>
  <c r="O489" i="1"/>
  <c r="M480" i="1"/>
  <c r="M468" i="1"/>
  <c r="O457" i="1"/>
  <c r="O415" i="1"/>
  <c r="O309" i="1"/>
  <c r="O229" i="1"/>
  <c r="O161" i="1"/>
  <c r="O86" i="1"/>
  <c r="Q86" i="1"/>
  <c r="O785" i="1"/>
  <c r="O762" i="1"/>
  <c r="O751" i="1"/>
  <c r="O743" i="1"/>
  <c r="O719" i="1"/>
  <c r="O713" i="1"/>
  <c r="O703" i="1"/>
  <c r="O697" i="1"/>
  <c r="O687" i="1"/>
  <c r="O681" i="1"/>
  <c r="O671" i="1"/>
  <c r="O665" i="1"/>
  <c r="O655" i="1"/>
  <c r="O649" i="1"/>
  <c r="O639" i="1"/>
  <c r="O633" i="1"/>
  <c r="O623" i="1"/>
  <c r="O608" i="1"/>
  <c r="O604" i="1"/>
  <c r="O600" i="1"/>
  <c r="O476" i="1"/>
  <c r="O447" i="1"/>
  <c r="O283" i="1"/>
  <c r="O278" i="1"/>
  <c r="O255" i="1"/>
  <c r="O230" i="1"/>
  <c r="O162" i="1"/>
  <c r="O144" i="1"/>
  <c r="O128" i="1"/>
  <c r="O656" i="1"/>
  <c r="O640" i="1"/>
  <c r="O624" i="1"/>
  <c r="O609" i="1"/>
  <c r="O490" i="1"/>
  <c r="O487" i="1"/>
  <c r="M456" i="1"/>
  <c r="O302" i="1"/>
  <c r="O273" i="1"/>
  <c r="O135" i="1"/>
  <c r="O130" i="1"/>
  <c r="Q130" i="1"/>
  <c r="O300" i="1"/>
  <c r="O285" i="1"/>
  <c r="O282" i="1"/>
  <c r="O233" i="1"/>
  <c r="O185" i="1"/>
  <c r="O178" i="1"/>
  <c r="L157" i="1"/>
  <c r="O153" i="1"/>
  <c r="M117" i="1"/>
  <c r="O315" i="1"/>
  <c r="O251" i="1"/>
  <c r="O234" i="1"/>
  <c r="O218" i="1"/>
  <c r="O211" i="1"/>
  <c r="O172" i="1"/>
  <c r="L133" i="1"/>
  <c r="L121" i="1"/>
  <c r="L109" i="1"/>
  <c r="L97" i="1"/>
  <c r="L77" i="1"/>
  <c r="L69" i="1"/>
  <c r="O219" i="1"/>
  <c r="O201" i="1"/>
  <c r="O194" i="1"/>
  <c r="O187" i="1"/>
  <c r="O183" i="1"/>
  <c r="O173" i="1"/>
  <c r="O155" i="1"/>
  <c r="O149" i="1"/>
  <c r="M101" i="1"/>
  <c r="M89" i="1"/>
  <c r="O474" i="1"/>
  <c r="O292" i="1"/>
  <c r="O269" i="1"/>
  <c r="O266" i="1"/>
  <c r="O209" i="1"/>
  <c r="O188" i="1"/>
  <c r="O170" i="1"/>
  <c r="O166" i="1"/>
  <c r="M113" i="1"/>
  <c r="L105" i="1"/>
  <c r="M93" i="1"/>
  <c r="O72" i="1"/>
  <c r="Q72" i="1"/>
  <c r="O115" i="1"/>
  <c r="O104" i="1"/>
  <c r="O71" i="1"/>
  <c r="O59" i="1"/>
  <c r="O120" i="1"/>
  <c r="O109" i="1"/>
  <c r="O105" i="1"/>
  <c r="O97" i="1"/>
  <c r="O87" i="1"/>
  <c r="O83" i="1"/>
  <c r="O53" i="1"/>
  <c r="O49" i="1"/>
  <c r="O221" i="1"/>
  <c r="O210" i="1"/>
  <c r="O205" i="1"/>
  <c r="O202" i="1"/>
  <c r="O197" i="1"/>
  <c r="O171" i="1"/>
  <c r="O159" i="1"/>
  <c r="O129" i="1"/>
  <c r="O125" i="1"/>
  <c r="O121" i="1"/>
  <c r="O91" i="1"/>
  <c r="O80" i="1"/>
  <c r="O77" i="1"/>
  <c r="O73" i="1"/>
  <c r="O69" i="1"/>
  <c r="O65" i="1"/>
  <c r="O111" i="1"/>
  <c r="O99" i="1"/>
  <c r="O58" i="1"/>
  <c r="O55" i="1"/>
  <c r="O56" i="1"/>
  <c r="Q56" i="1"/>
  <c r="O858" i="1"/>
  <c r="O794" i="1"/>
  <c r="Q284" i="1"/>
  <c r="O284" i="1"/>
  <c r="O938" i="1"/>
  <c r="Q938" i="1"/>
  <c r="O866" i="1"/>
  <c r="O810" i="1"/>
  <c r="O738" i="1"/>
  <c r="O730" i="1"/>
  <c r="O946" i="1"/>
  <c r="Q946" i="1"/>
  <c r="O914" i="1"/>
  <c r="Q914" i="1"/>
  <c r="O874" i="1"/>
  <c r="O818" i="1"/>
  <c r="O754" i="1"/>
  <c r="O746" i="1"/>
  <c r="O722" i="1"/>
  <c r="Q722" i="1"/>
  <c r="O930" i="1"/>
  <c r="Q930" i="1"/>
  <c r="O922" i="1"/>
  <c r="Q922" i="1"/>
  <c r="O842" i="1"/>
  <c r="O778" i="1"/>
  <c r="O603" i="1"/>
  <c r="O597" i="1"/>
  <c r="O593" i="1"/>
  <c r="O589" i="1"/>
  <c r="O585" i="1"/>
  <c r="O581" i="1"/>
  <c r="O577" i="1"/>
  <c r="O573" i="1"/>
  <c r="O569" i="1"/>
  <c r="O565" i="1"/>
  <c r="O561" i="1"/>
  <c r="O557" i="1"/>
  <c r="O553" i="1"/>
  <c r="O549" i="1"/>
  <c r="O605" i="1"/>
  <c r="O590" i="1"/>
  <c r="O586" i="1"/>
  <c r="O582" i="1"/>
  <c r="O578" i="1"/>
  <c r="O574" i="1"/>
  <c r="O570" i="1"/>
  <c r="O566" i="1"/>
  <c r="O562" i="1"/>
  <c r="O558" i="1"/>
  <c r="O554" i="1"/>
  <c r="O550" i="1"/>
  <c r="O546" i="1"/>
  <c r="O316" i="1"/>
  <c r="O335" i="1"/>
  <c r="O331" i="1"/>
  <c r="O327" i="1"/>
  <c r="O323" i="1"/>
  <c r="O295" i="1"/>
  <c r="O291" i="1"/>
  <c r="O321" i="1"/>
  <c r="O287" i="1"/>
  <c r="O448" i="1"/>
  <c r="O444" i="1"/>
  <c r="O440" i="1"/>
  <c r="O436" i="1"/>
  <c r="O432" i="1"/>
  <c r="O428" i="1"/>
  <c r="O424" i="1"/>
  <c r="O420" i="1"/>
  <c r="O416" i="1"/>
  <c r="O412" i="1"/>
  <c r="O408" i="1"/>
  <c r="O404" i="1"/>
  <c r="O400" i="1"/>
  <c r="O396" i="1"/>
  <c r="O392" i="1"/>
  <c r="O388" i="1"/>
  <c r="O384" i="1"/>
  <c r="O380" i="1"/>
  <c r="O376" i="1"/>
  <c r="O372" i="1"/>
  <c r="O368" i="1"/>
  <c r="O364" i="1"/>
  <c r="O360" i="1"/>
  <c r="O356" i="1"/>
  <c r="O352" i="1"/>
  <c r="O348" i="1"/>
  <c r="O344" i="1"/>
  <c r="O340" i="1"/>
  <c r="O336" i="1"/>
  <c r="O332" i="1"/>
  <c r="O328" i="1"/>
  <c r="O324" i="1"/>
  <c r="O306" i="1"/>
  <c r="O470" i="1"/>
  <c r="O466" i="1"/>
  <c r="O462" i="1"/>
  <c r="O458" i="1"/>
  <c r="O454" i="1"/>
  <c r="O450" i="1"/>
  <c r="O446" i="1"/>
  <c r="O442" i="1"/>
  <c r="O438" i="1"/>
  <c r="O434" i="1"/>
  <c r="O430" i="1"/>
  <c r="O426" i="1"/>
  <c r="O422" i="1"/>
  <c r="O418" i="1"/>
  <c r="O414" i="1"/>
  <c r="O410" i="1"/>
  <c r="O406" i="1"/>
  <c r="O402" i="1"/>
  <c r="O398" i="1"/>
  <c r="O394" i="1"/>
  <c r="O390" i="1"/>
  <c r="O386" i="1"/>
  <c r="O382" i="1"/>
  <c r="O378" i="1"/>
  <c r="O374" i="1"/>
  <c r="O370" i="1"/>
  <c r="O366" i="1"/>
  <c r="O362" i="1"/>
  <c r="O358" i="1"/>
  <c r="O354" i="1"/>
  <c r="O350" i="1"/>
  <c r="O346" i="1"/>
  <c r="O342" i="1"/>
  <c r="O338" i="1"/>
  <c r="O334" i="1"/>
  <c r="O330" i="1"/>
  <c r="O326" i="1"/>
  <c r="O322" i="1"/>
  <c r="O253" i="1"/>
  <c r="O248" i="1"/>
  <c r="O228" i="1"/>
  <c r="O224" i="1"/>
  <c r="O258" i="1"/>
  <c r="O242" i="1"/>
  <c r="O259" i="1"/>
  <c r="O243" i="1"/>
  <c r="O190" i="1"/>
  <c r="O203" i="1"/>
  <c r="O250" i="1"/>
  <c r="O252" i="1"/>
  <c r="O236" i="1"/>
  <c r="O235" i="1"/>
  <c r="O232" i="1"/>
  <c r="O226" i="1"/>
  <c r="O217" i="1"/>
  <c r="O177" i="1"/>
  <c r="O184" i="1"/>
  <c r="O182" i="1"/>
  <c r="O169" i="1"/>
  <c r="O145" i="1"/>
  <c r="O179" i="1"/>
  <c r="O174" i="1"/>
  <c r="O156" i="1"/>
  <c r="O96" i="1"/>
  <c r="Q96" i="1"/>
  <c r="O195" i="1"/>
  <c r="O147" i="1"/>
  <c r="O139" i="1"/>
  <c r="O94" i="1"/>
  <c r="O90" i="1"/>
  <c r="O64" i="1"/>
  <c r="Q64" i="1"/>
  <c r="O148" i="1"/>
  <c r="O140" i="1"/>
  <c r="O132" i="1"/>
  <c r="Q120" i="1"/>
  <c r="Q112" i="1"/>
  <c r="Q104" i="1"/>
  <c r="O82" i="1"/>
  <c r="O142" i="1"/>
  <c r="O134" i="1"/>
  <c r="Q88" i="1"/>
  <c r="O74" i="1"/>
  <c r="Q74" i="1"/>
  <c r="O137" i="1"/>
  <c r="Q66" i="1"/>
  <c r="Q58" i="1"/>
  <c r="Q50" i="1"/>
</calcChain>
</file>

<file path=xl/sharedStrings.xml><?xml version="1.0" encoding="utf-8"?>
<sst xmlns="http://schemas.openxmlformats.org/spreadsheetml/2006/main" count="5778" uniqueCount="1268">
  <si>
    <t>IdCliente</t>
  </si>
  <si>
    <t>País</t>
  </si>
  <si>
    <t>IdProducto</t>
  </si>
  <si>
    <t>productName</t>
  </si>
  <si>
    <t>Region</t>
  </si>
  <si>
    <t>CosteStandard</t>
  </si>
  <si>
    <t>PrecioStandard</t>
  </si>
  <si>
    <t>NombreCliente</t>
  </si>
  <si>
    <t>Pais</t>
  </si>
  <si>
    <t>CanalVentas</t>
  </si>
  <si>
    <t>UdsVendidas</t>
  </si>
  <si>
    <t>FechaVenta</t>
  </si>
  <si>
    <t>CESAR VARGAS</t>
  </si>
  <si>
    <t>A1</t>
  </si>
  <si>
    <t>botellín 200cc</t>
  </si>
  <si>
    <t>Comoros</t>
  </si>
  <si>
    <t>C1</t>
  </si>
  <si>
    <t>Afghanistan</t>
  </si>
  <si>
    <t>Middle East and North Africa</t>
  </si>
  <si>
    <t>A2</t>
  </si>
  <si>
    <t>botellín 300cc</t>
  </si>
  <si>
    <t>botellín 400cc</t>
  </si>
  <si>
    <t>A4</t>
  </si>
  <si>
    <t>botellín 500cc</t>
  </si>
  <si>
    <t>B1</t>
  </si>
  <si>
    <t>botella 0.5l</t>
  </si>
  <si>
    <t>Albania</t>
  </si>
  <si>
    <t>Europe</t>
  </si>
  <si>
    <t>B2</t>
  </si>
  <si>
    <t>botella 1l</t>
  </si>
  <si>
    <t>Algeria</t>
  </si>
  <si>
    <t>B3</t>
  </si>
  <si>
    <t>botella 5l</t>
  </si>
  <si>
    <t>garrafa 1l</t>
  </si>
  <si>
    <t>Andorra</t>
  </si>
  <si>
    <t>C2</t>
  </si>
  <si>
    <t>garrafa 2l</t>
  </si>
  <si>
    <t>C3</t>
  </si>
  <si>
    <t>garrafa 3l</t>
  </si>
  <si>
    <t>Angola</t>
  </si>
  <si>
    <t>Sub-Saharan Africa</t>
  </si>
  <si>
    <t>C4</t>
  </si>
  <si>
    <t>garrafa 4l</t>
  </si>
  <si>
    <t>C5</t>
  </si>
  <si>
    <t>Antigua and Barbuda</t>
  </si>
  <si>
    <t>garrafa 8l</t>
  </si>
  <si>
    <t>Central America and the Caribbean</t>
  </si>
  <si>
    <t>Armenia</t>
  </si>
  <si>
    <t>Australia</t>
  </si>
  <si>
    <t>CARLA CABALLERO</t>
  </si>
  <si>
    <t>Australia and Oceania</t>
  </si>
  <si>
    <t>Panama</t>
  </si>
  <si>
    <t>Austria</t>
  </si>
  <si>
    <t>Azerbaijan</t>
  </si>
  <si>
    <t>MATEO SANCHEZ</t>
  </si>
  <si>
    <t>Tanzania</t>
  </si>
  <si>
    <t>Bahrain</t>
  </si>
  <si>
    <t>Bangladesh</t>
  </si>
  <si>
    <t>Asia</t>
  </si>
  <si>
    <t>ADRIAN GIL</t>
  </si>
  <si>
    <t>Barbados</t>
  </si>
  <si>
    <t>South Africa</t>
  </si>
  <si>
    <t>Belarus</t>
  </si>
  <si>
    <t>Belgium</t>
  </si>
  <si>
    <t>Belize</t>
  </si>
  <si>
    <t>Benin</t>
  </si>
  <si>
    <t>Bhutan</t>
  </si>
  <si>
    <t>CAROLINA FRANCO</t>
  </si>
  <si>
    <t>Gabon</t>
  </si>
  <si>
    <t>Bosnia and Herzegovina</t>
  </si>
  <si>
    <t>Botswana</t>
  </si>
  <si>
    <t>RAUL AVILA</t>
  </si>
  <si>
    <t>Syria</t>
  </si>
  <si>
    <t>Brunei</t>
  </si>
  <si>
    <t>ENRIQUE PEREIRA</t>
  </si>
  <si>
    <t>Grenada</t>
  </si>
  <si>
    <t>Bulgaria</t>
  </si>
  <si>
    <t>ALBERTO LUQUE</t>
  </si>
  <si>
    <t>Macedonia</t>
  </si>
  <si>
    <t>Burkina Faso</t>
  </si>
  <si>
    <t>ALBERTO MORALES</t>
  </si>
  <si>
    <t>Kyrgyzstan</t>
  </si>
  <si>
    <t>ADRIAN MARTINEZ</t>
  </si>
  <si>
    <t>Republic of the Congo</t>
  </si>
  <si>
    <t>Burundi</t>
  </si>
  <si>
    <t>INES MARTINEZ</t>
  </si>
  <si>
    <t>Cambodia</t>
  </si>
  <si>
    <t>Turkmenistan</t>
  </si>
  <si>
    <t>JUDITH RODRIGUEZ</t>
  </si>
  <si>
    <t>Cameroon</t>
  </si>
  <si>
    <t>Netherlands</t>
  </si>
  <si>
    <t>Canada</t>
  </si>
  <si>
    <t>RAFAEL MEDINA</t>
  </si>
  <si>
    <t>North America</t>
  </si>
  <si>
    <t>Cape Verde</t>
  </si>
  <si>
    <t>Central African Republic</t>
  </si>
  <si>
    <t>ENRIQUE NAVARRO</t>
  </si>
  <si>
    <t>Chad</t>
  </si>
  <si>
    <t>Tuvalu</t>
  </si>
  <si>
    <t>China</t>
  </si>
  <si>
    <t>CANDELA GUZMAN</t>
  </si>
  <si>
    <t>Nepal</t>
  </si>
  <si>
    <t>Costa Rica</t>
  </si>
  <si>
    <t>MARIO CASADO</t>
  </si>
  <si>
    <t>Cote d'Ivoire</t>
  </si>
  <si>
    <t>Oman</t>
  </si>
  <si>
    <t>Croatia</t>
  </si>
  <si>
    <t>Cuba</t>
  </si>
  <si>
    <t>PATRICIA ARIAS</t>
  </si>
  <si>
    <t>Malawi</t>
  </si>
  <si>
    <t>Cyprus</t>
  </si>
  <si>
    <t>FRANCISCO JAVIER ANDRES</t>
  </si>
  <si>
    <t>Czech Republic</t>
  </si>
  <si>
    <t>Moldova</t>
  </si>
  <si>
    <t>Democratic Republic of the Congo</t>
  </si>
  <si>
    <t>ALICIA CALDERON</t>
  </si>
  <si>
    <t>Denmark</t>
  </si>
  <si>
    <t>Djibouti</t>
  </si>
  <si>
    <t>SANTIAGO GUILLEN</t>
  </si>
  <si>
    <t>Dominica</t>
  </si>
  <si>
    <t>ALEXIA ACOSTA</t>
  </si>
  <si>
    <t>Dominican Republic</t>
  </si>
  <si>
    <t>Liberia</t>
  </si>
  <si>
    <t>East Timor</t>
  </si>
  <si>
    <t>MIRIAM PEÑA</t>
  </si>
  <si>
    <t>Vanuatu</t>
  </si>
  <si>
    <t>Egypt</t>
  </si>
  <si>
    <t>El Salvador</t>
  </si>
  <si>
    <t>GUILLEM AGUILAR</t>
  </si>
  <si>
    <t>Palau</t>
  </si>
  <si>
    <t>Equatorial Guinea</t>
  </si>
  <si>
    <t>Eritrea</t>
  </si>
  <si>
    <t>RODRIGO SANTIAGO</t>
  </si>
  <si>
    <t>Madagascar</t>
  </si>
  <si>
    <t>Estonia</t>
  </si>
  <si>
    <t>ARLET ARIAS</t>
  </si>
  <si>
    <t>Yemen</t>
  </si>
  <si>
    <t>Ethiopia</t>
  </si>
  <si>
    <t>Federated States of Micronesia</t>
  </si>
  <si>
    <t>PATRICIA LOPEZ</t>
  </si>
  <si>
    <t>Kiribati</t>
  </si>
  <si>
    <t>Fiji</t>
  </si>
  <si>
    <t>Finland</t>
  </si>
  <si>
    <t>France</t>
  </si>
  <si>
    <t>ISABEL CONTRERAS</t>
  </si>
  <si>
    <t>Montenegro</t>
  </si>
  <si>
    <t>Georgia</t>
  </si>
  <si>
    <t>NAHIA GUERRA</t>
  </si>
  <si>
    <t>Germany</t>
  </si>
  <si>
    <t>Mongolia</t>
  </si>
  <si>
    <t>Ghana</t>
  </si>
  <si>
    <t>MIRIAM VILA</t>
  </si>
  <si>
    <t>Tunisia</t>
  </si>
  <si>
    <t>Greece</t>
  </si>
  <si>
    <t>MARC EXPOSITO</t>
  </si>
  <si>
    <t>Greenland</t>
  </si>
  <si>
    <t>IGNACIO FERNANDEZ</t>
  </si>
  <si>
    <t>Guatemala</t>
  </si>
  <si>
    <t>NIL QUINTANA</t>
  </si>
  <si>
    <t>AITOR LEON</t>
  </si>
  <si>
    <t>Guinea</t>
  </si>
  <si>
    <t>Guinea-Bissau</t>
  </si>
  <si>
    <t>NURIA ALVAREZ</t>
  </si>
  <si>
    <t>Solomon Islands</t>
  </si>
  <si>
    <t>Haiti</t>
  </si>
  <si>
    <t>Honduras</t>
  </si>
  <si>
    <t>MALAK ROMERO</t>
  </si>
  <si>
    <t>Hungary</t>
  </si>
  <si>
    <t>DAVID SERRA</t>
  </si>
  <si>
    <t>Iceland</t>
  </si>
  <si>
    <t>India</t>
  </si>
  <si>
    <t>ANGEL HEREDIA</t>
  </si>
  <si>
    <t>Vietnam</t>
  </si>
  <si>
    <t>Indonesia</t>
  </si>
  <si>
    <t>ERIC PARDO</t>
  </si>
  <si>
    <t>Niger</t>
  </si>
  <si>
    <t>Iran</t>
  </si>
  <si>
    <t>ADAM HERNANDEZ</t>
  </si>
  <si>
    <t>Iraq</t>
  </si>
  <si>
    <t>MALAK NUÑEZ</t>
  </si>
  <si>
    <t>Ireland</t>
  </si>
  <si>
    <t>RODRIGO ACOSTA</t>
  </si>
  <si>
    <t>Israel</t>
  </si>
  <si>
    <t>ALBA CUESTA</t>
  </si>
  <si>
    <t>JOAN NIETO</t>
  </si>
  <si>
    <t>Italy</t>
  </si>
  <si>
    <t>Jamaica</t>
  </si>
  <si>
    <t>ANTONIO PEREIRA</t>
  </si>
  <si>
    <t>Japan</t>
  </si>
  <si>
    <t>Jordan</t>
  </si>
  <si>
    <t>LEO MARTIN</t>
  </si>
  <si>
    <t>Philippines</t>
  </si>
  <si>
    <t>Kazakhstan</t>
  </si>
  <si>
    <t>CELIA BENITEZ</t>
  </si>
  <si>
    <t>Kenya</t>
  </si>
  <si>
    <t>CLARA MANZANO</t>
  </si>
  <si>
    <t>Rwanda</t>
  </si>
  <si>
    <t>Kosovo</t>
  </si>
  <si>
    <t>Kuwait</t>
  </si>
  <si>
    <t>VEGA CORTES</t>
  </si>
  <si>
    <t>Sierra Leone</t>
  </si>
  <si>
    <t>Laos</t>
  </si>
  <si>
    <t>Latvia</t>
  </si>
  <si>
    <t>RAUL RODRIGUEZ</t>
  </si>
  <si>
    <t>Lebanon</t>
  </si>
  <si>
    <t>Lesotho</t>
  </si>
  <si>
    <t>POL EXPOSITO</t>
  </si>
  <si>
    <t>Mauritius</t>
  </si>
  <si>
    <t>Libya</t>
  </si>
  <si>
    <t>Liechtenstein</t>
  </si>
  <si>
    <t>NICOLAS BLAZQUEZ</t>
  </si>
  <si>
    <t>Lithuania</t>
  </si>
  <si>
    <t>MARTI EXPOSITO</t>
  </si>
  <si>
    <t>Luxembourg</t>
  </si>
  <si>
    <t>MANUEL GALLARDO</t>
  </si>
  <si>
    <t>Malaysia</t>
  </si>
  <si>
    <t>YERAY MORENO</t>
  </si>
  <si>
    <t>Sudan</t>
  </si>
  <si>
    <t>Maldives</t>
  </si>
  <si>
    <t>Mali</t>
  </si>
  <si>
    <t>BLANCA FRANCO</t>
  </si>
  <si>
    <t>Malta</t>
  </si>
  <si>
    <t>JORGE RUBIO</t>
  </si>
  <si>
    <t>Marshall Islands</t>
  </si>
  <si>
    <t>Mauritania</t>
  </si>
  <si>
    <t>AFRICA ARROYO</t>
  </si>
  <si>
    <t>Mexico</t>
  </si>
  <si>
    <t>MARCO PARDO</t>
  </si>
  <si>
    <t>Monaco</t>
  </si>
  <si>
    <t>ALEJANDRO BLANCO</t>
  </si>
  <si>
    <t>ALBA MOLINA</t>
  </si>
  <si>
    <t>Morocco</t>
  </si>
  <si>
    <t>RAQUEL LEON</t>
  </si>
  <si>
    <t>Pakistan</t>
  </si>
  <si>
    <t>Mozambique</t>
  </si>
  <si>
    <t>Myanmar</t>
  </si>
  <si>
    <t>NIL CARMONA</t>
  </si>
  <si>
    <t>Namibia</t>
  </si>
  <si>
    <t>Nauru</t>
  </si>
  <si>
    <t>MARTIN ABAD</t>
  </si>
  <si>
    <t>New Zealand</t>
  </si>
  <si>
    <t>ZOE RICO</t>
  </si>
  <si>
    <t>Slovenia</t>
  </si>
  <si>
    <t>Nicaragua</t>
  </si>
  <si>
    <t>PABLO ROMERO</t>
  </si>
  <si>
    <t>Nigeria</t>
  </si>
  <si>
    <t>North Korea</t>
  </si>
  <si>
    <t>Norway</t>
  </si>
  <si>
    <t>ANGELA GARRIDO</t>
  </si>
  <si>
    <t>VEGA CALDERON</t>
  </si>
  <si>
    <t>United States of America</t>
  </si>
  <si>
    <t>MATEO ALARCON</t>
  </si>
  <si>
    <t>United Kingdom</t>
  </si>
  <si>
    <t>UNAI SANCHO</t>
  </si>
  <si>
    <t>Papua New Guinea</t>
  </si>
  <si>
    <t>JAVIER GIL</t>
  </si>
  <si>
    <t>Poland</t>
  </si>
  <si>
    <t>Portugal</t>
  </si>
  <si>
    <t>NAIA ROMERO</t>
  </si>
  <si>
    <t>Qatar</t>
  </si>
  <si>
    <t>DIEGO QUINTANA</t>
  </si>
  <si>
    <t>Romania</t>
  </si>
  <si>
    <t>Russia</t>
  </si>
  <si>
    <t>RAFAEL SANTOS</t>
  </si>
  <si>
    <t>Saint Kitts and Nevis</t>
  </si>
  <si>
    <t>VEGA GUTIERREZ</t>
  </si>
  <si>
    <t>Saint Lucia</t>
  </si>
  <si>
    <t>BIEL MONTERO</t>
  </si>
  <si>
    <t>Saint Vincent and the Grenadines</t>
  </si>
  <si>
    <t>JOSE MANUEL MARTIN</t>
  </si>
  <si>
    <t>Samoa</t>
  </si>
  <si>
    <t>San Marino</t>
  </si>
  <si>
    <t>Sao Tome and Principe</t>
  </si>
  <si>
    <t>NICOLAS ROMAN</t>
  </si>
  <si>
    <t>Saudi Arabia</t>
  </si>
  <si>
    <t>JANA GUERRERO</t>
  </si>
  <si>
    <t>Senegal</t>
  </si>
  <si>
    <t>MARC GUILLEN</t>
  </si>
  <si>
    <t>Serbia</t>
  </si>
  <si>
    <t>Seychelles</t>
  </si>
  <si>
    <t>RAYAN MERINO</t>
  </si>
  <si>
    <t>Singapore</t>
  </si>
  <si>
    <t>Slovakia</t>
  </si>
  <si>
    <t>ALONSO FUENTES</t>
  </si>
  <si>
    <t>RAQUEL MARTINEZ</t>
  </si>
  <si>
    <t>Somalia</t>
  </si>
  <si>
    <t>INES VERA</t>
  </si>
  <si>
    <t>South Korea</t>
  </si>
  <si>
    <t>South Sudan</t>
  </si>
  <si>
    <t>AARON VICENTE</t>
  </si>
  <si>
    <t>Spain</t>
  </si>
  <si>
    <t>Sri Lanka</t>
  </si>
  <si>
    <t>MANUEL MARIN</t>
  </si>
  <si>
    <t>Swaziland</t>
  </si>
  <si>
    <t>PABLO RUIZ</t>
  </si>
  <si>
    <t>Sweden</t>
  </si>
  <si>
    <t>Switzerland</t>
  </si>
  <si>
    <t>ENRIQUE SERRA</t>
  </si>
  <si>
    <t>Taiwan</t>
  </si>
  <si>
    <t>SANTIAGO LOZANO</t>
  </si>
  <si>
    <t>Tajikistan</t>
  </si>
  <si>
    <t>ANNA ESCOBAR</t>
  </si>
  <si>
    <t>Thailand</t>
  </si>
  <si>
    <t>The Bahamas</t>
  </si>
  <si>
    <t>IZAN ROMERO</t>
  </si>
  <si>
    <t>The Gambia</t>
  </si>
  <si>
    <t>RUBEN SANCHEZ</t>
  </si>
  <si>
    <t>Togo</t>
  </si>
  <si>
    <t>Tonga</t>
  </si>
  <si>
    <t>MARIO VILLAR</t>
  </si>
  <si>
    <t>Trinidad and Tobago</t>
  </si>
  <si>
    <t>FRANCISCO RODRIGUEZ</t>
  </si>
  <si>
    <t>Turkey</t>
  </si>
  <si>
    <t>DIANA CABALLERO</t>
  </si>
  <si>
    <t>YERAY GALAN</t>
  </si>
  <si>
    <t>Uganda</t>
  </si>
  <si>
    <t>IRIA ANDRES</t>
  </si>
  <si>
    <t>Ukraine</t>
  </si>
  <si>
    <t>United Arab Emirates</t>
  </si>
  <si>
    <t>ARLET OTERO</t>
  </si>
  <si>
    <t>BRUNO HERRERO</t>
  </si>
  <si>
    <t>Uzbekistan</t>
  </si>
  <si>
    <t>CARLA RIVAS</t>
  </si>
  <si>
    <t>Vatican City</t>
  </si>
  <si>
    <t>JAVIER MATEO</t>
  </si>
  <si>
    <t>DIANA CASTILLO</t>
  </si>
  <si>
    <t>Zambia</t>
  </si>
  <si>
    <t>NATALIA CARRASCO</t>
  </si>
  <si>
    <t>Zimbabwe</t>
  </si>
  <si>
    <t>MARIO LUQUE</t>
  </si>
  <si>
    <t>JORDI CARRILLO</t>
  </si>
  <si>
    <t>GONZALO GARCIA</t>
  </si>
  <si>
    <t>ISMAEL MENDOZA</t>
  </si>
  <si>
    <t>ELSA BLAZQUEZ</t>
  </si>
  <si>
    <t>RUBEN MIRANDA</t>
  </si>
  <si>
    <t>MIGUEL NAVARRO</t>
  </si>
  <si>
    <t>ANDREA HERRERA</t>
  </si>
  <si>
    <t>AINARA VELASCO</t>
  </si>
  <si>
    <t>JAIME MEDINA</t>
  </si>
  <si>
    <t>HUGO SUAREZ</t>
  </si>
  <si>
    <t>GABRIEL MONTES</t>
  </si>
  <si>
    <t>JANA LARA</t>
  </si>
  <si>
    <t>ADRIANA PEÑA</t>
  </si>
  <si>
    <t>JORGE MONTES</t>
  </si>
  <si>
    <t>MAR MEDINA</t>
  </si>
  <si>
    <t>ALVARO PARDO</t>
  </si>
  <si>
    <t>MARTA GARRIDO</t>
  </si>
  <si>
    <t>ALBA EXPOSITO</t>
  </si>
  <si>
    <t>AYA SANTAMARIA</t>
  </si>
  <si>
    <t>MIGUEL SORIANO</t>
  </si>
  <si>
    <t>HELENA SORIANO</t>
  </si>
  <si>
    <t>ALMA SAEZ</t>
  </si>
  <si>
    <t>OMAR IZQUIERDO</t>
  </si>
  <si>
    <t>RAFAEL AVILA</t>
  </si>
  <si>
    <t>MARIO MONTES</t>
  </si>
  <si>
    <t>AARON GIMENEZ</t>
  </si>
  <si>
    <t>LUCAS HIDALGO</t>
  </si>
  <si>
    <t>NAIARA VALERO</t>
  </si>
  <si>
    <t>AINA VIDAL</t>
  </si>
  <si>
    <t>OLIVIA MENENDEZ</t>
  </si>
  <si>
    <t>IRENE MARIN</t>
  </si>
  <si>
    <t>ALEJANDRO GALAN</t>
  </si>
  <si>
    <t>SANDRA SIERRA</t>
  </si>
  <si>
    <t>CANDELA MARIN</t>
  </si>
  <si>
    <t>PATRICIA VARGAS</t>
  </si>
  <si>
    <t>SALMA LAZARO</t>
  </si>
  <si>
    <t>SANDRA LOPEZ</t>
  </si>
  <si>
    <t>JON MARCOS</t>
  </si>
  <si>
    <t>VICTOR ABAD</t>
  </si>
  <si>
    <t>ALEJANDRO ESCOBAR</t>
  </si>
  <si>
    <t>SILVIA TORRES</t>
  </si>
  <si>
    <t>ALEX SORIANO</t>
  </si>
  <si>
    <t>LUCIA ROJAS</t>
  </si>
  <si>
    <t>YAGO MORALES</t>
  </si>
  <si>
    <t>MARC GALLARDO</t>
  </si>
  <si>
    <t>MIREIA SANTIAGO</t>
  </si>
  <si>
    <t>SANDRA GIMENEZ</t>
  </si>
  <si>
    <t>ADRIA SORIANO</t>
  </si>
  <si>
    <t>GERARD TOMAS</t>
  </si>
  <si>
    <t>FRANCISCO JAVIER ESTEBAN</t>
  </si>
  <si>
    <t>DANIEL CORTES</t>
  </si>
  <si>
    <t>JAVIER BLASCO</t>
  </si>
  <si>
    <t>MANUELA REDONDO</t>
  </si>
  <si>
    <t>OLIVER FUENTES</t>
  </si>
  <si>
    <t>LUCAS VEGA</t>
  </si>
  <si>
    <t>JORGE CARRILLO</t>
  </si>
  <si>
    <t>VALERIA BERMUDEZ</t>
  </si>
  <si>
    <t>IRIA GIL</t>
  </si>
  <si>
    <t>SILVIA ESTEVEZ</t>
  </si>
  <si>
    <t>ZOE AVILA</t>
  </si>
  <si>
    <t>ADRIANA GUZMAN</t>
  </si>
  <si>
    <t>ANA VILLANUEVA</t>
  </si>
  <si>
    <t>VEGA MARTIN</t>
  </si>
  <si>
    <t>NORA CANO</t>
  </si>
  <si>
    <t>ELENA PEREZ</t>
  </si>
  <si>
    <t>LUIS LOZANO</t>
  </si>
  <si>
    <t>BERTA MOYA</t>
  </si>
  <si>
    <t>MATEO SAEZ</t>
  </si>
  <si>
    <t>JON ROLDAN</t>
  </si>
  <si>
    <t>CAROLINA PADILLA</t>
  </si>
  <si>
    <t>LEIRE PADILLA</t>
  </si>
  <si>
    <t>RAFAEL BLANCO</t>
  </si>
  <si>
    <t>EMMA CARRASCO</t>
  </si>
  <si>
    <t>NURIA ROCA</t>
  </si>
  <si>
    <t>JOAN ORTEGA</t>
  </si>
  <si>
    <t>ISABEL RIVERO</t>
  </si>
  <si>
    <t>AARON FRANCO</t>
  </si>
  <si>
    <t>GUILLERMO ACOSTA</t>
  </si>
  <si>
    <t>ANDER GALLARDO</t>
  </si>
  <si>
    <t>ALEJANDRA CASTRO</t>
  </si>
  <si>
    <t>ANDREA BLANCO</t>
  </si>
  <si>
    <t>ONA DE LA FUENTE</t>
  </si>
  <si>
    <t>POL CARRILLO</t>
  </si>
  <si>
    <t>ANTONIO MOYA</t>
  </si>
  <si>
    <t>JAN RIOS</t>
  </si>
  <si>
    <t>ANDREA PEREIRA</t>
  </si>
  <si>
    <t>CESAR BRAVO</t>
  </si>
  <si>
    <t>ERIC VARGAS</t>
  </si>
  <si>
    <t>ANDER AGUILAR</t>
  </si>
  <si>
    <t>CESAR SANCHO</t>
  </si>
  <si>
    <t>ENRIQUE RIVERA</t>
  </si>
  <si>
    <t>LAURA VARELA</t>
  </si>
  <si>
    <t>RAYAN CALDERON</t>
  </si>
  <si>
    <t>MARTINA LAZARO</t>
  </si>
  <si>
    <t>IZAN PLAZA</t>
  </si>
  <si>
    <t>CARLOS GRACIA</t>
  </si>
  <si>
    <t>JANA FRANCO</t>
  </si>
  <si>
    <t>CANDELA VICENTE</t>
  </si>
  <si>
    <t>DIANA MEDINA</t>
  </si>
  <si>
    <t>FERNANDO PONS</t>
  </si>
  <si>
    <t>VALENTINA MOYA</t>
  </si>
  <si>
    <t>GABRIEL NIETO</t>
  </si>
  <si>
    <t>ALMA SEGURA</t>
  </si>
  <si>
    <t>SARA SANTIAGO</t>
  </si>
  <si>
    <t>CARMEN VALERO</t>
  </si>
  <si>
    <t>VALERIA AGUILAR</t>
  </si>
  <si>
    <t>SARA BERNAL</t>
  </si>
  <si>
    <t>NATALIA IBAÑEZ</t>
  </si>
  <si>
    <t>PEDRO PRIETO</t>
  </si>
  <si>
    <t>GABRIELA OTERO</t>
  </si>
  <si>
    <t>CLARA CARRASCO</t>
  </si>
  <si>
    <t>ARIADNA ROBLES</t>
  </si>
  <si>
    <t>JOAN REY</t>
  </si>
  <si>
    <t>PAULA GRACIA</t>
  </si>
  <si>
    <t>LOLA MOLINA</t>
  </si>
  <si>
    <t>IZAN AGUILAR</t>
  </si>
  <si>
    <t>JOSE ANTONIO RUEDA</t>
  </si>
  <si>
    <t>MARIO GALAN</t>
  </si>
  <si>
    <t>ABRIL GUTIERREZ</t>
  </si>
  <si>
    <t>ADRIA ALONSO</t>
  </si>
  <si>
    <t>ANTONIO REDONDO</t>
  </si>
  <si>
    <t>JORDI MUÑOZ</t>
  </si>
  <si>
    <t>JUDITH GARCIA</t>
  </si>
  <si>
    <t>JESUS HERRERO</t>
  </si>
  <si>
    <t>CRISTINA MENDOZA</t>
  </si>
  <si>
    <t>IRIS SUAREZ</t>
  </si>
  <si>
    <t>ARNAU VAZQUEZ</t>
  </si>
  <si>
    <t>AROA BLAZQUEZ</t>
  </si>
  <si>
    <t>JOSE QUINTANA</t>
  </si>
  <si>
    <t>LAIA LUNA</t>
  </si>
  <si>
    <t>SOFIA ROMERO</t>
  </si>
  <si>
    <t>MANUEL MARTINEZ</t>
  </si>
  <si>
    <t>CRISTINA SERRA</t>
  </si>
  <si>
    <t>LEIRE SIERRA</t>
  </si>
  <si>
    <t>FRANCISCO ACOSTA</t>
  </si>
  <si>
    <t>ALONSO APARICIO</t>
  </si>
  <si>
    <t>NOA PASCUAL</t>
  </si>
  <si>
    <t>AYA CASTRO</t>
  </si>
  <si>
    <t>MIREIA DELGADO</t>
  </si>
  <si>
    <t>SERGIO HIDALGO</t>
  </si>
  <si>
    <t>ISABEL CALVO</t>
  </si>
  <si>
    <t>ISABEL SARAO</t>
  </si>
  <si>
    <t>ANDREA VILLAR</t>
  </si>
  <si>
    <t>DARIO RAMOS</t>
  </si>
  <si>
    <t>AROA HURTADO</t>
  </si>
  <si>
    <t>NAIARA CALVO</t>
  </si>
  <si>
    <t>ANDRES MARTI</t>
  </si>
  <si>
    <t>IVAN ESTEVEZ</t>
  </si>
  <si>
    <t>ALEJANDRO MARCOS</t>
  </si>
  <si>
    <t>GONZALO VARELA</t>
  </si>
  <si>
    <t>MIGUEL CONDE</t>
  </si>
  <si>
    <t>CARLA TRUJILLO</t>
  </si>
  <si>
    <t>POL SORIANO</t>
  </si>
  <si>
    <t>NICOLAS SANCHEZ</t>
  </si>
  <si>
    <t>MOHAMED BENITEZ</t>
  </si>
  <si>
    <t>JOSE MIGUEL</t>
  </si>
  <si>
    <t>ISABEL BUENO</t>
  </si>
  <si>
    <t>LARA QUINTANA</t>
  </si>
  <si>
    <t>ISAAC COSTA</t>
  </si>
  <si>
    <t>JORDI LOPEZ</t>
  </si>
  <si>
    <t>UNAI FERNANDEZ</t>
  </si>
  <si>
    <t>MARTA MORENO</t>
  </si>
  <si>
    <t>JAVIER CUESTA</t>
  </si>
  <si>
    <t>NICOLAS SANCHO</t>
  </si>
  <si>
    <t>CAROLINA GUERRERO</t>
  </si>
  <si>
    <t>HUGO PRIETO</t>
  </si>
  <si>
    <t>GABRIELA EXPOSITO</t>
  </si>
  <si>
    <t>ISABEL ESCUDERO</t>
  </si>
  <si>
    <t>NURIA DE LA FUENTE</t>
  </si>
  <si>
    <t>OLIVER REYES</t>
  </si>
  <si>
    <t>ERIKA LUNA</t>
  </si>
  <si>
    <t>SANDRA FLORES</t>
  </si>
  <si>
    <t>ALEIX SANCHO</t>
  </si>
  <si>
    <t>ARLET DIEZ</t>
  </si>
  <si>
    <t>JUDITH SANTOS</t>
  </si>
  <si>
    <t>ANA ESPINOSA</t>
  </si>
  <si>
    <t>SANTIAGO ESTEVEZ</t>
  </si>
  <si>
    <t>JOSE HURTADO</t>
  </si>
  <si>
    <t>OSCAR SANCHO</t>
  </si>
  <si>
    <t>ENRIQUE ORTEGA</t>
  </si>
  <si>
    <t>YAGO HERRERA</t>
  </si>
  <si>
    <t>ERIC APARICIO</t>
  </si>
  <si>
    <t>VICTORIA SUAREZ</t>
  </si>
  <si>
    <t>ALEIX BELTRAN</t>
  </si>
  <si>
    <t>RAQUEL OTERO</t>
  </si>
  <si>
    <t>OLIVIA SORIANO</t>
  </si>
  <si>
    <t>JIMENA LOPEZ</t>
  </si>
  <si>
    <t>MALAK IZQUIERDO</t>
  </si>
  <si>
    <t>AYA REYES</t>
  </si>
  <si>
    <t>ZOE GONZALEZ</t>
  </si>
  <si>
    <t>AINARA ARROYO</t>
  </si>
  <si>
    <t>MARTIN CARRASCO</t>
  </si>
  <si>
    <t>ERIK CASADO</t>
  </si>
  <si>
    <t>SOFIA PASCUAL</t>
  </si>
  <si>
    <t>IKER REYES</t>
  </si>
  <si>
    <t>MIKEL PADILLA</t>
  </si>
  <si>
    <t>DIEGO BLAZQUEZ</t>
  </si>
  <si>
    <t>PAULA RAMOS</t>
  </si>
  <si>
    <t>BLANCA VAZQUEZ</t>
  </si>
  <si>
    <t>MARTINA LORENZO</t>
  </si>
  <si>
    <t>GABRIELA MARIN</t>
  </si>
  <si>
    <t>ALMA TORRES</t>
  </si>
  <si>
    <t>MIKEL MORENO</t>
  </si>
  <si>
    <t>CARLOTA BLASCO</t>
  </si>
  <si>
    <t>LEYRE ROBLES</t>
  </si>
  <si>
    <t>MIRIAM HERRERA</t>
  </si>
  <si>
    <t>IGNACIO GALAN</t>
  </si>
  <si>
    <t>ALMA FERNANDEZ</t>
  </si>
  <si>
    <t>OLIVIA MENDOZA</t>
  </si>
  <si>
    <t>MARTA MERINO</t>
  </si>
  <si>
    <t>ORIOL OTERO</t>
  </si>
  <si>
    <t>JORDI ESCOBAR</t>
  </si>
  <si>
    <t>FRANCISCO JAVIER LOPEZ</t>
  </si>
  <si>
    <t>DIANA FRANCO</t>
  </si>
  <si>
    <t>SAUL NUÑEZ</t>
  </si>
  <si>
    <t>MANUELA QUINTANA</t>
  </si>
  <si>
    <t>ANDREA ALARCON</t>
  </si>
  <si>
    <t>YAGO ARANDA</t>
  </si>
  <si>
    <t>SAMUEL MARTINEZ</t>
  </si>
  <si>
    <t>MARCO OTERO</t>
  </si>
  <si>
    <t>NADIA DEL RIO</t>
  </si>
  <si>
    <t>RUBEN CALVO</t>
  </si>
  <si>
    <t>ALEXIA SAEZ</t>
  </si>
  <si>
    <t>SANDRA ARROYO</t>
  </si>
  <si>
    <t>RAUL MERINO</t>
  </si>
  <si>
    <t>ANDER SOTO</t>
  </si>
  <si>
    <t>MARIA MARCOS</t>
  </si>
  <si>
    <t>ANE BELTRAN</t>
  </si>
  <si>
    <t>FERNANDO BERMUDEZ</t>
  </si>
  <si>
    <t>ALBERTO MENENDEZ</t>
  </si>
  <si>
    <t>EVA DIEZ</t>
  </si>
  <si>
    <t>SALMA MENENDEZ</t>
  </si>
  <si>
    <t>MARCO VILLANUEVA</t>
  </si>
  <si>
    <t>DANIEL RIVERA</t>
  </si>
  <si>
    <t>MIGUEL ANGEL MONTES</t>
  </si>
  <si>
    <t>SILVIA PASTOR</t>
  </si>
  <si>
    <t>BRUNO SILVA</t>
  </si>
  <si>
    <t>NIL HURTADO</t>
  </si>
  <si>
    <t>ISMAEL VELASCO</t>
  </si>
  <si>
    <t>NAYARA MOLINA</t>
  </si>
  <si>
    <t>ASIER ESCOBAR</t>
  </si>
  <si>
    <t>MARTINA VEGA</t>
  </si>
  <si>
    <t>ANA MORALES</t>
  </si>
  <si>
    <t>IGNACIO RUEDA</t>
  </si>
  <si>
    <t>ANDREA MATEO</t>
  </si>
  <si>
    <t>ANNA ROJAS</t>
  </si>
  <si>
    <t>POL SIERRA</t>
  </si>
  <si>
    <t>PEDRO VEGA</t>
  </si>
  <si>
    <t>CRISTINA GUZMAN</t>
  </si>
  <si>
    <t>GONZALO MIGUEL</t>
  </si>
  <si>
    <t>POL FLORES</t>
  </si>
  <si>
    <t>OSCAR MILLAN</t>
  </si>
  <si>
    <t>ALEX VEGA</t>
  </si>
  <si>
    <t>JIMENA GONZALEZ</t>
  </si>
  <si>
    <t>ISMAEL MEDINA</t>
  </si>
  <si>
    <t>AARON CANO</t>
  </si>
  <si>
    <t>MARIO MORENO</t>
  </si>
  <si>
    <t>PAU GUTIERREZ</t>
  </si>
  <si>
    <t>MARTA CASADO</t>
  </si>
  <si>
    <t>IRIA FUENTES</t>
  </si>
  <si>
    <t>JOSE MILLAN</t>
  </si>
  <si>
    <t>CRISTINA CASAS</t>
  </si>
  <si>
    <t>ABRIL PEÑA</t>
  </si>
  <si>
    <t>DANIEL VALERO</t>
  </si>
  <si>
    <t>HUGO VERA</t>
  </si>
  <si>
    <t>GUILLEM BLAZQUEZ</t>
  </si>
  <si>
    <t>NAHIA NIETO</t>
  </si>
  <si>
    <t>JOEL CALVO</t>
  </si>
  <si>
    <t>FERNANDO ESTEVEZ</t>
  </si>
  <si>
    <t>YERAY NUÑEZ</t>
  </si>
  <si>
    <t>AITOR HIDALGO</t>
  </si>
  <si>
    <t>JIMENA CABALLERO</t>
  </si>
  <si>
    <t>ENRIQUE EXPOSITO</t>
  </si>
  <si>
    <t>SERGIO GALVEZ</t>
  </si>
  <si>
    <t>DIANA MARTIN</t>
  </si>
  <si>
    <t>GUILLERMO MENDOZA</t>
  </si>
  <si>
    <t>GAEL VARELA</t>
  </si>
  <si>
    <t>JUAN TROYA</t>
  </si>
  <si>
    <t>JUAN VARGAS</t>
  </si>
  <si>
    <t>DAVID TORRES</t>
  </si>
  <si>
    <t>VALERIA AGUILERA</t>
  </si>
  <si>
    <t>JAVIER CORTES</t>
  </si>
  <si>
    <t>NAIA NAVARRO</t>
  </si>
  <si>
    <t>ANE PASTOR</t>
  </si>
  <si>
    <t>ONA VALERO</t>
  </si>
  <si>
    <t>IRATI PARRA</t>
  </si>
  <si>
    <t>PABLO FRANCO</t>
  </si>
  <si>
    <t>CARLA PARRA</t>
  </si>
  <si>
    <t>SAUL RIVAS</t>
  </si>
  <si>
    <t>DIEGO RIVAS</t>
  </si>
  <si>
    <t>ANGEL HIDALGO</t>
  </si>
  <si>
    <t>MARTI CONTRERAS</t>
  </si>
  <si>
    <t>INES BLASCO</t>
  </si>
  <si>
    <t>ALMA ESPINOSA</t>
  </si>
  <si>
    <t>GUILLERMO ESTEVEZ</t>
  </si>
  <si>
    <t>CARLA BRAVO</t>
  </si>
  <si>
    <t>DANIEL CALDERON</t>
  </si>
  <si>
    <t>JORGE SAEZ</t>
  </si>
  <si>
    <t>YERAY JURADO</t>
  </si>
  <si>
    <t>MIREIA CONTRERAS</t>
  </si>
  <si>
    <t>ALBERTO SANTANA</t>
  </si>
  <si>
    <t>VALERIA VILLANUEVA</t>
  </si>
  <si>
    <t>FRANCISCO RIVERO</t>
  </si>
  <si>
    <t>LUIS GIL</t>
  </si>
  <si>
    <t>ELENA SANTANA</t>
  </si>
  <si>
    <t>NURIA CARRASCO</t>
  </si>
  <si>
    <t>MANUEL VEGA</t>
  </si>
  <si>
    <t>JANA ESTEVEZ</t>
  </si>
  <si>
    <t>SAUL REDONDO</t>
  </si>
  <si>
    <t>CARLOTA JURADO</t>
  </si>
  <si>
    <t>ISAAC REDONDO</t>
  </si>
  <si>
    <t>PATRICIA AGUILERA</t>
  </si>
  <si>
    <t>CRISTIAN MARTIN</t>
  </si>
  <si>
    <t>JOSE GUILLEN</t>
  </si>
  <si>
    <t>FRANCISCO MIGUEL</t>
  </si>
  <si>
    <t>ONA HERRERA</t>
  </si>
  <si>
    <t>ANDRES DIEZ</t>
  </si>
  <si>
    <t>ANGEL LUNA</t>
  </si>
  <si>
    <t>LUCAS MORA</t>
  </si>
  <si>
    <t>JAIME CALDERON</t>
  </si>
  <si>
    <t>ALEXIA SERRA</t>
  </si>
  <si>
    <t>FERNANDO AGUILERA</t>
  </si>
  <si>
    <t>EMMA ESTEVEZ</t>
  </si>
  <si>
    <t>LEYRE AVILA</t>
  </si>
  <si>
    <t>JOSE MANUEL ESCUDERO</t>
  </si>
  <si>
    <t>DARIO CRUZ</t>
  </si>
  <si>
    <t>VALERIA CAMACHO</t>
  </si>
  <si>
    <t>UNAI MARTI</t>
  </si>
  <si>
    <t>AINARA PASTOR</t>
  </si>
  <si>
    <t>ERIC RIVERA</t>
  </si>
  <si>
    <t>MANUEL GARRIDO</t>
  </si>
  <si>
    <t>ASIER GUERRA</t>
  </si>
  <si>
    <t>INES HERRERO</t>
  </si>
  <si>
    <t>LAURA SOLER</t>
  </si>
  <si>
    <t>NIL LOPEZ</t>
  </si>
  <si>
    <t>JOSE ANTONIO VIDAL</t>
  </si>
  <si>
    <t>CARMEN DIEZ</t>
  </si>
  <si>
    <t>SALMA IZQUIERDO</t>
  </si>
  <si>
    <t>MARA MILLAN</t>
  </si>
  <si>
    <t>OLIVER RODRIGUEZ</t>
  </si>
  <si>
    <t>VALENTINA MARIN</t>
  </si>
  <si>
    <t>ANDER SIERRA</t>
  </si>
  <si>
    <t>ADRIA CONDE</t>
  </si>
  <si>
    <t>NIL DE LA FUENTE</t>
  </si>
  <si>
    <t>DIANA GARCIA</t>
  </si>
  <si>
    <t>GERARD MENDEZ</t>
  </si>
  <si>
    <t>CRISTINA ESTEBAN</t>
  </si>
  <si>
    <t>CLARA HIDALGO</t>
  </si>
  <si>
    <t>ALEIX VAZQUEZ</t>
  </si>
  <si>
    <t>PAULA RUIZ</t>
  </si>
  <si>
    <t>OLIVER CASTILLO</t>
  </si>
  <si>
    <t>GERARD HERNANDEZ</t>
  </si>
  <si>
    <t>ADRIAN MOYA</t>
  </si>
  <si>
    <t>CANDELA SALAS</t>
  </si>
  <si>
    <t>DANIEL ANDRES</t>
  </si>
  <si>
    <t>CHLOE GONZALEZ</t>
  </si>
  <si>
    <t>SAUL FERRER</t>
  </si>
  <si>
    <t>PABLO ORTIZ</t>
  </si>
  <si>
    <t>PEDRO RIVERO</t>
  </si>
  <si>
    <t>ANNA SAEZ</t>
  </si>
  <si>
    <t>ANTONIO SORIANO</t>
  </si>
  <si>
    <t>DIEGO PLAZA</t>
  </si>
  <si>
    <t>MIGUEL ANGEL PASCUAL</t>
  </si>
  <si>
    <t>MATEO LEON</t>
  </si>
  <si>
    <t>ASIER MONTERO</t>
  </si>
  <si>
    <t>AITOR PASTOR</t>
  </si>
  <si>
    <t>MIRIAM PRIETO</t>
  </si>
  <si>
    <t>NADIA RIVERA</t>
  </si>
  <si>
    <t>OLIVIA GUZMAN</t>
  </si>
  <si>
    <t>IGNACIO MARQUEZ</t>
  </si>
  <si>
    <t>IRENE RIOS</t>
  </si>
  <si>
    <t>JAVIER PEÑA</t>
  </si>
  <si>
    <t>NORA SUAREZ</t>
  </si>
  <si>
    <t>YAGO MANZANO</t>
  </si>
  <si>
    <t>JOSE MOLINA</t>
  </si>
  <si>
    <t>CRISTIAN GUERRERO</t>
  </si>
  <si>
    <t>PACO CHOCOLATERO</t>
  </si>
  <si>
    <t>DANIEL BLASCO</t>
  </si>
  <si>
    <t>IRIS REDONDO</t>
  </si>
  <si>
    <t>DIEGO SANCHO</t>
  </si>
  <si>
    <t>GUILLEM TORRES</t>
  </si>
  <si>
    <t>JOSE MANUEL DIEZ</t>
  </si>
  <si>
    <t>ISAAC GUERRA</t>
  </si>
  <si>
    <t>RAFAEL PRIETO</t>
  </si>
  <si>
    <t>BIEL DOMINGUEZ</t>
  </si>
  <si>
    <t>MIREIA LUNA</t>
  </si>
  <si>
    <t>ARIADNA AVILA</t>
  </si>
  <si>
    <t>DIEGO PEREZ</t>
  </si>
  <si>
    <t>IAN PALACIOS</t>
  </si>
  <si>
    <t>JUDITH MARCOS</t>
  </si>
  <si>
    <t>HELENA HURTADO</t>
  </si>
  <si>
    <t>BERTA GUERRA</t>
  </si>
  <si>
    <t>CAROLINA NIETO</t>
  </si>
  <si>
    <t>ADAM SIMON</t>
  </si>
  <si>
    <t>AROA DURAN</t>
  </si>
  <si>
    <t>LOLA ARIAS</t>
  </si>
  <si>
    <t>MARCO APARICIO</t>
  </si>
  <si>
    <t>JOSE ANTONIO HURTADO</t>
  </si>
  <si>
    <t>MARC ORTEGA</t>
  </si>
  <si>
    <t>ALBERTO PARRA</t>
  </si>
  <si>
    <t>SILVIA PADILLA</t>
  </si>
  <si>
    <t>BRUNO CALDERON</t>
  </si>
  <si>
    <t>ANDER DIEZ</t>
  </si>
  <si>
    <t>MIKEL DELGADO</t>
  </si>
  <si>
    <t>IGNACIO MIGUEL</t>
  </si>
  <si>
    <t>VICTOR PONS</t>
  </si>
  <si>
    <t>NAIA PRIETO</t>
  </si>
  <si>
    <t>VERA CASADO</t>
  </si>
  <si>
    <t>ANDREA SANTAMARIA</t>
  </si>
  <si>
    <t>DANIEL BUENO</t>
  </si>
  <si>
    <t>VALERIA SERRA</t>
  </si>
  <si>
    <t>FERNANDO DURAN</t>
  </si>
  <si>
    <t>VEGA IZQUIERDO</t>
  </si>
  <si>
    <t>JON ROBLES</t>
  </si>
  <si>
    <t>IZAN ROCA</t>
  </si>
  <si>
    <t>ANGELA LOPEZ</t>
  </si>
  <si>
    <t>IRIS JURADO</t>
  </si>
  <si>
    <t>MARIO ESTEVEZ</t>
  </si>
  <si>
    <t>SAUL ORTEGA</t>
  </si>
  <si>
    <t>CARLOTA CONTRERAS</t>
  </si>
  <si>
    <t>PABLO BENITEZ</t>
  </si>
  <si>
    <t>NIL SALAZAR</t>
  </si>
  <si>
    <t>OMAR MIRANDA</t>
  </si>
  <si>
    <t>LUCIA PADILLA</t>
  </si>
  <si>
    <t>ASIER ABAD</t>
  </si>
  <si>
    <t>LAIA LAZARO</t>
  </si>
  <si>
    <t>PAULA CORTES</t>
  </si>
  <si>
    <t>GUILLEM ESPINOSA</t>
  </si>
  <si>
    <t>ALEJANDRA ARROYO</t>
  </si>
  <si>
    <t>CELIA IGLESIAS</t>
  </si>
  <si>
    <t>NOELIA ROCA</t>
  </si>
  <si>
    <t>ABRIL MOLINA</t>
  </si>
  <si>
    <t>VICTOR CALVO</t>
  </si>
  <si>
    <t>DAVID PLAZA</t>
  </si>
  <si>
    <t>AINA SANCHO</t>
  </si>
  <si>
    <t>SAUL VILLAR</t>
  </si>
  <si>
    <t>LAIA MONTERO</t>
  </si>
  <si>
    <t>ADRIAN BLAZQUEZ</t>
  </si>
  <si>
    <t>FERNANDO CALVO</t>
  </si>
  <si>
    <t>InventarioMedio</t>
  </si>
  <si>
    <t>[euros]</t>
  </si>
  <si>
    <t>ALEJANDRA MENDOZA</t>
  </si>
  <si>
    <t>ADRIA VILLANUEVA</t>
  </si>
  <si>
    <t>CLAUDIA SEGURA</t>
  </si>
  <si>
    <t>JAVIER SERRANO</t>
  </si>
  <si>
    <t>DIEGO MORENO</t>
  </si>
  <si>
    <t>YERAY HURTADO</t>
  </si>
  <si>
    <t>JANA PARRA</t>
  </si>
  <si>
    <t>YAGO PADILLA</t>
  </si>
  <si>
    <t>SAUL ROJAS</t>
  </si>
  <si>
    <t>CARMEN CARMONA</t>
  </si>
  <si>
    <t>ANE GONZALEZ</t>
  </si>
  <si>
    <t>ZOE PRIETO</t>
  </si>
  <si>
    <t>EVA TOMAS</t>
  </si>
  <si>
    <t>AINA MONTES</t>
  </si>
  <si>
    <t>MARTI TOMAS</t>
  </si>
  <si>
    <t>AITOR DURAN</t>
  </si>
  <si>
    <t>EVA SUAREZ</t>
  </si>
  <si>
    <t>ISMAEL FERNANDEZ</t>
  </si>
  <si>
    <t>HELENA LEON</t>
  </si>
  <si>
    <t>EMMA CARMONA</t>
  </si>
  <si>
    <t>JESUS CORTES</t>
  </si>
  <si>
    <t>ANDRES CARRASCO</t>
  </si>
  <si>
    <t>RAUL LOPEZ</t>
  </si>
  <si>
    <t>ARLET GALAN</t>
  </si>
  <si>
    <t>ALBERTO AGUILERA</t>
  </si>
  <si>
    <t>AITANA PLAZA</t>
  </si>
  <si>
    <t>MARIA MILLAN</t>
  </si>
  <si>
    <t>ISMAEL MANZANO</t>
  </si>
  <si>
    <t>GERARD FRANCO</t>
  </si>
  <si>
    <t>JORDI SANCHEZ</t>
  </si>
  <si>
    <t>PEDRO SALAS</t>
  </si>
  <si>
    <t>AINARA PADILLA</t>
  </si>
  <si>
    <t>NAIA RUEDA</t>
  </si>
  <si>
    <t>ANDREA SUAREZ</t>
  </si>
  <si>
    <t>DAVID GALLARDO</t>
  </si>
  <si>
    <t>ANDRES BENITO</t>
  </si>
  <si>
    <t>LAURA ROMERO</t>
  </si>
  <si>
    <t>JAN FLORES</t>
  </si>
  <si>
    <t>OLIVER CANO</t>
  </si>
  <si>
    <t>RODRIGO ESCUDERO</t>
  </si>
  <si>
    <t>FERNANDO ROMAN</t>
  </si>
  <si>
    <t>SILVIA ESTEBAN</t>
  </si>
  <si>
    <t>IRIS CABALLERO</t>
  </si>
  <si>
    <t>ALEX MONTES</t>
  </si>
  <si>
    <t>SILVIA BELTRAN</t>
  </si>
  <si>
    <t>VALERIA RIVAS</t>
  </si>
  <si>
    <t>JOSE MANUEL VERA</t>
  </si>
  <si>
    <t>JOSE HERNANDEZ</t>
  </si>
  <si>
    <t>ALMA SILVA</t>
  </si>
  <si>
    <t>JOAN RAMOS</t>
  </si>
  <si>
    <t>ISABEL ROMERO</t>
  </si>
  <si>
    <t>LUCAS NIETO</t>
  </si>
  <si>
    <t>RODRIGO COSTA</t>
  </si>
  <si>
    <t>ERIK MENDEZ</t>
  </si>
  <si>
    <t>MARCOS BLAZQUEZ</t>
  </si>
  <si>
    <t>IVAN ALVAREZ</t>
  </si>
  <si>
    <t>PABLO ABAD</t>
  </si>
  <si>
    <t>ANGEL PALACIOS</t>
  </si>
  <si>
    <t>NATALIA SOTO</t>
  </si>
  <si>
    <t>ALEJANDRO HERRERA</t>
  </si>
  <si>
    <t>NADIA GALAN</t>
  </si>
  <si>
    <t>LOLA MUÑOZ</t>
  </si>
  <si>
    <t>ERIK RUBIO</t>
  </si>
  <si>
    <t>ANGEL MANZANO</t>
  </si>
  <si>
    <t>OLIVIA LORENZO</t>
  </si>
  <si>
    <t>ISAAC HERNANDEZ</t>
  </si>
  <si>
    <t>MIKEL SOLER</t>
  </si>
  <si>
    <t>LUIS SANTIAGO</t>
  </si>
  <si>
    <t>SOFIA PARRA</t>
  </si>
  <si>
    <t>LEIRE DIEZ</t>
  </si>
  <si>
    <t>NAIARA MARIN</t>
  </si>
  <si>
    <t>OSCAR OTERO</t>
  </si>
  <si>
    <t>BIEL VALERO</t>
  </si>
  <si>
    <t>ERIKA SANTANA</t>
  </si>
  <si>
    <t>MAR LOZANO</t>
  </si>
  <si>
    <t>ERIC CORTES</t>
  </si>
  <si>
    <t>ALEX PEREIRA</t>
  </si>
  <si>
    <t>GONZALO CARRILLO</t>
  </si>
  <si>
    <t>NATALIA DEL RIO</t>
  </si>
  <si>
    <t>VEGA CALVO</t>
  </si>
  <si>
    <t>JUAN EXPOSITO</t>
  </si>
  <si>
    <t>ANDER FERRER</t>
  </si>
  <si>
    <t>AARON HIDALGO</t>
  </si>
  <si>
    <t>MARTIN ESPINOSA</t>
  </si>
  <si>
    <t>EVA MOLINA</t>
  </si>
  <si>
    <t>NAIA GUERRERO</t>
  </si>
  <si>
    <t>ADRIAN HERRERA</t>
  </si>
  <si>
    <t>SERGIO CONDE</t>
  </si>
  <si>
    <t>BLANCA PADILLA</t>
  </si>
  <si>
    <t>JULIA CABALLERO</t>
  </si>
  <si>
    <t>GUILLERMO GARCIA</t>
  </si>
  <si>
    <t>ASIER LAZARO</t>
  </si>
  <si>
    <t>GUILLERMO TRUJILLO</t>
  </si>
  <si>
    <t>OLIVIA VEGA</t>
  </si>
  <si>
    <t>FERNANDO RIOS</t>
  </si>
  <si>
    <t>LAIA FERNANDEZ</t>
  </si>
  <si>
    <t>JOSE MANUEL MATEO</t>
  </si>
  <si>
    <t>JOSE ANTONIO ARROYO</t>
  </si>
  <si>
    <t>MARA RICO</t>
  </si>
  <si>
    <t>MARTINA PLAZA</t>
  </si>
  <si>
    <t>MIRIAM PLAZA</t>
  </si>
  <si>
    <t>ARLET CASADO</t>
  </si>
  <si>
    <t>SAUL VALERO</t>
  </si>
  <si>
    <t>MARC HERRERO</t>
  </si>
  <si>
    <t>AINHOA CABALLERO</t>
  </si>
  <si>
    <t>SILVIA JIMENEZ</t>
  </si>
  <si>
    <t>JON VAZQUEZ</t>
  </si>
  <si>
    <t>LOLA PALACIOS</t>
  </si>
  <si>
    <t>SARA LORENZO</t>
  </si>
  <si>
    <t>JESUS GIMENEZ</t>
  </si>
  <si>
    <t>MARINA SAEZ</t>
  </si>
  <si>
    <t>OLIVER PEREZ</t>
  </si>
  <si>
    <t>ALBA DOMINGUEZ</t>
  </si>
  <si>
    <t>ARNAU GALLEGO</t>
  </si>
  <si>
    <t>CELIA SANCHEZ</t>
  </si>
  <si>
    <t>CHLOE SAEZ</t>
  </si>
  <si>
    <t>ANDREA MENENDEZ</t>
  </si>
  <si>
    <t>LIDIA PLAZA</t>
  </si>
  <si>
    <t>PATRICIA GIMENEZ</t>
  </si>
  <si>
    <t>ADAM GUZMAN</t>
  </si>
  <si>
    <t>HECTOR PARDO</t>
  </si>
  <si>
    <t>GABRIEL MOYA</t>
  </si>
  <si>
    <t>JAIME ROMERO</t>
  </si>
  <si>
    <t>RAYAN RIVERO</t>
  </si>
  <si>
    <t>NOA PACHECO</t>
  </si>
  <si>
    <t>NIL MORALES</t>
  </si>
  <si>
    <t>AINA CARMONA</t>
  </si>
  <si>
    <t>CLAUDIA PONS</t>
  </si>
  <si>
    <t>CARLA GALVEZ</t>
  </si>
  <si>
    <t>GABRIEL MARTINEZ</t>
  </si>
  <si>
    <t>VEGA ESPINOSA</t>
  </si>
  <si>
    <t>UNAI JURADO</t>
  </si>
  <si>
    <t>NOELIA BERNAL</t>
  </si>
  <si>
    <t>NOA SEGURA</t>
  </si>
  <si>
    <t>LEYRE MOLINA</t>
  </si>
  <si>
    <t>DIEGO RAMIREZ</t>
  </si>
  <si>
    <t>SARA MACIAS</t>
  </si>
  <si>
    <t>CAROLINA BRAVO</t>
  </si>
  <si>
    <t>MOHAMED NUÑEZ</t>
  </si>
  <si>
    <t>FERNANDO ROLDAN</t>
  </si>
  <si>
    <t>NEREA ARIAS</t>
  </si>
  <si>
    <t>JIMENA MERINO</t>
  </si>
  <si>
    <t>MARIA NAVARRO</t>
  </si>
  <si>
    <t>RODRIGO FRANCO</t>
  </si>
  <si>
    <t>IRENE SORIANO</t>
  </si>
  <si>
    <t>ANTONIO GONZALEZ</t>
  </si>
  <si>
    <t>AINARA LAZARO</t>
  </si>
  <si>
    <t>YAGO CRUZ</t>
  </si>
  <si>
    <t>MATEO GARCIA</t>
  </si>
  <si>
    <t>JOSE BLAZQUEZ</t>
  </si>
  <si>
    <t>NADIA SORIANO</t>
  </si>
  <si>
    <t>JULIA PRIETO</t>
  </si>
  <si>
    <t>HECTOR HURTADO</t>
  </si>
  <si>
    <t>ANGEL SIERRA</t>
  </si>
  <si>
    <t>CLARA CABRERA</t>
  </si>
  <si>
    <t>EVA SALAZAR</t>
  </si>
  <si>
    <t>GUILLEM ROCA</t>
  </si>
  <si>
    <t>JORDI MORALES</t>
  </si>
  <si>
    <t>GUILLERMO RAMIREZ</t>
  </si>
  <si>
    <t>CARLA MILLAN</t>
  </si>
  <si>
    <t>LUIS HIDALGO</t>
  </si>
  <si>
    <t>RAFAEL GARRIDO</t>
  </si>
  <si>
    <t>GERARD SERRA</t>
  </si>
  <si>
    <t>ANGELA GALVEZ</t>
  </si>
  <si>
    <t>JAN ROCA</t>
  </si>
  <si>
    <t>CARMEN ANDRES</t>
  </si>
  <si>
    <t>IZAN GIL</t>
  </si>
  <si>
    <t>IRIA APARICIO</t>
  </si>
  <si>
    <t>MARIA SUAREZ</t>
  </si>
  <si>
    <t>IRATI MIRANDA</t>
  </si>
  <si>
    <t>BLANCA LUQUE</t>
  </si>
  <si>
    <t>MARCOS MANZANO</t>
  </si>
  <si>
    <t>ALEX DELGADO</t>
  </si>
  <si>
    <t>SANDRA RIOS</t>
  </si>
  <si>
    <t>ANGELA CASAS</t>
  </si>
  <si>
    <t>IZAN GARRIDO</t>
  </si>
  <si>
    <t>RODRIGO GUZMAN</t>
  </si>
  <si>
    <t>EMMA MATEOS</t>
  </si>
  <si>
    <t>ALEJANDRO SUAREZ</t>
  </si>
  <si>
    <t>NICOLAS ESTEVEZ</t>
  </si>
  <si>
    <t>IKER IZQUIERDO</t>
  </si>
  <si>
    <t>NIL SUAREZ</t>
  </si>
  <si>
    <t>ANDER MARTINEZ</t>
  </si>
  <si>
    <t>FRANCISCO SANCHEZ</t>
  </si>
  <si>
    <t>ONA ANDRES</t>
  </si>
  <si>
    <t>CARMEN ALARCON</t>
  </si>
  <si>
    <t>DIANA VERA</t>
  </si>
  <si>
    <t>ANGEL RODRIGUEZ</t>
  </si>
  <si>
    <t>ADRIANA MENDEZ</t>
  </si>
  <si>
    <t>JORGE HERRERO</t>
  </si>
  <si>
    <t>JUAN CORTES</t>
  </si>
  <si>
    <t>AINHOA ACOSTA</t>
  </si>
  <si>
    <t>DARIO CONDE</t>
  </si>
  <si>
    <t>LAURA BRAVO</t>
  </si>
  <si>
    <t>SAUL VICENTE</t>
  </si>
  <si>
    <t>MIGUEL CORTES</t>
  </si>
  <si>
    <t>EMMA LOZANO</t>
  </si>
  <si>
    <t>DANIEL NIETO</t>
  </si>
  <si>
    <t>EMMA MEDINA</t>
  </si>
  <si>
    <t>CLARA LUQUE</t>
  </si>
  <si>
    <t>NADIA OTERO</t>
  </si>
  <si>
    <t>ANDREA SERRA</t>
  </si>
  <si>
    <t>MANUEL VICENTE</t>
  </si>
  <si>
    <t>IKER SAEZ</t>
  </si>
  <si>
    <t>ALBA SANTIAGO</t>
  </si>
  <si>
    <t>IKER BERMUDEZ</t>
  </si>
  <si>
    <t>ROBERTO GALLEGO</t>
  </si>
  <si>
    <t>NORA GUZMAN</t>
  </si>
  <si>
    <t>YERAY MONTES</t>
  </si>
  <si>
    <t>ERIC GALLEGO</t>
  </si>
  <si>
    <t>ALICIA HERNANDEZ</t>
  </si>
  <si>
    <t>ALMA MIRANDA</t>
  </si>
  <si>
    <t>LEIRE MORA</t>
  </si>
  <si>
    <t>SERGIO ANDRES</t>
  </si>
  <si>
    <t>NORA PADILLA</t>
  </si>
  <si>
    <t>GABRIEL FUENTES</t>
  </si>
  <si>
    <t>NAHIA DIAZ</t>
  </si>
  <si>
    <t>LUCIA VILA</t>
  </si>
  <si>
    <t>ANDREA CRESPO</t>
  </si>
  <si>
    <t>ANNA QUINTANA</t>
  </si>
  <si>
    <t>MARCOS SUAREZ</t>
  </si>
  <si>
    <t>ADAM REDONDO</t>
  </si>
  <si>
    <t>NOA TORRES</t>
  </si>
  <si>
    <t>BRUNO QUINTANA</t>
  </si>
  <si>
    <t>MALAK BERNAL</t>
  </si>
  <si>
    <t>SANTIAGO MENENDEZ</t>
  </si>
  <si>
    <t>OLIVER GRACIA</t>
  </si>
  <si>
    <t>IZAN GOMEZ</t>
  </si>
  <si>
    <t>CARLOTA SANTOS</t>
  </si>
  <si>
    <t>BLANCA GIMENEZ</t>
  </si>
  <si>
    <t>OMAR VILLANUEVA</t>
  </si>
  <si>
    <t>BIEL CARMONA</t>
  </si>
  <si>
    <t>ALEIX SANZ</t>
  </si>
  <si>
    <t>ALEJANDRO SANZ</t>
  </si>
  <si>
    <t>ERIK ROMERO</t>
  </si>
  <si>
    <t>UNAI DIAZ</t>
  </si>
  <si>
    <t>NOELIA BRAVO</t>
  </si>
  <si>
    <t>FRANCISCO JAVIER SANTANA</t>
  </si>
  <si>
    <t>ANA CALDERON</t>
  </si>
  <si>
    <t>CRISTINA SIERRA</t>
  </si>
  <si>
    <t>GUILLERMO MOLINA</t>
  </si>
  <si>
    <t>DIANA SEGURA</t>
  </si>
  <si>
    <t>ELENA MILLAN</t>
  </si>
  <si>
    <t>CANDELA VERA</t>
  </si>
  <si>
    <t>CRISTINA PASCUAL</t>
  </si>
  <si>
    <t>FERNANDO GALAN</t>
  </si>
  <si>
    <t>VERA MIGUEL</t>
  </si>
  <si>
    <t>ALMA ALVAREZ</t>
  </si>
  <si>
    <t>JUAN COSTA</t>
  </si>
  <si>
    <t>CARMEN VICENTE</t>
  </si>
  <si>
    <t>DARIO MARCOS</t>
  </si>
  <si>
    <t>MIREIA ABAD</t>
  </si>
  <si>
    <t>YERAY ROMERO</t>
  </si>
  <si>
    <t>LAIA COSTA</t>
  </si>
  <si>
    <t>MARC CANO</t>
  </si>
  <si>
    <t>ASIER NAVARRO</t>
  </si>
  <si>
    <t>NAIA AGUILERA</t>
  </si>
  <si>
    <t>ALMA SORIANO</t>
  </si>
  <si>
    <t>AYA HERNANDEZ</t>
  </si>
  <si>
    <t>FRANCISCO JAVIER CANO</t>
  </si>
  <si>
    <t>PAULA RIVERA</t>
  </si>
  <si>
    <t>AINA MANZANO</t>
  </si>
  <si>
    <t>IKER COSTA</t>
  </si>
  <si>
    <t>CARLOS MARTI</t>
  </si>
  <si>
    <t>NADIA SERRANO</t>
  </si>
  <si>
    <t>VEGA GUZMAN</t>
  </si>
  <si>
    <t>JANA CARRILLO</t>
  </si>
  <si>
    <t>RODRIGO PEÑA</t>
  </si>
  <si>
    <t>SANDRA IBAÑEZ</t>
  </si>
  <si>
    <t>CESAR FRANCO</t>
  </si>
  <si>
    <t>AINARA ARIAS</t>
  </si>
  <si>
    <t>LIDIA DE LA FUENTE</t>
  </si>
  <si>
    <t>JAIME VARELA</t>
  </si>
  <si>
    <t>NURIA TOMAS</t>
  </si>
  <si>
    <t>EVA AGUILERA</t>
  </si>
  <si>
    <t>FRANCISCO JAVIER HERRERA</t>
  </si>
  <si>
    <t>LOLA BERNAL</t>
  </si>
  <si>
    <t>CLARA APARICIO</t>
  </si>
  <si>
    <t>ROCIO GUZMAN</t>
  </si>
  <si>
    <t>HELENA CRUZ</t>
  </si>
  <si>
    <t>CLARA CARRILLO</t>
  </si>
  <si>
    <t>JUDITH ROBLES</t>
  </si>
  <si>
    <t>YERAY SANCHEZ</t>
  </si>
  <si>
    <t>ANE MORALES</t>
  </si>
  <si>
    <t>DARIO SANTAMARIA</t>
  </si>
  <si>
    <t>MARTI ESTEBAN</t>
  </si>
  <si>
    <t>MAR REYES</t>
  </si>
  <si>
    <t>GERARD MARTINEZ</t>
  </si>
  <si>
    <t>ALBERTO MILLAN</t>
  </si>
  <si>
    <t>VERA GALLEGO</t>
  </si>
  <si>
    <t>CARLOS MONTES</t>
  </si>
  <si>
    <t>ANGELA MOYA</t>
  </si>
  <si>
    <t>ERIC MIRANDA</t>
  </si>
  <si>
    <t>LUCIA PRIETO</t>
  </si>
  <si>
    <t>RAUL SANTANA</t>
  </si>
  <si>
    <t>ISMAEL VALERO</t>
  </si>
  <si>
    <t>RODRIGO MANZANO</t>
  </si>
  <si>
    <t>ALBA NUÑEZ</t>
  </si>
  <si>
    <t>NAIARA GARRIDO</t>
  </si>
  <si>
    <t>MALAK RAMIREZ</t>
  </si>
  <si>
    <t>LARA ROCA</t>
  </si>
  <si>
    <t>OLIVIA AGUILERA</t>
  </si>
  <si>
    <t>ORIOL CONDE</t>
  </si>
  <si>
    <t>ALEX MARTI</t>
  </si>
  <si>
    <t>ANDREA GOMEZ</t>
  </si>
  <si>
    <t>MARCO PEREZ</t>
  </si>
  <si>
    <t>NICOLAS ESCOBAR</t>
  </si>
  <si>
    <t>NIL CANO</t>
  </si>
  <si>
    <t>RAFAEL GUERRERO</t>
  </si>
  <si>
    <t>ALVARO LUNA</t>
  </si>
  <si>
    <t>DANIEL REDONDO</t>
  </si>
  <si>
    <t>LIDIA LOZANO</t>
  </si>
  <si>
    <t>CLARA FRANCO</t>
  </si>
  <si>
    <t>PABLO VILLAR</t>
  </si>
  <si>
    <t>NIL MARIN</t>
  </si>
  <si>
    <t>ISMAEL SANTOS</t>
  </si>
  <si>
    <t>MARINA ESPINOSA</t>
  </si>
  <si>
    <t>GERARD SANTANA</t>
  </si>
  <si>
    <t>RUBEN CARRASCO</t>
  </si>
  <si>
    <t>BERTA GALLARDO</t>
  </si>
  <si>
    <t>GABRIEL VILLAR</t>
  </si>
  <si>
    <t>ARIADNA GARRIDO</t>
  </si>
  <si>
    <t>GERARD VAZQUEZ</t>
  </si>
  <si>
    <t>MARCO RIVAS</t>
  </si>
  <si>
    <t>NOELIA ESTEBAN</t>
  </si>
  <si>
    <t>ANGELA VICENTE</t>
  </si>
  <si>
    <t>NAYARA MONTERO</t>
  </si>
  <si>
    <t>ERIKA CASAS</t>
  </si>
  <si>
    <t>HUGO BUENO</t>
  </si>
  <si>
    <t>RODRIGO CRESPO</t>
  </si>
  <si>
    <t>EVA MANZANO</t>
  </si>
  <si>
    <t>SANDRA RUBIO</t>
  </si>
  <si>
    <t>MIGUEL ANGEL VERA</t>
  </si>
  <si>
    <t>JULIA SANTOS</t>
  </si>
  <si>
    <t>JOSE MANUEL CARMONA</t>
  </si>
  <si>
    <t>ANDREA PASTOR</t>
  </si>
  <si>
    <t>CLARA MARTI</t>
  </si>
  <si>
    <t>JOSE VARGAS</t>
  </si>
  <si>
    <t>JOSE MANUEL LOPEZ</t>
  </si>
  <si>
    <t>IZAN CALDERON</t>
  </si>
  <si>
    <t>ANA CARRILLO</t>
  </si>
  <si>
    <t>LEIRE VERA</t>
  </si>
  <si>
    <t>ROBERTO FERNANDEZ</t>
  </si>
  <si>
    <t>ELENA BENITEZ</t>
  </si>
  <si>
    <t>PAULA ROMAN</t>
  </si>
  <si>
    <t>PEDRO HEREDIA</t>
  </si>
  <si>
    <t>VALERIA IGLESIAS</t>
  </si>
  <si>
    <t>BRUNO MARTIN</t>
  </si>
  <si>
    <t>MIRIAM HURTADO</t>
  </si>
  <si>
    <t>PEDRO RIVAS</t>
  </si>
  <si>
    <t>JUDITH PRIETO</t>
  </si>
  <si>
    <t>EMMA VICENTE</t>
  </si>
  <si>
    <t>CARLOTA VARGAS</t>
  </si>
  <si>
    <t>MARTIN CALVO</t>
  </si>
  <si>
    <t>ALONSO GALLARDO</t>
  </si>
  <si>
    <t>MANUELA REYES</t>
  </si>
  <si>
    <t>AARON SERRA</t>
  </si>
  <si>
    <t>GABRIEL SANCHO</t>
  </si>
  <si>
    <t>CRISTIAN ROJAS</t>
  </si>
  <si>
    <t>HELENA MOLINA</t>
  </si>
  <si>
    <t>ANDER ORTIZ</t>
  </si>
  <si>
    <t>FRANCISCO JAVIER GIMENEZ</t>
  </si>
  <si>
    <t>LARA SANTANA</t>
  </si>
  <si>
    <t>CAROLINA COSTA</t>
  </si>
  <si>
    <t>CESAR BENITO</t>
  </si>
  <si>
    <t>PEDRO ESPINOSA</t>
  </si>
  <si>
    <t>LAURA ROCA</t>
  </si>
  <si>
    <t>JON ARANDA</t>
  </si>
  <si>
    <t>ALICIA CARRILLO</t>
  </si>
  <si>
    <t>DIEGO GUERRERO</t>
  </si>
  <si>
    <t>RAUL TRUJILLO</t>
  </si>
  <si>
    <t>AARON SIMON</t>
  </si>
  <si>
    <t>RAYAN CARMONA</t>
  </si>
  <si>
    <t>MARIA APARICIO</t>
  </si>
  <si>
    <t>KEVIN COSTNER DE JESÚS</t>
  </si>
  <si>
    <t>JUDITH GOMEZ</t>
  </si>
  <si>
    <t>GAEL PALACIOS</t>
  </si>
  <si>
    <t>OMAR CAMACHO</t>
  </si>
  <si>
    <t>PATRICIA CONTRERAS</t>
  </si>
  <si>
    <t>CLAUDIA CUESTA</t>
  </si>
  <si>
    <t>JAN LUQUE</t>
  </si>
  <si>
    <t>JUAN REYES</t>
  </si>
  <si>
    <t>LIDIA GUZMAN</t>
  </si>
  <si>
    <t>ELENA MIRANDA</t>
  </si>
  <si>
    <t>EMMA CRUZ</t>
  </si>
  <si>
    <t>ROCIO NAVARRO</t>
  </si>
  <si>
    <t>PAULA MARTI</t>
  </si>
  <si>
    <t>EMMA TOMAS</t>
  </si>
  <si>
    <t>MALAK GARCIA</t>
  </si>
  <si>
    <t>ENRIQUE CARRASCO</t>
  </si>
  <si>
    <t>MARTINA MARCOS</t>
  </si>
  <si>
    <t>HECTOR MARTI</t>
  </si>
  <si>
    <t>NAIA MARIN</t>
  </si>
  <si>
    <t>MANUELA CORTES</t>
  </si>
  <si>
    <t>ADRIANA VERA</t>
  </si>
  <si>
    <t>EDUARDO PLAZA</t>
  </si>
  <si>
    <t>VEGA HERRERO</t>
  </si>
  <si>
    <t>CAROLINA SANCHEZ</t>
  </si>
  <si>
    <t>IRIA QUINTANA</t>
  </si>
  <si>
    <t>AYA COSTA</t>
  </si>
  <si>
    <t>SERGIO MIGUEL</t>
  </si>
  <si>
    <t>MARCOS GONZALEZ</t>
  </si>
  <si>
    <t>PEDRO RUEDA</t>
  </si>
  <si>
    <t>ASIER JIMENEZ</t>
  </si>
  <si>
    <t>YAGO MIGUEL</t>
  </si>
  <si>
    <t>MARINA LORENZO</t>
  </si>
  <si>
    <t>LARA ALARCON</t>
  </si>
  <si>
    <t>MARCOS FRANCO</t>
  </si>
  <si>
    <t>LEIRE SALAS</t>
  </si>
  <si>
    <t>ENRIQUE PONS</t>
  </si>
  <si>
    <t>ALBA GARRIDO</t>
  </si>
  <si>
    <t>CRISTINA MILLAN</t>
  </si>
  <si>
    <t>BERTA MORENO</t>
  </si>
  <si>
    <t>ALEJANDRA BENITO</t>
  </si>
  <si>
    <t>RAYAN IGLESIAS</t>
  </si>
  <si>
    <t>OLIVER MILLAN</t>
  </si>
  <si>
    <t>AYA MILLAN</t>
  </si>
  <si>
    <t>OSCAR CRESPO</t>
  </si>
  <si>
    <t>BIEL TOMAS</t>
  </si>
  <si>
    <t>RAYAN ESCUDERO</t>
  </si>
  <si>
    <t>MIKEL LAZARO</t>
  </si>
  <si>
    <t>ROBERTO CARRASCO</t>
  </si>
  <si>
    <t>DANIELA PRIETO</t>
  </si>
  <si>
    <t>MANUEL SANZ</t>
  </si>
  <si>
    <t>ASIER MUÑOZ</t>
  </si>
  <si>
    <t>PABLO MENDEZ</t>
  </si>
  <si>
    <t>JORGE VELASCO</t>
  </si>
  <si>
    <t>HELENA CASTRO</t>
  </si>
  <si>
    <t>MARTA MARQUEZ</t>
  </si>
  <si>
    <t>BERTA ALVAREZ</t>
  </si>
  <si>
    <t>CARLOTA HERRERA</t>
  </si>
  <si>
    <t>ISABEL DURAN</t>
  </si>
  <si>
    <t>MOHAMED DURAN</t>
  </si>
  <si>
    <t>ERIKA CALDERON</t>
  </si>
  <si>
    <t>LARA ESCUDERO</t>
  </si>
  <si>
    <t>RAFAEL ROLDAN</t>
  </si>
  <si>
    <t>ABRIL FERNANDEZ</t>
  </si>
  <si>
    <t>CARMEN LARA</t>
  </si>
  <si>
    <t>NIL VALERO</t>
  </si>
  <si>
    <t>JAVIER CRUZ</t>
  </si>
  <si>
    <t>GUILLERMO SUAREZ</t>
  </si>
  <si>
    <t>ANNA ANDRES</t>
  </si>
  <si>
    <t>MAR RODRIGUEZ</t>
  </si>
  <si>
    <t>ANNA LOZANO</t>
  </si>
  <si>
    <t>PAOLA RAMIREZ</t>
  </si>
  <si>
    <t>Pesimista</t>
  </si>
  <si>
    <t>Optimista</t>
  </si>
  <si>
    <t>Retail</t>
  </si>
  <si>
    <t>Online</t>
  </si>
  <si>
    <t>Direct</t>
  </si>
  <si>
    <t>VariaciónVentas del 2017 sobre ventas del 2016</t>
  </si>
  <si>
    <t>Etiquetas de fila</t>
  </si>
  <si>
    <t>Total general</t>
  </si>
  <si>
    <t>Suma de UdsVendidas</t>
  </si>
  <si>
    <t>Suma de CosteStandard</t>
  </si>
  <si>
    <t>ingresos</t>
  </si>
  <si>
    <t>beneficios</t>
  </si>
  <si>
    <t>Suma de ingresos</t>
  </si>
  <si>
    <t>Suma de beneficios</t>
  </si>
  <si>
    <t>Suma de PrecioStandard</t>
  </si>
  <si>
    <t>Estimado</t>
  </si>
  <si>
    <t>beneficio</t>
  </si>
  <si>
    <t>VarVentas</t>
  </si>
  <si>
    <t>pasado</t>
  </si>
  <si>
    <t>Etiquetas de columna</t>
  </si>
  <si>
    <t>Year</t>
  </si>
  <si>
    <t>CosteUndsVente</t>
  </si>
  <si>
    <t>Ventas por meses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</si>
  <si>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</si>
  <si>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</si>
  <si>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</si>
  <si>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</si>
  <si>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</si>
  <si>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</si>
  <si>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</si>
  <si>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</si>
  <si>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</si>
  <si>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</si>
  <si>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</si>
  <si>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</si>
  <si>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Venta por paises</t>
  </si>
  <si>
    <t>Tipo de ventas</t>
  </si>
  <si>
    <t>Grafico por paises</t>
  </si>
  <si>
    <t>Grafica por ganancias</t>
  </si>
  <si>
    <t>Beemficio por unidad</t>
  </si>
  <si>
    <t>Beneficio total</t>
  </si>
  <si>
    <t>Numero de productos vendidos</t>
  </si>
  <si>
    <t>Suma de Numero de productos vendidos</t>
  </si>
  <si>
    <t>Suma de Beneficio total</t>
  </si>
  <si>
    <t>``</t>
  </si>
  <si>
    <t>Suma de CosteUndsVente</t>
  </si>
  <si>
    <t>inventarioMedio</t>
  </si>
  <si>
    <t>Beneficio</t>
  </si>
  <si>
    <t>Rotación</t>
  </si>
  <si>
    <t>Margen</t>
  </si>
  <si>
    <t>Rentabilidad Económica</t>
  </si>
  <si>
    <t>Para que la rentabilidad económica sea 4 El inventario medio debe valer 12823,0754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</si>
</sst>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"/>
  </numFmts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name val="Arial"/>
      <family val="2"/>
      <charset val="204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3" fontId="1" fillId="0" borderId="0" xfId="0" applyNumberFormat="1" applyFont="1"/>
    <xf numFmtId="49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5" fontId="2" fillId="0" borderId="0" xfId="0" applyNumberFormat="1" applyFont="1"/>
    <xf numFmtId="9" fontId="2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5" fillId="2" borderId="1" xfId="0" applyFont="1" applyFill="1" applyBorder="1"/>
    <xf numFmtId="0" fontId="0" fillId="0" borderId="0" xfId="0" applyAlignment="1">
      <alignment horizontal="left" indent="1"/>
    </xf>
    <xf numFmtId="0" fontId="7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4" fontId="2" fillId="0" borderId="0" xfId="0" applyNumberFormat="1" applyFont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9" fontId="2" fillId="4" borderId="0" xfId="0" applyNumberFormat="1" applyFont="1" applyFill="1"/>
    <xf numFmtId="0" fontId="4" fillId="3" borderId="0" xfId="0" applyFont="1" applyFill="1"/>
    <xf numFmtId="0" fontId="4" fillId="5" borderId="2" xfId="0" applyFont="1" applyFill="1" applyBorder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[Datos_ventas 3333 (2).xlsx]Gráficos!TablaDinámica14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Gráficos!$B$3:$B$4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Gráficos!$B$5:$B$17</c:f>
              <c:numCache>
                <c:formatCode>General</c:formatCode>
                <c:ptCount val="12"/>
                <c:pt idx="0">
                  <c:v>972</c:v>
                </c:pt>
                <c:pt idx="1">
                  <c:v>791</c:v>
                </c:pt>
                <c:pt idx="2">
                  <c:v>972</c:v>
                </c:pt>
                <c:pt idx="3">
                  <c:v>1170</c:v>
                </c:pt>
                <c:pt idx="4">
                  <c:v>1519</c:v>
                </c:pt>
                <c:pt idx="5">
                  <c:v>749</c:v>
                </c:pt>
                <c:pt idx="6">
                  <c:v>759</c:v>
                </c:pt>
                <c:pt idx="7">
                  <c:v>1196</c:v>
                </c:pt>
                <c:pt idx="8">
                  <c:v>676</c:v>
                </c:pt>
                <c:pt idx="9">
                  <c:v>543</c:v>
                </c:pt>
                <c:pt idx="10">
                  <c:v>1159</c:v>
                </c:pt>
                <c:pt idx="11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6-4F2D-A32C-EEBBCBDF27FD}"/>
            </c:ext>
          </c:extLst>
        </c:ser>
        <c:ser>
          <c:idx val="1"/>
          <c:order val="1"/>
          <c:tx>
            <c:strRef>
              <c:f>Gráficos!$C$3:$C$4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Gráficos!$A$5:$A$17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Gráficos!$C$5:$C$17</c:f>
              <c:numCache>
                <c:formatCode>General</c:formatCode>
                <c:ptCount val="12"/>
                <c:pt idx="0">
                  <c:v>6573</c:v>
                </c:pt>
                <c:pt idx="1">
                  <c:v>5429</c:v>
                </c:pt>
                <c:pt idx="2">
                  <c:v>3883</c:v>
                </c:pt>
                <c:pt idx="3">
                  <c:v>5981</c:v>
                </c:pt>
                <c:pt idx="4">
                  <c:v>6210</c:v>
                </c:pt>
                <c:pt idx="5">
                  <c:v>4189</c:v>
                </c:pt>
                <c:pt idx="6">
                  <c:v>4753</c:v>
                </c:pt>
                <c:pt idx="7">
                  <c:v>4614</c:v>
                </c:pt>
                <c:pt idx="8">
                  <c:v>2441</c:v>
                </c:pt>
                <c:pt idx="9">
                  <c:v>1789</c:v>
                </c:pt>
                <c:pt idx="10">
                  <c:v>3215</c:v>
                </c:pt>
                <c:pt idx="11">
                  <c:v>3580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6-4F2D-A32C-EEBBCBDF27FD}"/>
            </c:ext>
          </c:extLst>
        </c:ser>
        <c:ser>
          <c:idx val="2"/>
          <c:order val="2"/>
          <c:tx>
            <c:strRef>
              <c:f>Gráficos!$D$3:$D$4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Gráficos!$A$5:$A$17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Gráficos!$D$5:$D$17</c:f>
              <c:numCache>
                <c:formatCode>General</c:formatCode>
                <c:ptCount val="12"/>
                <c:pt idx="0">
                  <c:v>4681</c:v>
                </c:pt>
                <c:pt idx="1">
                  <c:v>3979</c:v>
                </c:pt>
                <c:pt idx="2">
                  <c:v>3184</c:v>
                </c:pt>
                <c:pt idx="3">
                  <c:v>4935</c:v>
                </c:pt>
                <c:pt idx="4">
                  <c:v>6853</c:v>
                </c:pt>
                <c:pt idx="5">
                  <c:v>4277</c:v>
                </c:pt>
                <c:pt idx="6">
                  <c:v>4085</c:v>
                </c:pt>
                <c:pt idx="7">
                  <c:v>4337</c:v>
                </c:pt>
                <c:pt idx="8">
                  <c:v>2005</c:v>
                </c:pt>
                <c:pt idx="9">
                  <c:v>1740</c:v>
                </c:pt>
                <c:pt idx="10">
                  <c:v>2004</c:v>
                </c:pt>
                <c:pt idx="11">
                  <c:v>2540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6-4F2D-A32C-EEBBCBDF2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549295"/>
        <c:axId val="1062550255"/>
      </c:barChart>
      <c:catAx>
        <c:axId val="106254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2550255"/>
        <c:crosses val="autoZero"/>
        <c:auto val="1"/>
        <c:lblAlgn val="ctr"/>
        <c:lblOffset val="100"/>
        <c:noMultiLvlLbl val="0"/>
      </c:catAx>
      <c:valAx>
        <c:axId val="10625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254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[Datos_ventas 3333 (2).xlsx]Gráficos!TablaDinámica15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Gráficos!$A$24:$A$200</c:f>
              <c:strCache>
                <c:ptCount val="176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Armenia</c:v>
                </c:pt>
                <c:pt idx="7">
                  <c:v>Australia</c:v>
                </c:pt>
                <c:pt idx="8">
                  <c:v>Austria</c:v>
                </c:pt>
                <c:pt idx="9">
                  <c:v>Azerbaijan</c:v>
                </c:pt>
                <c:pt idx="10">
                  <c:v>Bahrain</c:v>
                </c:pt>
                <c:pt idx="11">
                  <c:v>Bangladesh</c:v>
                </c:pt>
                <c:pt idx="12">
                  <c:v>Barbados</c:v>
                </c:pt>
                <c:pt idx="13">
                  <c:v>Belarus</c:v>
                </c:pt>
                <c:pt idx="14">
                  <c:v>Belgium</c:v>
                </c:pt>
                <c:pt idx="15">
                  <c:v>Belize</c:v>
                </c:pt>
                <c:pt idx="16">
                  <c:v>Benin</c:v>
                </c:pt>
                <c:pt idx="17">
                  <c:v>Bhutan</c:v>
                </c:pt>
                <c:pt idx="18">
                  <c:v>Bosnia and Herzegovina</c:v>
                </c:pt>
                <c:pt idx="19">
                  <c:v>Botswana</c:v>
                </c:pt>
                <c:pt idx="20">
                  <c:v>Brunei</c:v>
                </c:pt>
                <c:pt idx="21">
                  <c:v>Bulgaria</c:v>
                </c:pt>
                <c:pt idx="22">
                  <c:v>Burkina Faso</c:v>
                </c:pt>
                <c:pt idx="23">
                  <c:v>Burundi</c:v>
                </c:pt>
                <c:pt idx="24">
                  <c:v>Cambodia</c:v>
                </c:pt>
                <c:pt idx="25">
                  <c:v>Cameroon</c:v>
                </c:pt>
                <c:pt idx="26">
                  <c:v>Canada</c:v>
                </c:pt>
                <c:pt idx="27">
                  <c:v>Cape Verde</c:v>
                </c:pt>
                <c:pt idx="28">
                  <c:v>Central African Republic</c:v>
                </c:pt>
                <c:pt idx="29">
                  <c:v>Chad</c:v>
                </c:pt>
                <c:pt idx="30">
                  <c:v>China</c:v>
                </c:pt>
                <c:pt idx="31">
                  <c:v>Comoros</c:v>
                </c:pt>
                <c:pt idx="32">
                  <c:v>Costa Rica</c:v>
                </c:pt>
                <c:pt idx="33">
                  <c:v>Croatia</c:v>
                </c:pt>
                <c:pt idx="34">
                  <c:v>Cuba</c:v>
                </c:pt>
                <c:pt idx="35">
                  <c:v>Cyprus</c:v>
                </c:pt>
                <c:pt idx="36">
                  <c:v>Czech Republic</c:v>
                </c:pt>
                <c:pt idx="37">
                  <c:v>Denmark</c:v>
                </c:pt>
                <c:pt idx="38">
                  <c:v>Djibouti</c:v>
                </c:pt>
                <c:pt idx="39">
                  <c:v>Dominican Republic</c:v>
                </c:pt>
                <c:pt idx="40">
                  <c:v>East Timor</c:v>
                </c:pt>
                <c:pt idx="41">
                  <c:v>Egypt</c:v>
                </c:pt>
                <c:pt idx="42">
                  <c:v>El Salvador</c:v>
                </c:pt>
                <c:pt idx="43">
                  <c:v>Equatorial Guinea</c:v>
                </c:pt>
                <c:pt idx="44">
                  <c:v>Eritrea</c:v>
                </c:pt>
                <c:pt idx="45">
                  <c:v>Estonia</c:v>
                </c:pt>
                <c:pt idx="46">
                  <c:v>Ethiopia</c:v>
                </c:pt>
                <c:pt idx="47">
                  <c:v>Fiji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Georgia</c:v>
                </c:pt>
                <c:pt idx="52">
                  <c:v>Germany</c:v>
                </c:pt>
                <c:pt idx="53">
                  <c:v>Ghana</c:v>
                </c:pt>
                <c:pt idx="54">
                  <c:v>Greece</c:v>
                </c:pt>
                <c:pt idx="55">
                  <c:v>Greenland</c:v>
                </c:pt>
                <c:pt idx="56">
                  <c:v>Grenada</c:v>
                </c:pt>
                <c:pt idx="57">
                  <c:v>Guatemala</c:v>
                </c:pt>
                <c:pt idx="58">
                  <c:v>Guinea</c:v>
                </c:pt>
                <c:pt idx="59">
                  <c:v>Guinea-Bissau</c:v>
                </c:pt>
                <c:pt idx="60">
                  <c:v>Haiti</c:v>
                </c:pt>
                <c:pt idx="61">
                  <c:v>Honduras</c:v>
                </c:pt>
                <c:pt idx="62">
                  <c:v>Hungary</c:v>
                </c:pt>
                <c:pt idx="63">
                  <c:v>Iceland</c:v>
                </c:pt>
                <c:pt idx="64">
                  <c:v>India</c:v>
                </c:pt>
                <c:pt idx="65">
                  <c:v>Indonesia</c:v>
                </c:pt>
                <c:pt idx="66">
                  <c:v>Iran</c:v>
                </c:pt>
                <c:pt idx="67">
                  <c:v>Iraq</c:v>
                </c:pt>
                <c:pt idx="68">
                  <c:v>Ireland</c:v>
                </c:pt>
                <c:pt idx="69">
                  <c:v>Israel</c:v>
                </c:pt>
                <c:pt idx="70">
                  <c:v>Italy</c:v>
                </c:pt>
                <c:pt idx="71">
                  <c:v>Jamaica</c:v>
                </c:pt>
                <c:pt idx="72">
                  <c:v>Japan</c:v>
                </c:pt>
                <c:pt idx="73">
                  <c:v>Jordan</c:v>
                </c:pt>
                <c:pt idx="74">
                  <c:v>Kazakhstan</c:v>
                </c:pt>
                <c:pt idx="75">
                  <c:v>Kenya</c:v>
                </c:pt>
                <c:pt idx="76">
                  <c:v>Kiribati</c:v>
                </c:pt>
                <c:pt idx="77">
                  <c:v>Kuwait</c:v>
                </c:pt>
                <c:pt idx="78">
                  <c:v>Kyrgyzstan</c:v>
                </c:pt>
                <c:pt idx="79">
                  <c:v>Latvia</c:v>
                </c:pt>
                <c:pt idx="80">
                  <c:v>Lebanon</c:v>
                </c:pt>
                <c:pt idx="81">
                  <c:v>Lesotho</c:v>
                </c:pt>
                <c:pt idx="82">
                  <c:v>Liberia</c:v>
                </c:pt>
                <c:pt idx="83">
                  <c:v>Libya</c:v>
                </c:pt>
                <c:pt idx="84">
                  <c:v>Liechtenstein</c:v>
                </c:pt>
                <c:pt idx="85">
                  <c:v>Lithuania</c:v>
                </c:pt>
                <c:pt idx="86">
                  <c:v>Luxembourg</c:v>
                </c:pt>
                <c:pt idx="87">
                  <c:v>Macedonia</c:v>
                </c:pt>
                <c:pt idx="88">
                  <c:v>Madagascar</c:v>
                </c:pt>
                <c:pt idx="89">
                  <c:v>Malawi</c:v>
                </c:pt>
                <c:pt idx="90">
                  <c:v>Malaysia</c:v>
                </c:pt>
                <c:pt idx="91">
                  <c:v>Maldives</c:v>
                </c:pt>
                <c:pt idx="92">
                  <c:v>Mali</c:v>
                </c:pt>
                <c:pt idx="93">
                  <c:v>Malta</c:v>
                </c:pt>
                <c:pt idx="94">
                  <c:v>Marshall Islands</c:v>
                </c:pt>
                <c:pt idx="95">
                  <c:v>Mauritania</c:v>
                </c:pt>
                <c:pt idx="96">
                  <c:v>Mauritius</c:v>
                </c:pt>
                <c:pt idx="97">
                  <c:v>Mexico</c:v>
                </c:pt>
                <c:pt idx="98">
                  <c:v>Moldova</c:v>
                </c:pt>
                <c:pt idx="99">
                  <c:v>Monaco</c:v>
                </c:pt>
                <c:pt idx="100">
                  <c:v>Mongolia</c:v>
                </c:pt>
                <c:pt idx="101">
                  <c:v>Montenegro</c:v>
                </c:pt>
                <c:pt idx="102">
                  <c:v>Morocco</c:v>
                </c:pt>
                <c:pt idx="103">
                  <c:v>Mozambique</c:v>
                </c:pt>
                <c:pt idx="104">
                  <c:v>Myanmar</c:v>
                </c:pt>
                <c:pt idx="105">
                  <c:v>Namibia</c:v>
                </c:pt>
                <c:pt idx="106">
                  <c:v>Nauru</c:v>
                </c:pt>
                <c:pt idx="107">
                  <c:v>Nepal</c:v>
                </c:pt>
                <c:pt idx="108">
                  <c:v>Netherlands</c:v>
                </c:pt>
                <c:pt idx="109">
                  <c:v>New Zealand</c:v>
                </c:pt>
                <c:pt idx="110">
                  <c:v>Nicaragua</c:v>
                </c:pt>
                <c:pt idx="111">
                  <c:v>Niger</c:v>
                </c:pt>
                <c:pt idx="112">
                  <c:v>Nigeria</c:v>
                </c:pt>
                <c:pt idx="113">
                  <c:v>North Korea</c:v>
                </c:pt>
                <c:pt idx="114">
                  <c:v>Norway</c:v>
                </c:pt>
                <c:pt idx="115">
                  <c:v>Oman</c:v>
                </c:pt>
                <c:pt idx="116">
                  <c:v>Pakistan</c:v>
                </c:pt>
                <c:pt idx="117">
                  <c:v>Palau</c:v>
                </c:pt>
                <c:pt idx="118">
                  <c:v>Panama</c:v>
                </c:pt>
                <c:pt idx="119">
                  <c:v>Papua New Guinea</c:v>
                </c:pt>
                <c:pt idx="120">
                  <c:v>Philippines</c:v>
                </c:pt>
                <c:pt idx="121">
                  <c:v>Poland</c:v>
                </c:pt>
                <c:pt idx="122">
                  <c:v>Portugal</c:v>
                </c:pt>
                <c:pt idx="123">
                  <c:v>Qatar</c:v>
                </c:pt>
                <c:pt idx="124">
                  <c:v>Republic of the Congo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Saint Kitts and Nevis</c:v>
                </c:pt>
                <c:pt idx="129">
                  <c:v>Saint Lucia</c:v>
                </c:pt>
                <c:pt idx="130">
                  <c:v>Saint Vincent and the Grenadines</c:v>
                </c:pt>
                <c:pt idx="131">
                  <c:v>Samoa</c:v>
                </c:pt>
                <c:pt idx="132">
                  <c:v>San Marino</c:v>
                </c:pt>
                <c:pt idx="133">
                  <c:v>Sao Tome and Principe</c:v>
                </c:pt>
                <c:pt idx="134">
                  <c:v>Saudi Arabia</c:v>
                </c:pt>
                <c:pt idx="135">
                  <c:v>Senegal</c:v>
                </c:pt>
                <c:pt idx="136">
                  <c:v>Serbia</c:v>
                </c:pt>
                <c:pt idx="137">
                  <c:v>Seychelles</c:v>
                </c:pt>
                <c:pt idx="138">
                  <c:v>Sierra Leone</c:v>
                </c:pt>
                <c:pt idx="139">
                  <c:v>Singapore</c:v>
                </c:pt>
                <c:pt idx="140">
                  <c:v>Slovakia</c:v>
                </c:pt>
                <c:pt idx="141">
                  <c:v>Slovenia</c:v>
                </c:pt>
                <c:pt idx="142">
                  <c:v>Solomon Islands</c:v>
                </c:pt>
                <c:pt idx="143">
                  <c:v>Somalia</c:v>
                </c:pt>
                <c:pt idx="144">
                  <c:v>South Africa</c:v>
                </c:pt>
                <c:pt idx="145">
                  <c:v>Spain</c:v>
                </c:pt>
                <c:pt idx="146">
                  <c:v>Sri Lanka</c:v>
                </c:pt>
                <c:pt idx="147">
                  <c:v>Sudan</c:v>
                </c:pt>
                <c:pt idx="148">
                  <c:v>Swaziland</c:v>
                </c:pt>
                <c:pt idx="149">
                  <c:v>Sweden</c:v>
                </c:pt>
                <c:pt idx="150">
                  <c:v>Switzerland</c:v>
                </c:pt>
                <c:pt idx="151">
                  <c:v>Syria</c:v>
                </c:pt>
                <c:pt idx="152">
                  <c:v>Taiwan</c:v>
                </c:pt>
                <c:pt idx="153">
                  <c:v>Tajikistan</c:v>
                </c:pt>
                <c:pt idx="154">
                  <c:v>Tanzania</c:v>
                </c:pt>
                <c:pt idx="155">
                  <c:v>Thailand</c:v>
                </c:pt>
                <c:pt idx="156">
                  <c:v>The Gambia</c:v>
                </c:pt>
                <c:pt idx="157">
                  <c:v>Togo</c:v>
                </c:pt>
                <c:pt idx="158">
                  <c:v>Tonga</c:v>
                </c:pt>
                <c:pt idx="159">
                  <c:v>Trinidad and Tobago</c:v>
                </c:pt>
                <c:pt idx="160">
                  <c:v>Tunisia</c:v>
                </c:pt>
                <c:pt idx="161">
                  <c:v>Turkey</c:v>
                </c:pt>
                <c:pt idx="162">
                  <c:v>Turkmenistan</c:v>
                </c:pt>
                <c:pt idx="163">
                  <c:v>Tuvalu</c:v>
                </c:pt>
                <c:pt idx="164">
                  <c:v>Uganda</c:v>
                </c:pt>
                <c:pt idx="165">
                  <c:v>Ukraine</c:v>
                </c:pt>
                <c:pt idx="166">
                  <c:v>United Arab Emirates</c:v>
                </c:pt>
                <c:pt idx="167">
                  <c:v>United Kingdom</c:v>
                </c:pt>
                <c:pt idx="168">
                  <c:v>United States of America</c:v>
                </c:pt>
                <c:pt idx="169">
                  <c:v>Uzbekistan</c:v>
                </c:pt>
                <c:pt idx="170">
                  <c:v>Vanuatu</c:v>
                </c:pt>
                <c:pt idx="171">
                  <c:v>Vatican City</c:v>
                </c:pt>
                <c:pt idx="172">
                  <c:v>Vietnam</c:v>
                </c:pt>
                <c:pt idx="173">
                  <c:v>Yemen</c:v>
                </c:pt>
                <c:pt idx="174">
                  <c:v>Zambia</c:v>
                </c:pt>
                <c:pt idx="175">
                  <c:v>Zimbabwe</c:v>
                </c:pt>
              </c:strCache>
            </c:strRef>
          </c:cat>
          <c:val>
            <c:numRef>
              <c:f>Gráficos!$B$24:$B$200</c:f>
              <c:numCache>
                <c:formatCode>General</c:formatCode>
                <c:ptCount val="176"/>
                <c:pt idx="0">
                  <c:v>185</c:v>
                </c:pt>
                <c:pt idx="1">
                  <c:v>693</c:v>
                </c:pt>
                <c:pt idx="2">
                  <c:v>713</c:v>
                </c:pt>
                <c:pt idx="3">
                  <c:v>667</c:v>
                </c:pt>
                <c:pt idx="4">
                  <c:v>2014</c:v>
                </c:pt>
                <c:pt idx="5">
                  <c:v>928</c:v>
                </c:pt>
                <c:pt idx="6">
                  <c:v>1051</c:v>
                </c:pt>
                <c:pt idx="7">
                  <c:v>188</c:v>
                </c:pt>
                <c:pt idx="8">
                  <c:v>433</c:v>
                </c:pt>
                <c:pt idx="9">
                  <c:v>1378</c:v>
                </c:pt>
                <c:pt idx="10">
                  <c:v>83</c:v>
                </c:pt>
                <c:pt idx="11">
                  <c:v>339</c:v>
                </c:pt>
                <c:pt idx="12">
                  <c:v>397</c:v>
                </c:pt>
                <c:pt idx="13">
                  <c:v>358</c:v>
                </c:pt>
                <c:pt idx="14">
                  <c:v>503</c:v>
                </c:pt>
                <c:pt idx="15">
                  <c:v>469</c:v>
                </c:pt>
                <c:pt idx="16">
                  <c:v>914</c:v>
                </c:pt>
                <c:pt idx="17">
                  <c:v>752</c:v>
                </c:pt>
                <c:pt idx="18">
                  <c:v>1086</c:v>
                </c:pt>
                <c:pt idx="19">
                  <c:v>2151</c:v>
                </c:pt>
                <c:pt idx="20">
                  <c:v>568</c:v>
                </c:pt>
                <c:pt idx="21">
                  <c:v>169</c:v>
                </c:pt>
                <c:pt idx="22">
                  <c:v>522</c:v>
                </c:pt>
                <c:pt idx="23">
                  <c:v>455</c:v>
                </c:pt>
                <c:pt idx="24">
                  <c:v>230</c:v>
                </c:pt>
                <c:pt idx="25">
                  <c:v>233</c:v>
                </c:pt>
                <c:pt idx="26">
                  <c:v>288</c:v>
                </c:pt>
                <c:pt idx="27">
                  <c:v>638</c:v>
                </c:pt>
                <c:pt idx="28">
                  <c:v>702</c:v>
                </c:pt>
                <c:pt idx="29">
                  <c:v>1314</c:v>
                </c:pt>
                <c:pt idx="30">
                  <c:v>1748</c:v>
                </c:pt>
                <c:pt idx="31">
                  <c:v>1819</c:v>
                </c:pt>
                <c:pt idx="32">
                  <c:v>721</c:v>
                </c:pt>
                <c:pt idx="33">
                  <c:v>294</c:v>
                </c:pt>
                <c:pt idx="34">
                  <c:v>165</c:v>
                </c:pt>
                <c:pt idx="35">
                  <c:v>313</c:v>
                </c:pt>
                <c:pt idx="36">
                  <c:v>763</c:v>
                </c:pt>
                <c:pt idx="37">
                  <c:v>1226</c:v>
                </c:pt>
                <c:pt idx="38">
                  <c:v>113</c:v>
                </c:pt>
                <c:pt idx="39">
                  <c:v>256</c:v>
                </c:pt>
                <c:pt idx="40">
                  <c:v>247</c:v>
                </c:pt>
                <c:pt idx="41">
                  <c:v>540</c:v>
                </c:pt>
                <c:pt idx="42">
                  <c:v>290</c:v>
                </c:pt>
                <c:pt idx="43">
                  <c:v>329</c:v>
                </c:pt>
                <c:pt idx="44">
                  <c:v>306</c:v>
                </c:pt>
                <c:pt idx="45">
                  <c:v>297</c:v>
                </c:pt>
                <c:pt idx="46">
                  <c:v>1594</c:v>
                </c:pt>
                <c:pt idx="47">
                  <c:v>187</c:v>
                </c:pt>
                <c:pt idx="48">
                  <c:v>515</c:v>
                </c:pt>
                <c:pt idx="49">
                  <c:v>1119</c:v>
                </c:pt>
                <c:pt idx="50">
                  <c:v>1299</c:v>
                </c:pt>
                <c:pt idx="51">
                  <c:v>574</c:v>
                </c:pt>
                <c:pt idx="52">
                  <c:v>406</c:v>
                </c:pt>
                <c:pt idx="53">
                  <c:v>445</c:v>
                </c:pt>
                <c:pt idx="54">
                  <c:v>153</c:v>
                </c:pt>
                <c:pt idx="55">
                  <c:v>28</c:v>
                </c:pt>
                <c:pt idx="56">
                  <c:v>988</c:v>
                </c:pt>
                <c:pt idx="57">
                  <c:v>191</c:v>
                </c:pt>
                <c:pt idx="58">
                  <c:v>732</c:v>
                </c:pt>
                <c:pt idx="59">
                  <c:v>898</c:v>
                </c:pt>
                <c:pt idx="60">
                  <c:v>1633</c:v>
                </c:pt>
                <c:pt idx="61">
                  <c:v>1066</c:v>
                </c:pt>
                <c:pt idx="62">
                  <c:v>818</c:v>
                </c:pt>
                <c:pt idx="63">
                  <c:v>851</c:v>
                </c:pt>
                <c:pt idx="64">
                  <c:v>48</c:v>
                </c:pt>
                <c:pt idx="65">
                  <c:v>922</c:v>
                </c:pt>
                <c:pt idx="66">
                  <c:v>307</c:v>
                </c:pt>
                <c:pt idx="67">
                  <c:v>707</c:v>
                </c:pt>
                <c:pt idx="68">
                  <c:v>462</c:v>
                </c:pt>
                <c:pt idx="69">
                  <c:v>289</c:v>
                </c:pt>
                <c:pt idx="70">
                  <c:v>187</c:v>
                </c:pt>
                <c:pt idx="71">
                  <c:v>114</c:v>
                </c:pt>
                <c:pt idx="72">
                  <c:v>306</c:v>
                </c:pt>
                <c:pt idx="73">
                  <c:v>425</c:v>
                </c:pt>
                <c:pt idx="74">
                  <c:v>517</c:v>
                </c:pt>
                <c:pt idx="75">
                  <c:v>181</c:v>
                </c:pt>
                <c:pt idx="76">
                  <c:v>1312</c:v>
                </c:pt>
                <c:pt idx="77">
                  <c:v>664</c:v>
                </c:pt>
                <c:pt idx="78">
                  <c:v>347</c:v>
                </c:pt>
                <c:pt idx="79">
                  <c:v>107</c:v>
                </c:pt>
                <c:pt idx="80">
                  <c:v>686</c:v>
                </c:pt>
                <c:pt idx="81">
                  <c:v>635</c:v>
                </c:pt>
                <c:pt idx="82">
                  <c:v>872</c:v>
                </c:pt>
                <c:pt idx="83">
                  <c:v>63</c:v>
                </c:pt>
                <c:pt idx="84">
                  <c:v>95</c:v>
                </c:pt>
                <c:pt idx="85">
                  <c:v>208</c:v>
                </c:pt>
                <c:pt idx="86">
                  <c:v>700</c:v>
                </c:pt>
                <c:pt idx="87">
                  <c:v>972</c:v>
                </c:pt>
                <c:pt idx="88">
                  <c:v>185</c:v>
                </c:pt>
                <c:pt idx="89">
                  <c:v>313</c:v>
                </c:pt>
                <c:pt idx="90">
                  <c:v>661</c:v>
                </c:pt>
                <c:pt idx="91">
                  <c:v>210</c:v>
                </c:pt>
                <c:pt idx="92">
                  <c:v>304</c:v>
                </c:pt>
                <c:pt idx="93">
                  <c:v>602</c:v>
                </c:pt>
                <c:pt idx="94">
                  <c:v>403</c:v>
                </c:pt>
                <c:pt idx="95">
                  <c:v>706</c:v>
                </c:pt>
                <c:pt idx="96">
                  <c:v>727</c:v>
                </c:pt>
                <c:pt idx="97">
                  <c:v>311</c:v>
                </c:pt>
                <c:pt idx="98">
                  <c:v>530</c:v>
                </c:pt>
                <c:pt idx="99">
                  <c:v>50</c:v>
                </c:pt>
                <c:pt idx="100">
                  <c:v>848</c:v>
                </c:pt>
                <c:pt idx="101">
                  <c:v>418</c:v>
                </c:pt>
                <c:pt idx="102">
                  <c:v>236</c:v>
                </c:pt>
                <c:pt idx="103">
                  <c:v>293</c:v>
                </c:pt>
                <c:pt idx="104">
                  <c:v>557</c:v>
                </c:pt>
                <c:pt idx="105">
                  <c:v>448</c:v>
                </c:pt>
                <c:pt idx="106">
                  <c:v>836</c:v>
                </c:pt>
                <c:pt idx="107">
                  <c:v>382</c:v>
                </c:pt>
                <c:pt idx="108">
                  <c:v>1120</c:v>
                </c:pt>
                <c:pt idx="109">
                  <c:v>617</c:v>
                </c:pt>
                <c:pt idx="110">
                  <c:v>124</c:v>
                </c:pt>
                <c:pt idx="111">
                  <c:v>321</c:v>
                </c:pt>
                <c:pt idx="112">
                  <c:v>1117</c:v>
                </c:pt>
                <c:pt idx="113">
                  <c:v>383</c:v>
                </c:pt>
                <c:pt idx="114">
                  <c:v>349</c:v>
                </c:pt>
                <c:pt idx="115">
                  <c:v>927</c:v>
                </c:pt>
                <c:pt idx="116">
                  <c:v>1109</c:v>
                </c:pt>
                <c:pt idx="117">
                  <c:v>813</c:v>
                </c:pt>
                <c:pt idx="118">
                  <c:v>1130</c:v>
                </c:pt>
                <c:pt idx="119">
                  <c:v>1551</c:v>
                </c:pt>
                <c:pt idx="120">
                  <c:v>1048</c:v>
                </c:pt>
                <c:pt idx="121">
                  <c:v>823</c:v>
                </c:pt>
                <c:pt idx="122">
                  <c:v>1447</c:v>
                </c:pt>
                <c:pt idx="123">
                  <c:v>676</c:v>
                </c:pt>
                <c:pt idx="124">
                  <c:v>504</c:v>
                </c:pt>
                <c:pt idx="125">
                  <c:v>146</c:v>
                </c:pt>
                <c:pt idx="126">
                  <c:v>126</c:v>
                </c:pt>
                <c:pt idx="127">
                  <c:v>452</c:v>
                </c:pt>
                <c:pt idx="128">
                  <c:v>84</c:v>
                </c:pt>
                <c:pt idx="129">
                  <c:v>1172</c:v>
                </c:pt>
                <c:pt idx="130">
                  <c:v>417</c:v>
                </c:pt>
                <c:pt idx="131">
                  <c:v>638</c:v>
                </c:pt>
                <c:pt idx="132">
                  <c:v>253</c:v>
                </c:pt>
                <c:pt idx="133">
                  <c:v>361</c:v>
                </c:pt>
                <c:pt idx="134">
                  <c:v>436</c:v>
                </c:pt>
                <c:pt idx="135">
                  <c:v>116</c:v>
                </c:pt>
                <c:pt idx="136">
                  <c:v>597</c:v>
                </c:pt>
                <c:pt idx="137">
                  <c:v>385</c:v>
                </c:pt>
                <c:pt idx="138">
                  <c:v>535</c:v>
                </c:pt>
                <c:pt idx="139">
                  <c:v>470</c:v>
                </c:pt>
                <c:pt idx="140">
                  <c:v>173</c:v>
                </c:pt>
                <c:pt idx="141">
                  <c:v>280</c:v>
                </c:pt>
                <c:pt idx="142">
                  <c:v>629</c:v>
                </c:pt>
                <c:pt idx="143">
                  <c:v>899</c:v>
                </c:pt>
                <c:pt idx="144">
                  <c:v>847</c:v>
                </c:pt>
                <c:pt idx="145">
                  <c:v>450</c:v>
                </c:pt>
                <c:pt idx="146">
                  <c:v>788</c:v>
                </c:pt>
                <c:pt idx="147">
                  <c:v>1374</c:v>
                </c:pt>
                <c:pt idx="148">
                  <c:v>686</c:v>
                </c:pt>
                <c:pt idx="149">
                  <c:v>364</c:v>
                </c:pt>
                <c:pt idx="150">
                  <c:v>559</c:v>
                </c:pt>
                <c:pt idx="151">
                  <c:v>793</c:v>
                </c:pt>
                <c:pt idx="152">
                  <c:v>582</c:v>
                </c:pt>
                <c:pt idx="153">
                  <c:v>354</c:v>
                </c:pt>
                <c:pt idx="154">
                  <c:v>534</c:v>
                </c:pt>
                <c:pt idx="155">
                  <c:v>42</c:v>
                </c:pt>
                <c:pt idx="156">
                  <c:v>659</c:v>
                </c:pt>
                <c:pt idx="157">
                  <c:v>1032</c:v>
                </c:pt>
                <c:pt idx="158">
                  <c:v>523</c:v>
                </c:pt>
                <c:pt idx="159">
                  <c:v>836</c:v>
                </c:pt>
                <c:pt idx="160">
                  <c:v>564</c:v>
                </c:pt>
                <c:pt idx="161">
                  <c:v>1070</c:v>
                </c:pt>
                <c:pt idx="162">
                  <c:v>502</c:v>
                </c:pt>
                <c:pt idx="163">
                  <c:v>285</c:v>
                </c:pt>
                <c:pt idx="164">
                  <c:v>368</c:v>
                </c:pt>
                <c:pt idx="165">
                  <c:v>551</c:v>
                </c:pt>
                <c:pt idx="166">
                  <c:v>332</c:v>
                </c:pt>
                <c:pt idx="167">
                  <c:v>1935</c:v>
                </c:pt>
                <c:pt idx="168">
                  <c:v>401</c:v>
                </c:pt>
                <c:pt idx="169">
                  <c:v>642</c:v>
                </c:pt>
                <c:pt idx="170">
                  <c:v>872</c:v>
                </c:pt>
                <c:pt idx="171">
                  <c:v>1136</c:v>
                </c:pt>
                <c:pt idx="172">
                  <c:v>1418</c:v>
                </c:pt>
                <c:pt idx="173">
                  <c:v>607</c:v>
                </c:pt>
                <c:pt idx="174">
                  <c:v>450</c:v>
                </c:pt>
                <c:pt idx="175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9-4C67-9D8B-80CED4391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806832"/>
        <c:axId val="1607805392"/>
      </c:barChart>
      <c:catAx>
        <c:axId val="160780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7805392"/>
        <c:crosses val="autoZero"/>
        <c:auto val="1"/>
        <c:lblAlgn val="ctr"/>
        <c:lblOffset val="100"/>
        <c:noMultiLvlLbl val="0"/>
      </c:catAx>
      <c:valAx>
        <c:axId val="16078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780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[Datos_ventas 3333 (2).xlsx]Gráficos!TablaDinámica16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Gráficos!$B$206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Gráficos!$A$207:$A$251</c:f>
              <c:multiLvlStrCache>
                <c:ptCount val="33"/>
                <c:lvl>
                  <c:pt idx="0">
                    <c:v>Direct</c:v>
                  </c:pt>
                  <c:pt idx="1">
                    <c:v>Online</c:v>
                  </c:pt>
                  <c:pt idx="2">
                    <c:v>Retail</c:v>
                  </c:pt>
                  <c:pt idx="3">
                    <c:v>Direct</c:v>
                  </c:pt>
                  <c:pt idx="4">
                    <c:v>Online</c:v>
                  </c:pt>
                  <c:pt idx="5">
                    <c:v>Retail</c:v>
                  </c:pt>
                  <c:pt idx="6">
                    <c:v>Direct</c:v>
                  </c:pt>
                  <c:pt idx="7">
                    <c:v>Online</c:v>
                  </c:pt>
                  <c:pt idx="8">
                    <c:v>Retail</c:v>
                  </c:pt>
                  <c:pt idx="9">
                    <c:v>Direct</c:v>
                  </c:pt>
                  <c:pt idx="10">
                    <c:v>Online</c:v>
                  </c:pt>
                  <c:pt idx="11">
                    <c:v>Retail</c:v>
                  </c:pt>
                  <c:pt idx="12">
                    <c:v>Direct</c:v>
                  </c:pt>
                  <c:pt idx="13">
                    <c:v>Online</c:v>
                  </c:pt>
                  <c:pt idx="14">
                    <c:v>Retail</c:v>
                  </c:pt>
                  <c:pt idx="15">
                    <c:v>Direct</c:v>
                  </c:pt>
                  <c:pt idx="16">
                    <c:v>Online</c:v>
                  </c:pt>
                  <c:pt idx="17">
                    <c:v>Retail</c:v>
                  </c:pt>
                  <c:pt idx="18">
                    <c:v>Direct</c:v>
                  </c:pt>
                  <c:pt idx="19">
                    <c:v>Online</c:v>
                  </c:pt>
                  <c:pt idx="20">
                    <c:v>Retail</c:v>
                  </c:pt>
                  <c:pt idx="21">
                    <c:v>Direct</c:v>
                  </c:pt>
                  <c:pt idx="22">
                    <c:v>Online</c:v>
                  </c:pt>
                  <c:pt idx="23">
                    <c:v>Retail</c:v>
                  </c:pt>
                  <c:pt idx="24">
                    <c:v>Direct</c:v>
                  </c:pt>
                  <c:pt idx="25">
                    <c:v>Online</c:v>
                  </c:pt>
                  <c:pt idx="26">
                    <c:v>Retail</c:v>
                  </c:pt>
                  <c:pt idx="27">
                    <c:v>Direct</c:v>
                  </c:pt>
                  <c:pt idx="28">
                    <c:v>Online</c:v>
                  </c:pt>
                  <c:pt idx="29">
                    <c:v>Retail</c:v>
                  </c:pt>
                  <c:pt idx="30">
                    <c:v>Direct</c:v>
                  </c:pt>
                  <c:pt idx="31">
                    <c:v>Online</c:v>
                  </c:pt>
                  <c:pt idx="32">
                    <c:v>Retail</c:v>
                  </c:pt>
                </c:lvl>
                <c:lvl>
                  <c:pt idx="0">
                    <c:v>A1</c:v>
                  </c:pt>
                  <c:pt idx="3">
                    <c:v>A2</c:v>
                  </c:pt>
                  <c:pt idx="6">
                    <c:v>A4</c:v>
                  </c:pt>
                  <c:pt idx="9">
                    <c:v>B1</c:v>
                  </c:pt>
                  <c:pt idx="12">
                    <c:v>B2</c:v>
                  </c:pt>
                  <c:pt idx="15">
                    <c:v>B3</c:v>
                  </c:pt>
                  <c:pt idx="18">
                    <c:v>C1</c:v>
                  </c:pt>
                  <c:pt idx="21">
                    <c:v>C2</c:v>
                  </c:pt>
                  <c:pt idx="24">
                    <c:v>C3</c:v>
                  </c:pt>
                  <c:pt idx="27">
                    <c:v>C4</c:v>
                  </c:pt>
                  <c:pt idx="30">
                    <c:v>C5</c:v>
                  </c:pt>
                </c:lvl>
              </c:multiLvlStrCache>
            </c:multiLvlStrRef>
          </c:cat>
          <c:val>
            <c:numRef>
              <c:f>Gráficos!$B$207:$B$251</c:f>
              <c:numCache>
                <c:formatCode>General</c:formatCode>
                <c:ptCount val="33"/>
                <c:pt idx="0">
                  <c:v>1450</c:v>
                </c:pt>
                <c:pt idx="1">
                  <c:v>5811</c:v>
                </c:pt>
                <c:pt idx="2">
                  <c:v>5868</c:v>
                </c:pt>
                <c:pt idx="3">
                  <c:v>1536</c:v>
                </c:pt>
                <c:pt idx="4">
                  <c:v>9649</c:v>
                </c:pt>
                <c:pt idx="5">
                  <c:v>7039</c:v>
                </c:pt>
                <c:pt idx="6">
                  <c:v>707</c:v>
                </c:pt>
                <c:pt idx="7">
                  <c:v>3665</c:v>
                </c:pt>
                <c:pt idx="8">
                  <c:v>2677</c:v>
                </c:pt>
                <c:pt idx="9">
                  <c:v>1078</c:v>
                </c:pt>
                <c:pt idx="10">
                  <c:v>5252</c:v>
                </c:pt>
                <c:pt idx="11">
                  <c:v>3464</c:v>
                </c:pt>
                <c:pt idx="12">
                  <c:v>1011</c:v>
                </c:pt>
                <c:pt idx="13">
                  <c:v>4607</c:v>
                </c:pt>
                <c:pt idx="14">
                  <c:v>2627</c:v>
                </c:pt>
                <c:pt idx="15">
                  <c:v>562</c:v>
                </c:pt>
                <c:pt idx="16">
                  <c:v>4446</c:v>
                </c:pt>
                <c:pt idx="17">
                  <c:v>4309</c:v>
                </c:pt>
                <c:pt idx="18">
                  <c:v>1109</c:v>
                </c:pt>
                <c:pt idx="19">
                  <c:v>4976</c:v>
                </c:pt>
                <c:pt idx="20">
                  <c:v>2858</c:v>
                </c:pt>
                <c:pt idx="21">
                  <c:v>660</c:v>
                </c:pt>
                <c:pt idx="22">
                  <c:v>3660</c:v>
                </c:pt>
                <c:pt idx="23">
                  <c:v>4395</c:v>
                </c:pt>
                <c:pt idx="24">
                  <c:v>916</c:v>
                </c:pt>
                <c:pt idx="25">
                  <c:v>4328</c:v>
                </c:pt>
                <c:pt idx="26">
                  <c:v>4177</c:v>
                </c:pt>
                <c:pt idx="27">
                  <c:v>658</c:v>
                </c:pt>
                <c:pt idx="28">
                  <c:v>3761</c:v>
                </c:pt>
                <c:pt idx="29">
                  <c:v>3365</c:v>
                </c:pt>
                <c:pt idx="30">
                  <c:v>1076</c:v>
                </c:pt>
                <c:pt idx="31">
                  <c:v>2502</c:v>
                </c:pt>
                <c:pt idx="32">
                  <c:v>3841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9-402B-87D2-6855088A9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254448"/>
        <c:axId val="1285323712"/>
      </c:barChart>
      <c:catAx>
        <c:axId val="16992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5323712"/>
        <c:crosses val="autoZero"/>
        <c:auto val="1"/>
        <c:lblAlgn val="ctr"/>
        <c:lblOffset val="100"/>
        <c:noMultiLvlLbl val="0"/>
      </c:catAx>
      <c:valAx>
        <c:axId val="12853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92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[Datos_ventas 3333 (2).xlsx]Gráficos!TablaDinámica19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Gráficos!$B$256:$B$257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Gráficos!$A$258:$A$266</c:f>
              <c:multiLvlStrCache>
                <c:ptCount val="6"/>
                <c:lvl>
                  <c:pt idx="0">
                    <c:v>Direct</c:v>
                  </c:pt>
                  <c:pt idx="1">
                    <c:v>Online</c:v>
                  </c:pt>
                  <c:pt idx="2">
                    <c:v>Retail</c:v>
                  </c:pt>
                  <c:pt idx="3">
                    <c:v>Direct</c:v>
                  </c:pt>
                  <c:pt idx="4">
                    <c:v>Online</c:v>
                  </c:pt>
                  <c:pt idx="5">
                    <c:v>Retail</c:v>
                  </c:pt>
                </c:lvl>
                <c:lvl>
                  <c:pt idx="0">
                    <c:v>2015</c:v>
                  </c:pt>
                  <c:pt idx="3">
                    <c:v>2016</c:v>
                  </c:pt>
                </c:lvl>
              </c:multiLvlStrCache>
            </c:multiLvlStrRef>
          </c:cat>
          <c:val>
            <c:numRef>
              <c:f>Gráficos!$B$258:$B$266</c:f>
              <c:numCache>
                <c:formatCode>General</c:formatCode>
                <c:ptCount val="6"/>
                <c:pt idx="0">
                  <c:v>413</c:v>
                </c:pt>
                <c:pt idx="1">
                  <c:v>3522</c:v>
                </c:pt>
                <c:pt idx="2">
                  <c:v>2708</c:v>
                </c:pt>
                <c:pt idx="3">
                  <c:v>1175</c:v>
                </c:pt>
                <c:pt idx="4">
                  <c:v>3690</c:v>
                </c:pt>
                <c:pt idx="5">
                  <c:v>3156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E-4306-A19A-8AF1D954AAFF}"/>
            </c:ext>
          </c:extLst>
        </c:ser>
        <c:ser>
          <c:idx val="1"/>
          <c:order val="1"/>
          <c:tx>
            <c:strRef>
              <c:f>Gráficos!$C$256:$C$257</c:f>
              <c:strCache>
                <c:ptCount val="1"/>
                <c:pt idx="0">
                  <c:v>Australia and Oceania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Gráficos!$A$258:$A$266</c:f>
              <c:multiLvlStrCache>
                <c:ptCount val="6"/>
                <c:lvl>
                  <c:pt idx="0">
                    <c:v>Direct</c:v>
                  </c:pt>
                  <c:pt idx="1">
                    <c:v>Online</c:v>
                  </c:pt>
                  <c:pt idx="2">
                    <c:v>Retail</c:v>
                  </c:pt>
                  <c:pt idx="3">
                    <c:v>Direct</c:v>
                  </c:pt>
                  <c:pt idx="4">
                    <c:v>Online</c:v>
                  </c:pt>
                  <c:pt idx="5">
                    <c:v>Retail</c:v>
                  </c:pt>
                </c:lvl>
                <c:lvl>
                  <c:pt idx="0">
                    <c:v>2015</c:v>
                  </c:pt>
                  <c:pt idx="3">
                    <c:v>2016</c:v>
                  </c:pt>
                </c:lvl>
              </c:multiLvlStrCache>
            </c:multiLvlStrRef>
          </c:cat>
          <c:val>
            <c:numRef>
              <c:f>Gráficos!$C$258:$C$266</c:f>
              <c:numCache>
                <c:formatCode>General</c:formatCode>
                <c:ptCount val="6"/>
                <c:pt idx="0">
                  <c:v>382</c:v>
                </c:pt>
                <c:pt idx="1">
                  <c:v>1656</c:v>
                </c:pt>
                <c:pt idx="2">
                  <c:v>1106</c:v>
                </c:pt>
                <c:pt idx="3">
                  <c:v>466</c:v>
                </c:pt>
                <c:pt idx="4">
                  <c:v>3456</c:v>
                </c:pt>
                <c:pt idx="5">
                  <c:v>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E-4306-A19A-8AF1D954AAFF}"/>
            </c:ext>
          </c:extLst>
        </c:ser>
        <c:ser>
          <c:idx val="2"/>
          <c:order val="2"/>
          <c:tx>
            <c:strRef>
              <c:f>Gráficos!$D$256:$D$257</c:f>
              <c:strCache>
                <c:ptCount val="1"/>
                <c:pt idx="0">
                  <c:v>Central America and the Caribbean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Gráficos!$A$258:$A$266</c:f>
              <c:multiLvlStrCache>
                <c:ptCount val="6"/>
                <c:lvl>
                  <c:pt idx="0">
                    <c:v>Direct</c:v>
                  </c:pt>
                  <c:pt idx="1">
                    <c:v>Online</c:v>
                  </c:pt>
                  <c:pt idx="2">
                    <c:v>Retail</c:v>
                  </c:pt>
                  <c:pt idx="3">
                    <c:v>Direct</c:v>
                  </c:pt>
                  <c:pt idx="4">
                    <c:v>Online</c:v>
                  </c:pt>
                  <c:pt idx="5">
                    <c:v>Retail</c:v>
                  </c:pt>
                </c:lvl>
                <c:lvl>
                  <c:pt idx="0">
                    <c:v>2015</c:v>
                  </c:pt>
                  <c:pt idx="3">
                    <c:v>2016</c:v>
                  </c:pt>
                </c:lvl>
              </c:multiLvlStrCache>
            </c:multiLvlStrRef>
          </c:cat>
          <c:val>
            <c:numRef>
              <c:f>Gráficos!$D$258:$D$266</c:f>
              <c:numCache>
                <c:formatCode>General</c:formatCode>
                <c:ptCount val="6"/>
                <c:pt idx="0">
                  <c:v>227</c:v>
                </c:pt>
                <c:pt idx="1">
                  <c:v>2339</c:v>
                </c:pt>
                <c:pt idx="2">
                  <c:v>1344</c:v>
                </c:pt>
                <c:pt idx="3">
                  <c:v>513</c:v>
                </c:pt>
                <c:pt idx="4">
                  <c:v>3574</c:v>
                </c:pt>
                <c:pt idx="5">
                  <c:v>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E-4306-A19A-8AF1D954AAFF}"/>
            </c:ext>
          </c:extLst>
        </c:ser>
        <c:ser>
          <c:idx val="3"/>
          <c:order val="3"/>
          <c:tx>
            <c:strRef>
              <c:f>Gráficos!$E$256:$E$257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Gráficos!$A$258:$A$266</c:f>
              <c:multiLvlStrCache>
                <c:ptCount val="6"/>
                <c:lvl>
                  <c:pt idx="0">
                    <c:v>Direct</c:v>
                  </c:pt>
                  <c:pt idx="1">
                    <c:v>Online</c:v>
                  </c:pt>
                  <c:pt idx="2">
                    <c:v>Retail</c:v>
                  </c:pt>
                  <c:pt idx="3">
                    <c:v>Direct</c:v>
                  </c:pt>
                  <c:pt idx="4">
                    <c:v>Online</c:v>
                  </c:pt>
                  <c:pt idx="5">
                    <c:v>Retail</c:v>
                  </c:pt>
                </c:lvl>
                <c:lvl>
                  <c:pt idx="0">
                    <c:v>2015</c:v>
                  </c:pt>
                  <c:pt idx="3">
                    <c:v>2016</c:v>
                  </c:pt>
                </c:lvl>
              </c:multiLvlStrCache>
            </c:multiLvlStrRef>
          </c:cat>
          <c:val>
            <c:numRef>
              <c:f>Gráficos!$E$258:$E$266</c:f>
              <c:numCache>
                <c:formatCode>General</c:formatCode>
                <c:ptCount val="6"/>
                <c:pt idx="0">
                  <c:v>1216</c:v>
                </c:pt>
                <c:pt idx="1">
                  <c:v>4404</c:v>
                </c:pt>
                <c:pt idx="2">
                  <c:v>4812</c:v>
                </c:pt>
                <c:pt idx="3">
                  <c:v>2372</c:v>
                </c:pt>
                <c:pt idx="4">
                  <c:v>7401</c:v>
                </c:pt>
                <c:pt idx="5">
                  <c:v>6724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2E-4306-A19A-8AF1D954AAFF}"/>
            </c:ext>
          </c:extLst>
        </c:ser>
        <c:ser>
          <c:idx val="4"/>
          <c:order val="4"/>
          <c:tx>
            <c:strRef>
              <c:f>Gráficos!$F$256:$F$257</c:f>
              <c:strCache>
                <c:ptCount val="1"/>
                <c:pt idx="0">
                  <c:v>Middle East and North Africa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Gráficos!$A$258:$A$266</c:f>
              <c:multiLvlStrCache>
                <c:ptCount val="6"/>
                <c:lvl>
                  <c:pt idx="0">
                    <c:v>Direct</c:v>
                  </c:pt>
                  <c:pt idx="1">
                    <c:v>Online</c:v>
                  </c:pt>
                  <c:pt idx="2">
                    <c:v>Retail</c:v>
                  </c:pt>
                  <c:pt idx="3">
                    <c:v>Direct</c:v>
                  </c:pt>
                  <c:pt idx="4">
                    <c:v>Online</c:v>
                  </c:pt>
                  <c:pt idx="5">
                    <c:v>Retail</c:v>
                  </c:pt>
                </c:lvl>
                <c:lvl>
                  <c:pt idx="0">
                    <c:v>2015</c:v>
                  </c:pt>
                  <c:pt idx="3">
                    <c:v>2016</c:v>
                  </c:pt>
                </c:lvl>
              </c:multiLvlStrCache>
            </c:multiLvlStrRef>
          </c:cat>
          <c:val>
            <c:numRef>
              <c:f>Gráficos!$F$258:$F$266</c:f>
              <c:numCache>
                <c:formatCode>General</c:formatCode>
                <c:ptCount val="6"/>
                <c:pt idx="0">
                  <c:v>257</c:v>
                </c:pt>
                <c:pt idx="1">
                  <c:v>3041</c:v>
                </c:pt>
                <c:pt idx="2">
                  <c:v>2884</c:v>
                </c:pt>
                <c:pt idx="3">
                  <c:v>757</c:v>
                </c:pt>
                <c:pt idx="4">
                  <c:v>3666</c:v>
                </c:pt>
                <c:pt idx="5">
                  <c:v>3084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2E-4306-A19A-8AF1D954AAFF}"/>
            </c:ext>
          </c:extLst>
        </c:ser>
        <c:ser>
          <c:idx val="5"/>
          <c:order val="5"/>
          <c:tx>
            <c:strRef>
              <c:f>Gráficos!$G$256:$G$257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Gráficos!$A$258:$A$266</c:f>
              <c:multiLvlStrCache>
                <c:ptCount val="6"/>
                <c:lvl>
                  <c:pt idx="0">
                    <c:v>Direct</c:v>
                  </c:pt>
                  <c:pt idx="1">
                    <c:v>Online</c:v>
                  </c:pt>
                  <c:pt idx="2">
                    <c:v>Retail</c:v>
                  </c:pt>
                  <c:pt idx="3">
                    <c:v>Direct</c:v>
                  </c:pt>
                  <c:pt idx="4">
                    <c:v>Online</c:v>
                  </c:pt>
                  <c:pt idx="5">
                    <c:v>Retail</c:v>
                  </c:pt>
                </c:lvl>
                <c:lvl>
                  <c:pt idx="0">
                    <c:v>2015</c:v>
                  </c:pt>
                  <c:pt idx="3">
                    <c:v>2016</c:v>
                  </c:pt>
                </c:lvl>
              </c:multiLvlStrCache>
            </c:multiLvlStrRef>
          </c:cat>
          <c:val>
            <c:numRef>
              <c:f>Gráficos!$G$258:$G$266</c:f>
              <c:numCache>
                <c:formatCode>General</c:formatCode>
                <c:ptCount val="6"/>
                <c:pt idx="1">
                  <c:v>41</c:v>
                </c:pt>
                <c:pt idx="2">
                  <c:v>168</c:v>
                </c:pt>
                <c:pt idx="4">
                  <c:v>532</c:v>
                </c:pt>
                <c:pt idx="5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2E-4306-A19A-8AF1D954AAFF}"/>
            </c:ext>
          </c:extLst>
        </c:ser>
        <c:ser>
          <c:idx val="6"/>
          <c:order val="6"/>
          <c:tx>
            <c:strRef>
              <c:f>Gráficos!$H$256:$H$257</c:f>
              <c:strCache>
                <c:ptCount val="1"/>
                <c:pt idx="0">
                  <c:v>Sub-Saharan Africa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Gráficos!$A$258:$A$266</c:f>
              <c:multiLvlStrCache>
                <c:ptCount val="6"/>
                <c:lvl>
                  <c:pt idx="0">
                    <c:v>Direct</c:v>
                  </c:pt>
                  <c:pt idx="1">
                    <c:v>Online</c:v>
                  </c:pt>
                  <c:pt idx="2">
                    <c:v>Retail</c:v>
                  </c:pt>
                  <c:pt idx="3">
                    <c:v>Direct</c:v>
                  </c:pt>
                  <c:pt idx="4">
                    <c:v>Online</c:v>
                  </c:pt>
                  <c:pt idx="5">
                    <c:v>Retail</c:v>
                  </c:pt>
                </c:lvl>
                <c:lvl>
                  <c:pt idx="0">
                    <c:v>2015</c:v>
                  </c:pt>
                  <c:pt idx="3">
                    <c:v>2016</c:v>
                  </c:pt>
                </c:lvl>
              </c:multiLvlStrCache>
            </c:multiLvlStrRef>
          </c:cat>
          <c:val>
            <c:numRef>
              <c:f>Gráficos!$H$258:$H$266</c:f>
              <c:numCache>
                <c:formatCode>General</c:formatCode>
                <c:ptCount val="6"/>
                <c:pt idx="0">
                  <c:v>1401</c:v>
                </c:pt>
                <c:pt idx="1">
                  <c:v>5303</c:v>
                </c:pt>
                <c:pt idx="2">
                  <c:v>5145</c:v>
                </c:pt>
                <c:pt idx="3">
                  <c:v>1584</c:v>
                </c:pt>
                <c:pt idx="4">
                  <c:v>10032</c:v>
                </c:pt>
                <c:pt idx="5">
                  <c:v>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2E-4306-A19A-8AF1D954A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772432"/>
        <c:axId val="1315889040"/>
      </c:barChart>
      <c:catAx>
        <c:axId val="14377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5889040"/>
        <c:crosses val="autoZero"/>
        <c:auto val="1"/>
        <c:lblAlgn val="ctr"/>
        <c:lblOffset val="100"/>
        <c:noMultiLvlLbl val="0"/>
      </c:catAx>
      <c:valAx>
        <c:axId val="13158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77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[Datos_ventas 3333 (2).xlsx]Gráficos!TablaDinámica20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Gráficos!$B$272</c:f>
              <c:strCache>
                <c:ptCount val="1"/>
                <c:pt idx="0">
                  <c:v>Suma de Numero de productos vendidos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Gráficos!$A$273:$A$296</c:f>
              <c:multiLvlStrCache>
                <c:ptCount val="12"/>
                <c:lvl>
                  <c:pt idx="0">
                    <c:v>botellín 200cc</c:v>
                  </c:pt>
                  <c:pt idx="1">
                    <c:v>botellín 300cc</c:v>
                  </c:pt>
                  <c:pt idx="2">
                    <c:v>botellín 400cc</c:v>
                  </c:pt>
                  <c:pt idx="3">
                    <c:v>botellín 500cc</c:v>
                  </c:pt>
                  <c:pt idx="4">
                    <c:v>botella 0.5l</c:v>
                  </c:pt>
                  <c:pt idx="5">
                    <c:v>botella 1l</c:v>
                  </c:pt>
                  <c:pt idx="6">
                    <c:v>botella 5l</c:v>
                  </c:pt>
                  <c:pt idx="7">
                    <c:v>garrafa 1l</c:v>
                  </c:pt>
                  <c:pt idx="8">
                    <c:v>garrafa 2l</c:v>
                  </c:pt>
                  <c:pt idx="9">
                    <c:v>garrafa 3l</c:v>
                  </c:pt>
                  <c:pt idx="10">
                    <c:v>garrafa 4l</c:v>
                  </c:pt>
                  <c:pt idx="11">
                    <c:v>garrafa 8l</c:v>
                  </c:pt>
                </c:lvl>
                <c:lvl>
                  <c:pt idx="0">
                    <c:v>A1</c:v>
                  </c:pt>
                  <c:pt idx="1">
                    <c:v>A2</c:v>
                  </c:pt>
                  <c:pt idx="3">
                    <c:v>A4</c:v>
                  </c:pt>
                  <c:pt idx="4">
                    <c:v>B1</c:v>
                  </c:pt>
                  <c:pt idx="5">
                    <c:v>B2</c:v>
                  </c:pt>
                  <c:pt idx="6">
                    <c:v>B3</c:v>
                  </c:pt>
                  <c:pt idx="7">
                    <c:v>C1</c:v>
                  </c:pt>
                  <c:pt idx="8">
                    <c:v>C2</c:v>
                  </c:pt>
                  <c:pt idx="9">
                    <c:v>C3</c:v>
                  </c:pt>
                  <c:pt idx="10">
                    <c:v>C4</c:v>
                  </c:pt>
                  <c:pt idx="11">
                    <c:v>C5</c:v>
                  </c:pt>
                </c:lvl>
              </c:multiLvlStrCache>
            </c:multiLvlStrRef>
          </c:cat>
          <c:val>
            <c:numRef>
              <c:f>Gráficos!$B$273:$B$296</c:f>
              <c:numCache>
                <c:formatCode>General</c:formatCode>
                <c:ptCount val="12"/>
                <c:pt idx="0">
                  <c:v>13129</c:v>
                </c:pt>
                <c:pt idx="1">
                  <c:v>18224</c:v>
                </c:pt>
                <c:pt idx="2">
                  <c:v>18224</c:v>
                </c:pt>
                <c:pt idx="3">
                  <c:v>7049</c:v>
                </c:pt>
                <c:pt idx="4">
                  <c:v>9794</c:v>
                </c:pt>
                <c:pt idx="5">
                  <c:v>8245</c:v>
                </c:pt>
                <c:pt idx="6">
                  <c:v>9317</c:v>
                </c:pt>
                <c:pt idx="7">
                  <c:v>8943</c:v>
                </c:pt>
                <c:pt idx="8">
                  <c:v>8715</c:v>
                </c:pt>
                <c:pt idx="9">
                  <c:v>9421</c:v>
                </c:pt>
                <c:pt idx="10">
                  <c:v>7784</c:v>
                </c:pt>
                <c:pt idx="11">
                  <c:v>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B-4CCB-98C3-0870B3EADD2A}"/>
            </c:ext>
          </c:extLst>
        </c:ser>
        <c:ser>
          <c:idx val="1"/>
          <c:order val="1"/>
          <c:tx>
            <c:strRef>
              <c:f>Gráficos!$C$272</c:f>
              <c:strCache>
                <c:ptCount val="1"/>
                <c:pt idx="0">
                  <c:v>Suma de Beneficio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Gráficos!$A$273:$A$296</c:f>
              <c:multiLvlStrCache>
                <c:ptCount val="12"/>
                <c:lvl>
                  <c:pt idx="0">
                    <c:v>botellín 200cc</c:v>
                  </c:pt>
                  <c:pt idx="1">
                    <c:v>botellín 300cc</c:v>
                  </c:pt>
                  <c:pt idx="2">
                    <c:v>botellín 400cc</c:v>
                  </c:pt>
                  <c:pt idx="3">
                    <c:v>botellín 500cc</c:v>
                  </c:pt>
                  <c:pt idx="4">
                    <c:v>botella 0.5l</c:v>
                  </c:pt>
                  <c:pt idx="5">
                    <c:v>botella 1l</c:v>
                  </c:pt>
                  <c:pt idx="6">
                    <c:v>botella 5l</c:v>
                  </c:pt>
                  <c:pt idx="7">
                    <c:v>garrafa 1l</c:v>
                  </c:pt>
                  <c:pt idx="8">
                    <c:v>garrafa 2l</c:v>
                  </c:pt>
                  <c:pt idx="9">
                    <c:v>garrafa 3l</c:v>
                  </c:pt>
                  <c:pt idx="10">
                    <c:v>garrafa 4l</c:v>
                  </c:pt>
                  <c:pt idx="11">
                    <c:v>garrafa 8l</c:v>
                  </c:pt>
                </c:lvl>
                <c:lvl>
                  <c:pt idx="0">
                    <c:v>A1</c:v>
                  </c:pt>
                  <c:pt idx="1">
                    <c:v>A2</c:v>
                  </c:pt>
                  <c:pt idx="3">
                    <c:v>A4</c:v>
                  </c:pt>
                  <c:pt idx="4">
                    <c:v>B1</c:v>
                  </c:pt>
                  <c:pt idx="5">
                    <c:v>B2</c:v>
                  </c:pt>
                  <c:pt idx="6">
                    <c:v>B3</c:v>
                  </c:pt>
                  <c:pt idx="7">
                    <c:v>C1</c:v>
                  </c:pt>
                  <c:pt idx="8">
                    <c:v>C2</c:v>
                  </c:pt>
                  <c:pt idx="9">
                    <c:v>C3</c:v>
                  </c:pt>
                  <c:pt idx="10">
                    <c:v>C4</c:v>
                  </c:pt>
                  <c:pt idx="11">
                    <c:v>C5</c:v>
                  </c:pt>
                </c:lvl>
              </c:multiLvlStrCache>
            </c:multiLvlStrRef>
          </c:cat>
          <c:val>
            <c:numRef>
              <c:f>Gráficos!$C$273:$C$296</c:f>
              <c:numCache>
                <c:formatCode>General</c:formatCode>
                <c:ptCount val="12"/>
                <c:pt idx="0">
                  <c:v>19693.5</c:v>
                </c:pt>
                <c:pt idx="1">
                  <c:v>36265.760000000002</c:v>
                </c:pt>
                <c:pt idx="2">
                  <c:v>40092.800000000003</c:v>
                </c:pt>
                <c:pt idx="3">
                  <c:v>21147</c:v>
                </c:pt>
                <c:pt idx="4">
                  <c:v>29382</c:v>
                </c:pt>
                <c:pt idx="5">
                  <c:v>24735</c:v>
                </c:pt>
                <c:pt idx="6">
                  <c:v>27951</c:v>
                </c:pt>
                <c:pt idx="7">
                  <c:v>8943</c:v>
                </c:pt>
                <c:pt idx="8">
                  <c:v>17430</c:v>
                </c:pt>
                <c:pt idx="9">
                  <c:v>32879.29</c:v>
                </c:pt>
                <c:pt idx="10">
                  <c:v>38842.160000000003</c:v>
                </c:pt>
                <c:pt idx="11">
                  <c:v>48223.5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AB-4CCB-98C3-0870B3EAD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066304"/>
        <c:axId val="1638065344"/>
      </c:barChart>
      <c:catAx>
        <c:axId val="16380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8065344"/>
        <c:crosses val="autoZero"/>
        <c:auto val="1"/>
        <c:lblAlgn val="ctr"/>
        <c:lblOffset val="100"/>
        <c:noMultiLvlLbl val="0"/>
      </c:catAx>
      <c:valAx>
        <c:axId val="16380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806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2</xdr:row>
      <xdr:rowOff>66675</xdr:rowOff>
    </xdr:from>
    <xdr:to>
      <xdr:col>9</xdr:col>
      <xdr:colOff>123825</xdr:colOff>
      <xdr:row>19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41D7B4-F7C6-6530-F047-A80C9B25C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355600</xdr:colOff>
      <xdr:row>26</xdr:row>
      <xdr:rowOff>9525</xdr:rowOff>
    </xdr:from>
    <xdr:to>
      <xdr:col>42</xdr:col>
      <xdr:colOff>30843</xdr:colOff>
      <xdr:row>43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4E30D0-D703-A0D0-270B-72B6DB53E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158748</xdr:colOff>
      <xdr:row>207</xdr:row>
      <xdr:rowOff>25400</xdr:rowOff>
    </xdr:from>
    <xdr:to>
      <xdr:col>10</xdr:col>
      <xdr:colOff>317499</xdr:colOff>
      <xdr:row>223</xdr:row>
      <xdr:rowOff>127000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1E2494-500C-3E98-5FB2-ED484640D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552448</xdr:colOff>
      <xdr:row>252</xdr:row>
      <xdr:rowOff>139700</xdr:rowOff>
    </xdr:from>
    <xdr:to>
      <xdr:col>20</xdr:col>
      <xdr:colOff>203200</xdr:colOff>
      <xdr:row>270</xdr:row>
      <xdr:rowOff>12700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AD3BF1F-07B9-D209-5D43-DBDA9F144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869948</xdr:colOff>
      <xdr:row>275</xdr:row>
      <xdr:rowOff>0</xdr:rowOff>
    </xdr:from>
    <xdr:to>
      <xdr:col>9</xdr:col>
      <xdr:colOff>495299</xdr:colOff>
      <xdr:row>296</xdr:row>
      <xdr:rowOff>12700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ECDF35A-C21D-9F86-0A20-4CDDED12B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1</xdr:row>
      <xdr:rowOff>152400</xdr:rowOff>
    </xdr:from>
    <xdr:to>
      <xdr:col>11</xdr:col>
      <xdr:colOff>56028</xdr:colOff>
      <xdr:row>24</xdr:row>
      <xdr:rowOff>153511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B831EE-DF12-4E50-B19F-F1AFEA53B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4700" y="311150"/>
          <a:ext cx="3853328" cy="365236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versidaddeburgos-my.sharepoint.com/personal/jsg1014_alu_ubu_es/Documents/Datos_ventas%20(2).xlsx" TargetMode="External"/><Relationship Id="rId1" Type="http://schemas.openxmlformats.org/officeDocument/2006/relationships/externalLinkPath" Target="https://universidaddeburgos-my.sharepoint.com/personal/jsg1014_alu_ubu_es/Documents/Datos_ventas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afico_Ventas"/>
      <sheetName val="Ventas"/>
      <sheetName val="Países"/>
      <sheetName val="Clientes"/>
      <sheetName val="Productos"/>
      <sheetName val="Inventarios"/>
      <sheetName val="Estimaciones"/>
      <sheetName val="Tabla_Total"/>
      <sheetName val="Graficos"/>
      <sheetName val="Hoja5"/>
    </sheetNames>
    <sheetDataSet>
      <sheetData sheetId="0"/>
      <sheetData sheetId="1">
        <row r="2">
          <cell r="I2" t="str">
            <v>A1</v>
          </cell>
          <cell r="J2">
            <v>13129</v>
          </cell>
        </row>
        <row r="3">
          <cell r="I3" t="str">
            <v>A2</v>
          </cell>
          <cell r="J3">
            <v>18224</v>
          </cell>
        </row>
        <row r="4">
          <cell r="I4" t="str">
            <v>A2</v>
          </cell>
          <cell r="J4">
            <v>18224</v>
          </cell>
        </row>
        <row r="5">
          <cell r="I5" t="str">
            <v>A4</v>
          </cell>
          <cell r="J5">
            <v>7049</v>
          </cell>
        </row>
        <row r="6">
          <cell r="I6" t="str">
            <v>B1</v>
          </cell>
          <cell r="J6">
            <v>9794</v>
          </cell>
        </row>
        <row r="7">
          <cell r="I7" t="str">
            <v>B2</v>
          </cell>
          <cell r="J7">
            <v>8245</v>
          </cell>
        </row>
        <row r="8">
          <cell r="I8" t="str">
            <v>B3</v>
          </cell>
          <cell r="J8">
            <v>9317</v>
          </cell>
        </row>
        <row r="9">
          <cell r="I9" t="str">
            <v>C1</v>
          </cell>
          <cell r="J9">
            <v>8943</v>
          </cell>
        </row>
        <row r="10">
          <cell r="I10" t="str">
            <v>C2</v>
          </cell>
          <cell r="J10">
            <v>8715</v>
          </cell>
        </row>
        <row r="11">
          <cell r="I11" t="str">
            <v>C3</v>
          </cell>
          <cell r="J11">
            <v>9421</v>
          </cell>
        </row>
        <row r="12">
          <cell r="I12" t="str">
            <v>C4</v>
          </cell>
          <cell r="J12">
            <v>7784</v>
          </cell>
        </row>
        <row r="13">
          <cell r="I13" t="str">
            <v>C5</v>
          </cell>
          <cell r="J13">
            <v>7419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Datos_ventas%203333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69.767594328703" createdVersion="8" refreshedVersion="8" minRefreshableVersion="3" recordCount="99" xr:uid="{1FD266B9-04ED-4A39-9504-CEE5A679CCC3}">
  <cacheSource type="worksheet">
    <worksheetSource ref="A1:O100" sheet="Ventas"/>
  </cacheSource>
  <cacheFields count="16">
    <cacheField name="IdCliente" numFmtId="0">
      <sharedItems containsSemiMixedTypes="0" containsString="0" containsNumber="1" containsInteger="1" minValue="23262" maxValue="23360"/>
    </cacheField>
    <cacheField name="NombreCliente" numFmtId="0">
      <sharedItems/>
    </cacheField>
    <cacheField name="Pais" numFmtId="0">
      <sharedItems/>
    </cacheField>
    <cacheField name="IdProducto" numFmtId="0">
      <sharedItems/>
    </cacheField>
    <cacheField name="CanalVentas" numFmtId="0">
      <sharedItems count="3">
        <s v="Online"/>
        <s v="Retail"/>
        <s v="Direct"/>
      </sharedItems>
    </cacheField>
    <cacheField name="UdsVendidas" numFmtId="0">
      <sharedItems containsSemiMixedTypes="0" containsString="0" containsNumber="1" containsInteger="1" minValue="4" maxValue="211"/>
    </cacheField>
    <cacheField name="FechaVenta" numFmtId="15">
      <sharedItems containsSemiMixedTypes="0" containsNonDate="0" containsDate="1" containsString="0" minDate="2016-06-01T00:00:00" maxDate="2016-08-30T00:00:00"/>
    </cacheField>
    <cacheField name="productName" numFmtId="0">
      <sharedItems/>
    </cacheField>
    <cacheField name="Region" numFmtId="0">
      <sharedItems count="7">
        <s v="Sub-Saharan Africa"/>
        <s v="Central America and the Caribbean"/>
        <s v="Middle East and North Africa"/>
        <s v="Europe"/>
        <s v="Asia"/>
        <s v="Australia and Oceania"/>
        <s v="North America"/>
      </sharedItems>
    </cacheField>
    <cacheField name="CosteStandard" numFmtId="0">
      <sharedItems containsSemiMixedTypes="0" containsString="0" containsNumber="1" minValue="1" maxValue="8"/>
    </cacheField>
    <cacheField name="PrecioStandard" numFmtId="0">
      <sharedItems containsSemiMixedTypes="0" containsString="0" containsNumber="1" minValue="2" maxValue="14.5"/>
    </cacheField>
    <cacheField name="2015" numFmtId="0">
      <sharedItems containsSemiMixedTypes="0" containsString="0" containsNumber="1" containsInteger="1" minValue="285" maxValue="26618"/>
    </cacheField>
    <cacheField name="2016" numFmtId="0">
      <sharedItems containsSemiMixedTypes="0" containsString="0" containsNumber="1" containsInteger="1" minValue="1429" maxValue="39447"/>
    </cacheField>
    <cacheField name="ingresos" numFmtId="0">
      <sharedItems containsSemiMixedTypes="0" containsString="0" containsNumber="1" minValue="8" maxValue="3016"/>
    </cacheField>
    <cacheField name="beneficios" numFmtId="0">
      <sharedItems containsSemiMixedTypes="0" containsString="0" containsNumber="1" minValue="7" maxValue="3008"/>
    </cacheField>
    <cacheField name="Campo1" numFmtId="0" formula="ingresos-CosteStandar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ro" refreshedDate="45569.746420138887" createdVersion="8" refreshedVersion="8" minRefreshableVersion="3" recordCount="998" xr:uid="{2CE6DD9E-854F-4472-A789-E934AD6F7A56}">
  <cacheSource type="worksheet">
    <worksheetSource ref="A1:G999" sheet="Ventas"/>
  </cacheSource>
  <cacheFields count="10">
    <cacheField name="IdCliente" numFmtId="0">
      <sharedItems containsSemiMixedTypes="0" containsString="0" containsNumber="1" containsInteger="1" minValue="23262" maxValue="24259"/>
    </cacheField>
    <cacheField name="NombreCliente" numFmtId="0">
      <sharedItems count="987">
        <s v="CESAR VARGAS"/>
        <s v="CARLA CABALLERO"/>
        <s v="MATEO SANCHEZ"/>
        <s v="ADRIAN GIL"/>
        <s v="CAROLINA FRANCO"/>
        <s v="RAUL AVILA"/>
        <s v="ENRIQUE PEREIRA"/>
        <s v="ALBERTO LUQUE"/>
        <s v="ALBERTO MORALES"/>
        <s v="ADRIAN MARTINEZ"/>
        <s v="INES MARTINEZ"/>
        <s v="JUDITH RODRIGUEZ"/>
        <s v="RAFAEL MEDINA"/>
        <s v="ENRIQUE NAVARRO"/>
        <s v="CANDELA GUZMAN"/>
        <s v="MARIO CASADO"/>
        <s v="PATRICIA ARIAS"/>
        <s v="FRANCISCO JAVIER ANDRES"/>
        <s v="ALICIA CALDERON"/>
        <s v="SANTIAGO GUILLEN"/>
        <s v="ALEXIA ACOSTA"/>
        <s v="MIRIAM PEÑA"/>
        <s v="GUILLEM AGUILAR"/>
        <s v="RODRIGO SANTIAGO"/>
        <s v="ARLET ARIAS"/>
        <s v="PATRICIA LOPEZ"/>
        <s v="ISABEL CONTRERAS"/>
        <s v="NAHIA GUERRA"/>
        <s v="MIRIAM VILA"/>
        <s v="MARC EXPOSITO"/>
        <s v="IGNACIO FERNANDEZ"/>
        <s v="NIL QUINTANA"/>
        <s v="AITOR LEON"/>
        <s v="NURIA ALVAREZ"/>
        <s v="MALAK ROMERO"/>
        <s v="DAVID SERRA"/>
        <s v="ANGEL HEREDIA"/>
        <s v="ERIC PARDO"/>
        <s v="ADAM HERNANDEZ"/>
        <s v="MALAK NUÑEZ"/>
        <s v="RODRIGO ACOSTA"/>
        <s v="ALBA CUESTA"/>
        <s v="JOAN NIETO"/>
        <s v="ANTONIO PEREIRA"/>
        <s v="LEO MARTIN"/>
        <s v="CELIA BENITEZ"/>
        <s v="CLARA MANZANO"/>
        <s v="VEGA CORTES"/>
        <s v="RAUL RODRIGUEZ"/>
        <s v="POL EXPOSITO"/>
        <s v="NICOLAS BLAZQUEZ"/>
        <s v="MARTI EXPOSITO"/>
        <s v="MANUEL GALLARDO"/>
        <s v="YERAY MORENO"/>
        <s v="BLANCA FRANCO"/>
        <s v="JORGE RUBIO"/>
        <s v="AFRICA ARROYO"/>
        <s v="MARCO PARDO"/>
        <s v="ALEJANDRO BLANCO"/>
        <s v="ALBA MOLINA"/>
        <s v="RAQUEL LEON"/>
        <s v="NIL CARMONA"/>
        <s v="MARTIN ABAD"/>
        <s v="ZOE RICO"/>
        <s v="PABLO ROMERO"/>
        <s v="ANGELA GARRIDO"/>
        <s v="VEGA CALDERON"/>
        <s v="MATEO ALARCON"/>
        <s v="UNAI SANCHO"/>
        <s v="JAVIER GIL"/>
        <s v="NAIA ROMERO"/>
        <s v="DIEGO QUINTANA"/>
        <s v="RAFAEL SANTOS"/>
        <s v="VEGA GUTIERREZ"/>
        <s v="BIEL MONTERO"/>
        <s v="JOSE MANUEL MARTIN"/>
        <s v="NICOLAS ROMAN"/>
        <s v="JANA GUERRERO"/>
        <s v="MARC GUILLEN"/>
        <s v="RAYAN MERINO"/>
        <s v="ALONSO FUENTES"/>
        <s v="RAQUEL MARTINEZ"/>
        <s v="INES VERA"/>
        <s v="AARON VICENTE"/>
        <s v="MANUEL MARIN"/>
        <s v="PABLO RUIZ"/>
        <s v="ENRIQUE SERRA"/>
        <s v="SANTIAGO LOZANO"/>
        <s v="ANNA ESCOBAR"/>
        <s v="IZAN ROMERO"/>
        <s v="RUBEN SANCHEZ"/>
        <s v="MARIO VILLAR"/>
        <s v="FRANCISCO RODRIGUEZ"/>
        <s v="DIANA CABALLERO"/>
        <s v="YERAY GALAN"/>
        <s v="IRIA ANDRES"/>
        <s v="ARLET OTERO"/>
        <s v="BRUNO HERRERO"/>
        <s v="CARLA RIVAS"/>
        <s v="JAVIER MATEO"/>
        <s v="DIANA CASTILLO"/>
        <s v="NATALIA CARRASCO"/>
        <s v="MARIO LUQUE"/>
        <s v="JORDI CARRILLO"/>
        <s v="GONZALO GARCIA"/>
        <s v="ISMAEL MENDOZA"/>
        <s v="ELSA BLAZQUEZ"/>
        <s v="RUBEN MIRANDA"/>
        <s v="MIGUEL NAVARRO"/>
        <s v="ANDREA HERRERA"/>
        <s v="AINARA VELASCO"/>
        <s v="JAIME MEDINA"/>
        <s v="HUGO SUAREZ"/>
        <s v="GABRIEL MONTES"/>
        <s v="JANA LARA"/>
        <s v="ADRIANA PEÑA"/>
        <s v="JORGE MONTES"/>
        <s v="MAR MEDINA"/>
        <s v="ALVARO PARDO"/>
        <s v="MARTA GARRIDO"/>
        <s v="ALBA EXPOSITO"/>
        <s v="AYA SANTAMARIA"/>
        <s v="MIGUEL SORIANO"/>
        <s v="HELENA SORIANO"/>
        <s v="ALMA SAEZ"/>
        <s v="OMAR IZQUIERDO"/>
        <s v="RAFAEL AVILA"/>
        <s v="MARIO MONTES"/>
        <s v="AARON GIMENEZ"/>
        <s v="LUCAS HIDALGO"/>
        <s v="NAIARA VALERO"/>
        <s v="AINA VIDAL"/>
        <s v="OLIVIA MENENDEZ"/>
        <s v="IRENE MARIN"/>
        <s v="ALEJANDRO GALAN"/>
        <s v="SANDRA SIERRA"/>
        <s v="CANDELA MARIN"/>
        <s v="PATRICIA VARGAS"/>
        <s v="SALMA LAZARO"/>
        <s v="SANDRA LOPEZ"/>
        <s v="JON MARCOS"/>
        <s v="VICTOR ABAD"/>
        <s v="ALEJANDRO ESCOBAR"/>
        <s v="SILVIA TORRES"/>
        <s v="ALEX SORIANO"/>
        <s v="LUCIA ROJAS"/>
        <s v="YAGO MORALES"/>
        <s v="MARC GALLARDO"/>
        <s v="MIREIA SANTIAGO"/>
        <s v="SANDRA GIMENEZ"/>
        <s v="ADRIA SORIANO"/>
        <s v="GERARD TOMAS"/>
        <s v="FRANCISCO JAVIER ESTEBAN"/>
        <s v="DANIEL CORTES"/>
        <s v="JAVIER BLASCO"/>
        <s v="MANUELA REDONDO"/>
        <s v="OLIVER FUENTES"/>
        <s v="LUCAS VEGA"/>
        <s v="JORGE CARRILLO"/>
        <s v="VALERIA BERMUDEZ"/>
        <s v="IRIA GIL"/>
        <s v="SILVIA ESTEVEZ"/>
        <s v="ZOE AVILA"/>
        <s v="ADRIANA GUZMAN"/>
        <s v="ANA VILLANUEVA"/>
        <s v="VEGA MARTIN"/>
        <s v="NORA CANO"/>
        <s v="ELENA PEREZ"/>
        <s v="LUIS LOZANO"/>
        <s v="BERTA MOYA"/>
        <s v="MATEO SAEZ"/>
        <s v="JON ROLDAN"/>
        <s v="CAROLINA PADILLA"/>
        <s v="LEIRE PADILLA"/>
        <s v="RAFAEL BLANCO"/>
        <s v="EMMA CARRASCO"/>
        <s v="NURIA ROCA"/>
        <s v="JOAN ORTEGA"/>
        <s v="ISABEL RIVERO"/>
        <s v="AARON FRANCO"/>
        <s v="GUILLERMO ACOSTA"/>
        <s v="ANDER GALLARDO"/>
        <s v="ALEJANDRA CASTRO"/>
        <s v="ANDREA BLANCO"/>
        <s v="ONA DE LA FUENTE"/>
        <s v="POL CARRILLO"/>
        <s v="ANTONIO MOYA"/>
        <s v="JAN RIOS"/>
        <s v="ANDREA PEREIRA"/>
        <s v="CESAR BRAVO"/>
        <s v="ERIC VARGAS"/>
        <s v="ANDER AGUILAR"/>
        <s v="CESAR SANCHO"/>
        <s v="ENRIQUE RIVERA"/>
        <s v="LAURA VARELA"/>
        <s v="RAYAN CALDERON"/>
        <s v="MARTINA LAZARO"/>
        <s v="IZAN PLAZA"/>
        <s v="CARLOS GRACIA"/>
        <s v="JANA FRANCO"/>
        <s v="CANDELA VICENTE"/>
        <s v="DIANA MEDINA"/>
        <s v="FERNANDO PONS"/>
        <s v="VALENTINA MOYA"/>
        <s v="GABRIEL NIETO"/>
        <s v="ALMA SEGURA"/>
        <s v="SARA SANTIAGO"/>
        <s v="CARMEN VALERO"/>
        <s v="VALERIA AGUILAR"/>
        <s v="SARA BERNAL"/>
        <s v="NATALIA IBAÑEZ"/>
        <s v="PEDRO PRIETO"/>
        <s v="GABRIELA OTERO"/>
        <s v="CLARA CARRASCO"/>
        <s v="ARIADNA ROBLES"/>
        <s v="JOAN REY"/>
        <s v="PAULA GRACIA"/>
        <s v="LOLA MOLINA"/>
        <s v="IZAN AGUILAR"/>
        <s v="JOSE ANTONIO RUEDA"/>
        <s v="MARIO GALAN"/>
        <s v="ABRIL GUTIERREZ"/>
        <s v="ADRIA ALONSO"/>
        <s v="ANTONIO REDONDO"/>
        <s v="JORDI MUÑOZ"/>
        <s v="JUDITH GARCIA"/>
        <s v="JESUS HERRERO"/>
        <s v="CRISTINA MENDOZA"/>
        <s v="IRIS SUAREZ"/>
        <s v="ARNAU VAZQUEZ"/>
        <s v="AROA BLAZQUEZ"/>
        <s v="JOSE QUINTANA"/>
        <s v="LAIA LUNA"/>
        <s v="SOFIA ROMERO"/>
        <s v="MANUEL MARTINEZ"/>
        <s v="CRISTINA SERRA"/>
        <s v="LEIRE SIERRA"/>
        <s v="FRANCISCO ACOSTA"/>
        <s v="ALONSO APARICIO"/>
        <s v="NOA PASCUAL"/>
        <s v="AYA CASTRO"/>
        <s v="MIREIA DELGADO"/>
        <s v="SERGIO HIDALGO"/>
        <s v="ISABEL CALVO"/>
        <s v="ISABEL SARAO"/>
        <s v="ANDREA VILLAR"/>
        <s v="DARIO RAMOS"/>
        <s v="AROA HURTADO"/>
        <s v="NAIARA CALVO"/>
        <s v="ANDRES MARTI"/>
        <s v="IVAN ESTEVEZ"/>
        <s v="ALEJANDRO MARCOS"/>
        <s v="GONZALO VARELA"/>
        <s v="MIGUEL CONDE"/>
        <s v="CARLA TRUJILLO"/>
        <s v="POL SORIANO"/>
        <s v="NICOLAS SANCHEZ"/>
        <s v="MOHAMED BENITEZ"/>
        <s v="JOSE MIGUEL"/>
        <s v="ISABEL BUENO"/>
        <s v="LARA QUINTANA"/>
        <s v="ISAAC COSTA"/>
        <s v="JORDI LOPEZ"/>
        <s v="UNAI FERNANDEZ"/>
        <s v="MARTA MORENO"/>
        <s v="JAVIER CUESTA"/>
        <s v="NICOLAS SANCHO"/>
        <s v="CAROLINA GUERRERO"/>
        <s v="HUGO PRIETO"/>
        <s v="GABRIELA EXPOSITO"/>
        <s v="ISABEL ESCUDERO"/>
        <s v="NURIA DE LA FUENTE"/>
        <s v="OLIVER REYES"/>
        <s v="ERIKA LUNA"/>
        <s v="SANDRA FLORES"/>
        <s v="ALEIX SANCHO"/>
        <s v="ARLET DIEZ"/>
        <s v="JUDITH SANTOS"/>
        <s v="ANA ESPINOSA"/>
        <s v="SANTIAGO ESTEVEZ"/>
        <s v="JOSE HURTADO"/>
        <s v="OSCAR SANCHO"/>
        <s v="ENRIQUE ORTEGA"/>
        <s v="YAGO HERRERA"/>
        <s v="ERIC APARICIO"/>
        <s v="VICTORIA SUAREZ"/>
        <s v="ALEIX BELTRAN"/>
        <s v="RAQUEL OTERO"/>
        <s v="OLIVIA SORIANO"/>
        <s v="JIMENA LOPEZ"/>
        <s v="MALAK IZQUIERDO"/>
        <s v="AYA REYES"/>
        <s v="ZOE GONZALEZ"/>
        <s v="AINARA ARROYO"/>
        <s v="MARTIN CARRASCO"/>
        <s v="ERIK CASADO"/>
        <s v="SOFIA PASCUAL"/>
        <s v="IKER REYES"/>
        <s v="MIKEL PADILLA"/>
        <s v="DIEGO BLAZQUEZ"/>
        <s v="PAULA RAMOS"/>
        <s v="BLANCA VAZQUEZ"/>
        <s v="MARTINA LORENZO"/>
        <s v="GABRIELA MARIN"/>
        <s v="ALMA TORRES"/>
        <s v="MIKEL MORENO"/>
        <s v="CARLOTA BLASCO"/>
        <s v="LEYRE ROBLES"/>
        <s v="MIRIAM HERRERA"/>
        <s v="IGNACIO GALAN"/>
        <s v="ALMA FERNANDEZ"/>
        <s v="OLIVIA MENDOZA"/>
        <s v="MARTA MERINO"/>
        <s v="ORIOL OTERO"/>
        <s v="JORDI ESCOBAR"/>
        <s v="FRANCISCO JAVIER LOPEZ"/>
        <s v="DIANA FRANCO"/>
        <s v="SAUL NUÑEZ"/>
        <s v="MANUELA QUINTANA"/>
        <s v="ANDREA ALARCON"/>
        <s v="YAGO ARANDA"/>
        <s v="SAMUEL MARTINEZ"/>
        <s v="MARCO OTERO"/>
        <s v="NADIA DEL RIO"/>
        <s v="RUBEN CALVO"/>
        <s v="ALEXIA SAEZ"/>
        <s v="SANDRA ARROYO"/>
        <s v="RAUL MERINO"/>
        <s v="ANDER SOTO"/>
        <s v="MARIA MARCOS"/>
        <s v="ANE BELTRAN"/>
        <s v="FERNANDO BERMUDEZ"/>
        <s v="ALBERTO MENENDEZ"/>
        <s v="EVA DIEZ"/>
        <s v="SALMA MENENDEZ"/>
        <s v="MARCO VILLANUEVA"/>
        <s v="DANIEL RIVERA"/>
        <s v="MIGUEL ANGEL MONTES"/>
        <s v="SILVIA PASTOR"/>
        <s v="BRUNO SILVA"/>
        <s v="NIL HURTADO"/>
        <s v="ISMAEL VELASCO"/>
        <s v="NAYARA MOLINA"/>
        <s v="ASIER ESCOBAR"/>
        <s v="MARTINA VEGA"/>
        <s v="ANA MORALES"/>
        <s v="IGNACIO RUEDA"/>
        <s v="ANDREA MATEO"/>
        <s v="ANNA ROJAS"/>
        <s v="POL SIERRA"/>
        <s v="PEDRO VEGA"/>
        <s v="CRISTINA GUZMAN"/>
        <s v="GONZALO MIGUEL"/>
        <s v="POL FLORES"/>
        <s v="OSCAR MILLAN"/>
        <s v="ALEX VEGA"/>
        <s v="JIMENA GONZALEZ"/>
        <s v="ISMAEL MEDINA"/>
        <s v="AARON CANO"/>
        <s v="MARIO MORENO"/>
        <s v="PAU GUTIERREZ"/>
        <s v="MARTA CASADO"/>
        <s v="IRIA FUENTES"/>
        <s v="JOSE MILLAN"/>
        <s v="CRISTINA CASAS"/>
        <s v="ABRIL PEÑA"/>
        <s v="DANIEL VALERO"/>
        <s v="HUGO VERA"/>
        <s v="GUILLEM BLAZQUEZ"/>
        <s v="NAHIA NIETO"/>
        <s v="JOEL CALVO"/>
        <s v="FERNANDO ESTEVEZ"/>
        <s v="YERAY NUÑEZ"/>
        <s v="AITOR HIDALGO"/>
        <s v="JIMENA CABALLERO"/>
        <s v="ENRIQUE EXPOSITO"/>
        <s v="SERGIO GALVEZ"/>
        <s v="DIANA MARTIN"/>
        <s v="GUILLERMO MENDOZA"/>
        <s v="GAEL VARELA"/>
        <s v="JUAN TROYA"/>
        <s v="JUAN VARGAS"/>
        <s v="DAVID TORRES"/>
        <s v="VALERIA AGUILERA"/>
        <s v="JAVIER CORTES"/>
        <s v="NAIA NAVARRO"/>
        <s v="ANE PASTOR"/>
        <s v="ONA VALERO"/>
        <s v="IRATI PARRA"/>
        <s v="PABLO FRANCO"/>
        <s v="CARLA PARRA"/>
        <s v="SAUL RIVAS"/>
        <s v="DIEGO RIVAS"/>
        <s v="ANGEL HIDALGO"/>
        <s v="MARTI CONTRERAS"/>
        <s v="INES BLASCO"/>
        <s v="ALMA ESPINOSA"/>
        <s v="GUILLERMO ESTEVEZ"/>
        <s v="CARLA BRAVO"/>
        <s v="DANIEL CALDERON"/>
        <s v="JORGE SAEZ"/>
        <s v="YERAY JURADO"/>
        <s v="MIREIA CONTRERAS"/>
        <s v="ALBERTO SANTANA"/>
        <s v="VALERIA VILLANUEVA"/>
        <s v="FRANCISCO RIVERO"/>
        <s v="LUIS GIL"/>
        <s v="ELENA SANTANA"/>
        <s v="NURIA CARRASCO"/>
        <s v="MANUEL VEGA"/>
        <s v="JANA ESTEVEZ"/>
        <s v="SAUL REDONDO"/>
        <s v="CARLOTA JURADO"/>
        <s v="ISAAC REDONDO"/>
        <s v="PATRICIA AGUILERA"/>
        <s v="CRISTIAN MARTIN"/>
        <s v="JOSE GUILLEN"/>
        <s v="FRANCISCO MIGUEL"/>
        <s v="ONA HERRERA"/>
        <s v="ANDRES DIEZ"/>
        <s v="ANGEL LUNA"/>
        <s v="LUCAS MORA"/>
        <s v="JAIME CALDERON"/>
        <s v="ALEXIA SERRA"/>
        <s v="FERNANDO AGUILERA"/>
        <s v="EMMA ESTEVEZ"/>
        <s v="LEYRE AVILA"/>
        <s v="JOSE MANUEL ESCUDERO"/>
        <s v="DARIO CRUZ"/>
        <s v="VALERIA CAMACHO"/>
        <s v="UNAI MARTI"/>
        <s v="AINARA PASTOR"/>
        <s v="ERIC RIVERA"/>
        <s v="MANUEL GARRIDO"/>
        <s v="ASIER GUERRA"/>
        <s v="INES HERRERO"/>
        <s v="LAURA SOLER"/>
        <s v="NIL LOPEZ"/>
        <s v="JOSE ANTONIO VIDAL"/>
        <s v="CARMEN DIEZ"/>
        <s v="SALMA IZQUIERDO"/>
        <s v="MARA MILLAN"/>
        <s v="OLIVER RODRIGUEZ"/>
        <s v="VALENTINA MARIN"/>
        <s v="ANDER SIERRA"/>
        <s v="ADRIA CONDE"/>
        <s v="NIL DE LA FUENTE"/>
        <s v="DIANA GARCIA"/>
        <s v="GERARD MENDEZ"/>
        <s v="CRISTINA ESTEBAN"/>
        <s v="CLARA HIDALGO"/>
        <s v="ALEIX VAZQUEZ"/>
        <s v="PAULA RUIZ"/>
        <s v="OLIVER CASTILLO"/>
        <s v="GERARD HERNANDEZ"/>
        <s v="ADRIAN MOYA"/>
        <s v="CANDELA SALAS"/>
        <s v="DANIEL ANDRES"/>
        <s v="CHLOE GONZALEZ"/>
        <s v="SAUL FERRER"/>
        <s v="PABLO ORTIZ"/>
        <s v="PEDRO RIVERO"/>
        <s v="ANNA SAEZ"/>
        <s v="ANTONIO SORIANO"/>
        <s v="DIEGO PLAZA"/>
        <s v="MIGUEL ANGEL PASCUAL"/>
        <s v="MATEO LEON"/>
        <s v="ASIER MONTERO"/>
        <s v="AITOR PASTOR"/>
        <s v="MIRIAM PRIETO"/>
        <s v="NADIA RIVERA"/>
        <s v="OLIVIA GUZMAN"/>
        <s v="IGNACIO MARQUEZ"/>
        <s v="IRENE RIOS"/>
        <s v="JAVIER PEÑA"/>
        <s v="NORA SUAREZ"/>
        <s v="YAGO MANZANO"/>
        <s v="JOSE MOLINA"/>
        <s v="CRISTIAN GUERRERO"/>
        <s v="PACO CHOCOLATERO"/>
        <s v="DANIEL BLASCO"/>
        <s v="IRIS REDONDO"/>
        <s v="DIEGO SANCHO"/>
        <s v="GUILLEM TORRES"/>
        <s v="JOSE MANUEL DIEZ"/>
        <s v="ISAAC GUERRA"/>
        <s v="RAFAEL PRIETO"/>
        <s v="BIEL DOMINGUEZ"/>
        <s v="MIREIA LUNA"/>
        <s v="ARIADNA AVILA"/>
        <s v="DIEGO PEREZ"/>
        <s v="IAN PALACIOS"/>
        <s v="JUDITH MARCOS"/>
        <s v="HELENA HURTADO"/>
        <s v="BERTA GUERRA"/>
        <s v="CAROLINA NIETO"/>
        <s v="ADAM SIMON"/>
        <s v="AROA DURAN"/>
        <s v="LOLA ARIAS"/>
        <s v="MARCO APARICIO"/>
        <s v="JOSE ANTONIO HURTADO"/>
        <s v="MARC ORTEGA"/>
        <s v="ALBERTO PARRA"/>
        <s v="SILVIA PADILLA"/>
        <s v="BRUNO CALDERON"/>
        <s v="ANDER DIEZ"/>
        <s v="MIKEL DELGADO"/>
        <s v="IGNACIO MIGUEL"/>
        <s v="VICTOR PONS"/>
        <s v="NAIA PRIETO"/>
        <s v="VERA CASADO"/>
        <s v="ANDREA SANTAMARIA"/>
        <s v="DANIEL BUENO"/>
        <s v="VALERIA SERRA"/>
        <s v="FERNANDO DURAN"/>
        <s v="VEGA IZQUIERDO"/>
        <s v="JON ROBLES"/>
        <s v="IZAN ROCA"/>
        <s v="ANGELA LOPEZ"/>
        <s v="IRIS JURADO"/>
        <s v="MARIO ESTEVEZ"/>
        <s v="SAUL ORTEGA"/>
        <s v="CARLOTA CONTRERAS"/>
        <s v="PABLO BENITEZ"/>
        <s v="NIL SALAZAR"/>
        <s v="OMAR MIRANDA"/>
        <s v="LUCIA PADILLA"/>
        <s v="ASIER ABAD"/>
        <s v="LAIA LAZARO"/>
        <s v="PAULA CORTES"/>
        <s v="GUILLEM ESPINOSA"/>
        <s v="ALEJANDRA ARROYO"/>
        <s v="CELIA IGLESIAS"/>
        <s v="NOELIA ROCA"/>
        <s v="ABRIL MOLINA"/>
        <s v="VICTOR CALVO"/>
        <s v="DAVID PLAZA"/>
        <s v="AINA SANCHO"/>
        <s v="SAUL VILLAR"/>
        <s v="LAIA MONTERO"/>
        <s v="ADRIAN BLAZQUEZ"/>
        <s v="FERNANDO CALVO"/>
        <s v="ALEJANDRA MENDOZA"/>
        <s v="ADRIA VILLANUEVA"/>
        <s v="CLAUDIA SEGURA"/>
        <s v="JAVIER SERRANO"/>
        <s v="DIEGO MORENO"/>
        <s v="YERAY HURTADO"/>
        <s v="JANA PARRA"/>
        <s v="YAGO PADILLA"/>
        <s v="SAUL ROJAS"/>
        <s v="CARMEN CARMONA"/>
        <s v="ANE GONZALEZ"/>
        <s v="ZOE PRIETO"/>
        <s v="EVA TOMAS"/>
        <s v="AINA MONTES"/>
        <s v="MARTI TOMAS"/>
        <s v="AITOR DURAN"/>
        <s v="EVA SUAREZ"/>
        <s v="ISMAEL FERNANDEZ"/>
        <s v="HELENA LEON"/>
        <s v="EMMA CARMONA"/>
        <s v="JESUS CORTES"/>
        <s v="ANDRES CARRASCO"/>
        <s v="RAUL LOPEZ"/>
        <s v="ARLET GALAN"/>
        <s v="ALBERTO AGUILERA"/>
        <s v="AITANA PLAZA"/>
        <s v="MARIA MILLAN"/>
        <s v="ISMAEL MANZANO"/>
        <s v="GERARD FRANCO"/>
        <s v="JORDI SANCHEZ"/>
        <s v="PEDRO SALAS"/>
        <s v="AINARA PADILLA"/>
        <s v="NAIA RUEDA"/>
        <s v="ANDREA SUAREZ"/>
        <s v="DAVID GALLARDO"/>
        <s v="ANDRES BENITO"/>
        <s v="LAURA ROMERO"/>
        <s v="JAN FLORES"/>
        <s v="OLIVER CANO"/>
        <s v="RODRIGO ESCUDERO"/>
        <s v="FERNANDO ROMAN"/>
        <s v="SILVIA ESTEBAN"/>
        <s v="IRIS CABALLERO"/>
        <s v="ALEX MONTES"/>
        <s v="SILVIA BELTRAN"/>
        <s v="VALERIA RIVAS"/>
        <s v="JOSE MANUEL VERA"/>
        <s v="JOSE HERNANDEZ"/>
        <s v="ALMA SILVA"/>
        <s v="JOAN RAMOS"/>
        <s v="ISABEL ROMERO"/>
        <s v="LUCAS NIETO"/>
        <s v="RODRIGO COSTA"/>
        <s v="ERIK MENDEZ"/>
        <s v="MARCOS BLAZQUEZ"/>
        <s v="IVAN ALVAREZ"/>
        <s v="PABLO ABAD"/>
        <s v="ANGEL PALACIOS"/>
        <s v="NATALIA SOTO"/>
        <s v="ALEJANDRO HERRERA"/>
        <s v="NADIA GALAN"/>
        <s v="LOLA MUÑOZ"/>
        <s v="ERIK RUBIO"/>
        <s v="ANGEL MANZANO"/>
        <s v="OLIVIA LORENZO"/>
        <s v="ISAAC HERNANDEZ"/>
        <s v="MIKEL SOLER"/>
        <s v="LUIS SANTIAGO"/>
        <s v="SOFIA PARRA"/>
        <s v="LEIRE DIEZ"/>
        <s v="NAIARA MARIN"/>
        <s v="OSCAR OTERO"/>
        <s v="BIEL VALERO"/>
        <s v="ERIKA SANTANA"/>
        <s v="MAR LOZANO"/>
        <s v="ERIC CORTES"/>
        <s v="ALEX PEREIRA"/>
        <s v="GONZALO CARRILLO"/>
        <s v="NATALIA DEL RIO"/>
        <s v="VEGA CALVO"/>
        <s v="JUAN EXPOSITO"/>
        <s v="ANDER FERRER"/>
        <s v="AARON HIDALGO"/>
        <s v="MARTIN ESPINOSA"/>
        <s v="EVA MOLINA"/>
        <s v="NAIA GUERRERO"/>
        <s v="ADRIAN HERRERA"/>
        <s v="SERGIO CONDE"/>
        <s v="BLANCA PADILLA"/>
        <s v="JULIA CABALLERO"/>
        <s v="GUILLERMO GARCIA"/>
        <s v="ASIER LAZARO"/>
        <s v="GUILLERMO TRUJILLO"/>
        <s v="OLIVIA VEGA"/>
        <s v="FERNANDO RIOS"/>
        <s v="LAIA FERNANDEZ"/>
        <s v="JOSE MANUEL MATEO"/>
        <s v="JOSE ANTONIO ARROYO"/>
        <s v="MARA RICO"/>
        <s v="MARTINA PLAZA"/>
        <s v="MIRIAM PLAZA"/>
        <s v="ARLET CASADO"/>
        <s v="SAUL VALERO"/>
        <s v="MARC HERRERO"/>
        <s v="AINHOA CABALLERO"/>
        <s v="SILVIA JIMENEZ"/>
        <s v="JON VAZQUEZ"/>
        <s v="LOLA PALACIOS"/>
        <s v="SARA LORENZO"/>
        <s v="JESUS GIMENEZ"/>
        <s v="MARINA SAEZ"/>
        <s v="OLIVER PEREZ"/>
        <s v="ALBA DOMINGUEZ"/>
        <s v="ARNAU GALLEGO"/>
        <s v="CELIA SANCHEZ"/>
        <s v="CHLOE SAEZ"/>
        <s v="ANDREA MENENDEZ"/>
        <s v="LIDIA PLAZA"/>
        <s v="PATRICIA GIMENEZ"/>
        <s v="ADAM GUZMAN"/>
        <s v="HECTOR PARDO"/>
        <s v="GABRIEL MOYA"/>
        <s v="JAIME ROMERO"/>
        <s v="RAYAN RIVERO"/>
        <s v="NOA PACHECO"/>
        <s v="NIL MORALES"/>
        <s v="AINA CARMONA"/>
        <s v="CLAUDIA PONS"/>
        <s v="CARLA GALVEZ"/>
        <s v="GABRIEL MARTINEZ"/>
        <s v="VEGA ESPINOSA"/>
        <s v="UNAI JURADO"/>
        <s v="NOELIA BERNAL"/>
        <s v="NOA SEGURA"/>
        <s v="LEYRE MOLINA"/>
        <s v="DIEGO RAMIREZ"/>
        <s v="SARA MACIAS"/>
        <s v="CAROLINA BRAVO"/>
        <s v="MOHAMED NUÑEZ"/>
        <s v="FERNANDO ROLDAN"/>
        <s v="NEREA ARIAS"/>
        <s v="JIMENA MERINO"/>
        <s v="MARIA NAVARRO"/>
        <s v="RODRIGO FRANCO"/>
        <s v="IRENE SORIANO"/>
        <s v="ANTONIO GONZALEZ"/>
        <s v="AINARA LAZARO"/>
        <s v="YAGO CRUZ"/>
        <s v="MATEO GARCIA"/>
        <s v="JOSE BLAZQUEZ"/>
        <s v="NADIA SORIANO"/>
        <s v="JULIA PRIETO"/>
        <s v="HECTOR HURTADO"/>
        <s v="ANGEL SIERRA"/>
        <s v="CLARA CABRERA"/>
        <s v="EVA SALAZAR"/>
        <s v="GUILLEM ROCA"/>
        <s v="JORDI MORALES"/>
        <s v="GUILLERMO RAMIREZ"/>
        <s v="CARLA MILLAN"/>
        <s v="LUIS HIDALGO"/>
        <s v="RAFAEL GARRIDO"/>
        <s v="GERARD SERRA"/>
        <s v="ANGELA GALVEZ"/>
        <s v="JAN ROCA"/>
        <s v="CARMEN ANDRES"/>
        <s v="IZAN GIL"/>
        <s v="IRIA APARICIO"/>
        <s v="MARIA SUAREZ"/>
        <s v="IRATI MIRANDA"/>
        <s v="BLANCA LUQUE"/>
        <s v="MARCOS MANZANO"/>
        <s v="ALEX DELGADO"/>
        <s v="SANDRA RIOS"/>
        <s v="ANGELA CASAS"/>
        <s v="IZAN GARRIDO"/>
        <s v="RODRIGO GUZMAN"/>
        <s v="EMMA MATEOS"/>
        <s v="ALEJANDRO SUAREZ"/>
        <s v="NICOLAS ESTEVEZ"/>
        <s v="IKER IZQUIERDO"/>
        <s v="NIL SUAREZ"/>
        <s v="ANDER MARTINEZ"/>
        <s v="FRANCISCO SANCHEZ"/>
        <s v="ONA ANDRES"/>
        <s v="CARMEN ALARCON"/>
        <s v="DIANA VERA"/>
        <s v="ANGEL RODRIGUEZ"/>
        <s v="ADRIANA MENDEZ"/>
        <s v="JORGE HERRERO"/>
        <s v="JUAN CORTES"/>
        <s v="AINHOA ACOSTA"/>
        <s v="DARIO CONDE"/>
        <s v="LAURA BRAVO"/>
        <s v="SAUL VICENTE"/>
        <s v="MIGUEL CORTES"/>
        <s v="EMMA LOZANO"/>
        <s v="DANIEL NIETO"/>
        <s v="EMMA MEDINA"/>
        <s v="CLARA LUQUE"/>
        <s v="NADIA OTERO"/>
        <s v="ANDREA SERRA"/>
        <s v="MANUEL VICENTE"/>
        <s v="IKER SAEZ"/>
        <s v="ALBA SANTIAGO"/>
        <s v="IKER BERMUDEZ"/>
        <s v="ROBERTO GALLEGO"/>
        <s v="NORA GUZMAN"/>
        <s v="YERAY MONTES"/>
        <s v="ERIC GALLEGO"/>
        <s v="ALICIA HERNANDEZ"/>
        <s v="ALMA MIRANDA"/>
        <s v="LEIRE MORA"/>
        <s v="SERGIO ANDRES"/>
        <s v="NORA PADILLA"/>
        <s v="GABRIEL FUENTES"/>
        <s v="NAHIA DIAZ"/>
        <s v="LUCIA VILA"/>
        <s v="ANDREA CRESPO"/>
        <s v="ANNA QUINTANA"/>
        <s v="MARCOS SUAREZ"/>
        <s v="ADAM REDONDO"/>
        <s v="NOA TORRES"/>
        <s v="BRUNO QUINTANA"/>
        <s v="MALAK BERNAL"/>
        <s v="SANTIAGO MENENDEZ"/>
        <s v="OLIVER GRACIA"/>
        <s v="IZAN GOMEZ"/>
        <s v="CARLOTA SANTOS"/>
        <s v="BLANCA GIMENEZ"/>
        <s v="OMAR VILLANUEVA"/>
        <s v="BIEL CARMONA"/>
        <s v="ALEIX SANZ"/>
        <s v="ALEJANDRO SANZ"/>
        <s v="ERIK ROMERO"/>
        <s v="UNAI DIAZ"/>
        <s v="NOELIA BRAVO"/>
        <s v="FRANCISCO JAVIER SANTANA"/>
        <s v="ANA CALDERON"/>
        <s v="CRISTINA SIERRA"/>
        <s v="GUILLERMO MOLINA"/>
        <s v="DIANA SEGURA"/>
        <s v="ELENA MILLAN"/>
        <s v="CANDELA VERA"/>
        <s v="CRISTINA PASCUAL"/>
        <s v="FERNANDO GALAN"/>
        <s v="VERA MIGUEL"/>
        <s v="ALMA ALVAREZ"/>
        <s v="JUAN COSTA"/>
        <s v="CARMEN VICENTE"/>
        <s v="DARIO MARCOS"/>
        <s v="MIREIA ABAD"/>
        <s v="YERAY ROMERO"/>
        <s v="LAIA COSTA"/>
        <s v="MARC CANO"/>
        <s v="ASIER NAVARRO"/>
        <s v="NAIA AGUILERA"/>
        <s v="ALMA SORIANO"/>
        <s v="AYA HERNANDEZ"/>
        <s v="FRANCISCO JAVIER CANO"/>
        <s v="PAULA RIVERA"/>
        <s v="AINA MANZANO"/>
        <s v="IKER COSTA"/>
        <s v="CARLOS MARTI"/>
        <s v="NADIA SERRANO"/>
        <s v="VEGA GUZMAN"/>
        <s v="JANA CARRILLO"/>
        <s v="RODRIGO PEÑA"/>
        <s v="SANDRA IBAÑEZ"/>
        <s v="CESAR FRANCO"/>
        <s v="AINARA ARIAS"/>
        <s v="LIDIA DE LA FUENTE"/>
        <s v="JAIME VARELA"/>
        <s v="NURIA TOMAS"/>
        <s v="EVA AGUILERA"/>
        <s v="FRANCISCO JAVIER HERRERA"/>
        <s v="LOLA BERNAL"/>
        <s v="CLARA APARICIO"/>
        <s v="ROCIO GUZMAN"/>
        <s v="HELENA CRUZ"/>
        <s v="CLARA CARRILLO"/>
        <s v="JUDITH ROBLES"/>
        <s v="YERAY SANCHEZ"/>
        <s v="ANE MORALES"/>
        <s v="DARIO SANTAMARIA"/>
        <s v="MARTI ESTEBAN"/>
        <s v="MAR REYES"/>
        <s v="GERARD MARTINEZ"/>
        <s v="ALBERTO MILLAN"/>
        <s v="VERA GALLEGO"/>
        <s v="CARLOS MONTES"/>
        <s v="ANGELA MOYA"/>
        <s v="ERIC MIRANDA"/>
        <s v="LUCIA PRIETO"/>
        <s v="RAUL SANTANA"/>
        <s v="ISMAEL VALERO"/>
        <s v="RODRIGO MANZANO"/>
        <s v="ALBA NUÑEZ"/>
        <s v="NAIARA GARRIDO"/>
        <s v="MALAK RAMIREZ"/>
        <s v="LARA ROCA"/>
        <s v="OLIVIA AGUILERA"/>
        <s v="ORIOL CONDE"/>
        <s v="ALEX MARTI"/>
        <s v="ANDREA GOMEZ"/>
        <s v="MARCO PEREZ"/>
        <s v="NICOLAS ESCOBAR"/>
        <s v="NIL CANO"/>
        <s v="RAFAEL GUERRERO"/>
        <s v="ALVARO LUNA"/>
        <s v="DANIEL REDONDO"/>
        <s v="LIDIA LOZANO"/>
        <s v="CLARA FRANCO"/>
        <s v="PABLO VILLAR"/>
        <s v="NIL MARIN"/>
        <s v="ISMAEL SANTOS"/>
        <s v="MARINA ESPINOSA"/>
        <s v="GERARD SANTANA"/>
        <s v="RUBEN CARRASCO"/>
        <s v="BERTA GALLARDO"/>
        <s v="GABRIEL VILLAR"/>
        <s v="ARIADNA GARRIDO"/>
        <s v="GERARD VAZQUEZ"/>
        <s v="MARCO RIVAS"/>
        <s v="NOELIA ESTEBAN"/>
        <s v="ANGELA VICENTE"/>
        <s v="NAYARA MONTERO"/>
        <s v="ERIKA CASAS"/>
        <s v="HUGO BUENO"/>
        <s v="RODRIGO CRESPO"/>
        <s v="EVA MANZANO"/>
        <s v="SANDRA RUBIO"/>
        <s v="MIGUEL ANGEL VERA"/>
        <s v="JULIA SANTOS"/>
        <s v="JOSE MANUEL CARMONA"/>
        <s v="ANDREA PASTOR"/>
        <s v="CLARA MARTI"/>
        <s v="JOSE VARGAS"/>
        <s v="JOSE MANUEL LOPEZ"/>
        <s v="IZAN CALDERON"/>
        <s v="ANA CARRILLO"/>
        <s v="LEIRE VERA"/>
        <s v="ROBERTO FERNANDEZ"/>
        <s v="ELENA BENITEZ"/>
        <s v="PAULA ROMAN"/>
        <s v="PEDRO HEREDIA"/>
        <s v="VALERIA IGLESIAS"/>
        <s v="BRUNO MARTIN"/>
        <s v="MIRIAM HURTADO"/>
        <s v="PEDRO RIVAS"/>
        <s v="JUDITH PRIETO"/>
        <s v="EMMA VICENTE"/>
        <s v="CARLOTA VARGAS"/>
        <s v="MARTIN CALVO"/>
        <s v="ALONSO GALLARDO"/>
        <s v="MANUELA REYES"/>
        <s v="AARON SERRA"/>
        <s v="GABRIEL SANCHO"/>
        <s v="CRISTIAN ROJAS"/>
        <s v="HELENA MOLINA"/>
        <s v="ANDER ORTIZ"/>
        <s v="FRANCISCO JAVIER GIMENEZ"/>
        <s v="LARA SANTANA"/>
        <s v="CAROLINA COSTA"/>
        <s v="CESAR BENITO"/>
        <s v="PEDRO ESPINOSA"/>
        <s v="LAURA ROCA"/>
        <s v="JON ARANDA"/>
        <s v="ALICIA CARRILLO"/>
        <s v="DIEGO GUERRERO"/>
        <s v="RAUL TRUJILLO"/>
        <s v="AARON SIMON"/>
        <s v="RAYAN CARMONA"/>
        <s v="MARIA APARICIO"/>
        <s v="KEVIN COSTNER DE JESÚS"/>
        <s v="JUDITH GOMEZ"/>
        <s v="GAEL PALACIOS"/>
        <s v="OMAR CAMACHO"/>
        <s v="PATRICIA CONTRERAS"/>
        <s v="CLAUDIA CUESTA"/>
        <s v="JAN LUQUE"/>
        <s v="JUAN REYES"/>
        <s v="LIDIA GUZMAN"/>
        <s v="ELENA MIRANDA"/>
        <s v="EMMA CRUZ"/>
        <s v="ROCIO NAVARRO"/>
        <s v="PAULA MARTI"/>
        <s v="EMMA TOMAS"/>
        <s v="MALAK GARCIA"/>
        <s v="ENRIQUE CARRASCO"/>
        <s v="MARTINA MARCOS"/>
        <s v="HECTOR MARTI"/>
        <s v="NAIA MARIN"/>
        <s v="MANUELA CORTES"/>
        <s v="ADRIANA VERA"/>
        <s v="EDUARDO PLAZA"/>
        <s v="VEGA HERRERO"/>
        <s v="CAROLINA SANCHEZ"/>
        <s v="IRIA QUINTANA"/>
        <s v="AYA COSTA"/>
        <s v="SERGIO MIGUEL"/>
        <s v="MARCOS GONZALEZ"/>
        <s v="PEDRO RUEDA"/>
        <s v="ASIER JIMENEZ"/>
        <s v="YAGO MIGUEL"/>
        <s v="MARINA LORENZO"/>
        <s v="LARA ALARCON"/>
        <s v="MARCOS FRANCO"/>
        <s v="LEIRE SALAS"/>
        <s v="ENRIQUE PONS"/>
        <s v="ALBA GARRIDO"/>
        <s v="CRISTINA MILLAN"/>
        <s v="BERTA MORENO"/>
        <s v="ALEJANDRA BENITO"/>
        <s v="RAYAN IGLESIAS"/>
        <s v="OLIVER MILLAN"/>
        <s v="AYA MILLAN"/>
        <s v="OSCAR CRESPO"/>
        <s v="BIEL TOMAS"/>
        <s v="RAYAN ESCUDERO"/>
        <s v="MIKEL LAZARO"/>
        <s v="ROBERTO CARRASCO"/>
        <s v="DANIELA PRIETO"/>
        <s v="MANUEL SANZ"/>
        <s v="ASIER MUÑOZ"/>
        <s v="PABLO MENDEZ"/>
        <s v="JORGE VELASCO"/>
        <s v="HELENA CASTRO"/>
        <s v="MARTA MARQUEZ"/>
        <s v="BERTA ALVAREZ"/>
        <s v="CARLOTA HERRERA"/>
        <s v="ISABEL DURAN"/>
        <s v="MOHAMED DURAN"/>
        <s v="ERIKA CALDERON"/>
        <s v="LARA ESCUDERO"/>
        <s v="RAFAEL ROLDAN"/>
        <s v="ABRIL FERNANDEZ"/>
        <s v="CARMEN LARA"/>
        <s v="NIL VALERO"/>
        <s v="JAVIER CRUZ"/>
        <s v="GUILLERMO SUAREZ"/>
        <s v="ANNA ANDRES"/>
        <s v="MAR RODRIGUEZ"/>
        <s v="ANNA LOZANO"/>
        <s v="PAOLA RAMIREZ"/>
      </sharedItems>
    </cacheField>
    <cacheField name="Pais" numFmtId="0">
      <sharedItems count="176">
        <s v="Comoros"/>
        <s v="Panama"/>
        <s v="Tanzania"/>
        <s v="South Africa"/>
        <s v="Gabon"/>
        <s v="Syria"/>
        <s v="Grenada"/>
        <s v="Macedonia"/>
        <s v="Kyrgyzstan"/>
        <s v="Republic of the Congo"/>
        <s v="Turkmenistan"/>
        <s v="Netherlands"/>
        <s v="Tuvalu"/>
        <s v="Nepal"/>
        <s v="Oman"/>
        <s v="Malawi"/>
        <s v="Moldova"/>
        <s v="Burkina Faso"/>
        <s v="Botswana"/>
        <s v="Liberia"/>
        <s v="Vanuatu"/>
        <s v="Palau"/>
        <s v="Madagascar"/>
        <s v="Yemen"/>
        <s v="Kiribati"/>
        <s v="Montenegro"/>
        <s v="Mongolia"/>
        <s v="Tunisia"/>
        <s v="Albania"/>
        <s v="Fiji"/>
        <s v="Angola"/>
        <s v="Solomon Islands"/>
        <s v="Denmark"/>
        <s v="Hungary"/>
        <s v="Vietnam"/>
        <s v="Niger"/>
        <s v="Ethiopia"/>
        <s v="China"/>
        <s v="Philippines"/>
        <s v="Dominican Republic"/>
        <s v="Rwanda"/>
        <s v="Sierra Leone"/>
        <s v="Canada"/>
        <s v="Mauritius"/>
        <s v="Sudan"/>
        <s v="Malta"/>
        <s v="India"/>
        <s v="Ghana"/>
        <s v="Croatia"/>
        <s v="Haiti"/>
        <s v="Malaysia"/>
        <s v="Pakistan"/>
        <s v="Indonesia"/>
        <s v="Slovenia"/>
        <s v="Chad"/>
        <s v="France"/>
        <s v="United States of America"/>
        <s v="United Kingdom"/>
        <s v="Algeria"/>
        <s v="Nigeria"/>
        <s v="Morocco"/>
        <s v="Guinea"/>
        <s v="El Salvador"/>
        <s v="Portugal"/>
        <s v="Bangladesh"/>
        <s v="Kazakhstan"/>
        <s v="Azerbaijan"/>
        <s v="Iceland"/>
        <s v="Georgia"/>
        <s v="Burundi"/>
        <s v="Poland"/>
        <s v="Australia"/>
        <s v="Cameroon"/>
        <s v="Mauritania"/>
        <s v="Vatican City"/>
        <s v="Turkey"/>
        <s v="Cuba"/>
        <s v="Saudi Arabia"/>
        <s v="Trinidad and Tobago"/>
        <s v="Cape Verde"/>
        <s v="Finland"/>
        <s v="Tonga"/>
        <s v="Monaco"/>
        <s v="Luxembourg"/>
        <s v="Italy"/>
        <s v="Russia"/>
        <s v="Israel"/>
        <s v="Norway"/>
        <s v="Romania"/>
        <s v="Switzerland"/>
        <s v="Mozambique"/>
        <s v="Armenia"/>
        <s v="Marshall Islands"/>
        <s v="Saint Lucia"/>
        <s v="Costa Rica"/>
        <s v="Honduras"/>
        <s v="Togo"/>
        <s v="Singapore"/>
        <s v="Zambia"/>
        <s v="Zimbabwe"/>
        <s v="San Marino"/>
        <s v="Nauru"/>
        <s v="Iraq"/>
        <s v="Spain"/>
        <s v="Czech Republic"/>
        <s v="Andorra"/>
        <s v="Antigua and Barbuda"/>
        <s v="Saint Vincent and the Grenadines"/>
        <s v="United Arab Emirates"/>
        <s v="Liechtenstein"/>
        <s v="Samoa"/>
        <s v="Uzbekistan"/>
        <s v="Ireland"/>
        <s v="Japan"/>
        <s v="Saint Kitts and Nevis"/>
        <s v="Qatar"/>
        <s v="Sri Lanka"/>
        <s v="Egypt"/>
        <s v="Thailand"/>
        <s v="Benin"/>
        <s v="Djibouti"/>
        <s v="Jordan"/>
        <s v="Bosnia and Herzegovina"/>
        <s v="Bhutan"/>
        <s v="Somalia"/>
        <s v="Kuwait"/>
        <s v="Brunei"/>
        <s v="Mexico"/>
        <s v="Papua New Guinea"/>
        <s v="Sao Tome and Principe"/>
        <s v="Central African Republic"/>
        <s v="Belize"/>
        <s v="Guinea-Bissau"/>
        <s v="Estonia"/>
        <s v="Barbados"/>
        <s v="Taiwan"/>
        <s v="Belarus"/>
        <s v="Serbia"/>
        <s v="Myanmar"/>
        <s v="Sweden"/>
        <s v="Slovakia"/>
        <s v="Austria"/>
        <s v="Guatemala"/>
        <s v="The Gambia"/>
        <s v="Afghanistan"/>
        <s v="Senegal"/>
        <s v="Libya"/>
        <s v="Eritrea"/>
        <s v="Lebanon"/>
        <s v="Swaziland"/>
        <s v="Mali"/>
        <s v="New Zealand"/>
        <s v="Lesotho"/>
        <s v="Tajikistan"/>
        <s v="Belgium"/>
        <s v="Namibia"/>
        <s v="North Korea"/>
        <s v="Maldives"/>
        <s v="Greenland"/>
        <s v="East Timor"/>
        <s v="Cyprus"/>
        <s v="Bahrain"/>
        <s v="Germany"/>
        <s v="Uganda"/>
        <s v="Jamaica"/>
        <s v="Ukraine"/>
        <s v="Seychelles"/>
        <s v="Cambodia"/>
        <s v="Nicaragua"/>
        <s v="Greece"/>
        <s v="Equatorial Guinea"/>
        <s v="Iran"/>
        <s v="Lithuania"/>
        <s v="Bulgaria"/>
        <s v="Kenya"/>
        <s v="Latvia"/>
      </sharedItems>
    </cacheField>
    <cacheField name="IdProducto" numFmtId="0">
      <sharedItems count="11">
        <s v="C1"/>
        <s v="B2"/>
        <s v="B3"/>
        <s v="C4"/>
        <s v="A2"/>
        <s v="A1"/>
        <s v="B1"/>
        <s v="C3"/>
        <s v="A4"/>
        <s v="C5"/>
        <s v="C2"/>
      </sharedItems>
    </cacheField>
    <cacheField name="CanalVentas" numFmtId="0">
      <sharedItems count="3">
        <s v="Online"/>
        <s v="Retail"/>
        <s v="Direct"/>
      </sharedItems>
    </cacheField>
    <cacheField name="UdsVendidas" numFmtId="0">
      <sharedItems containsSemiMixedTypes="0" containsString="0" containsNumber="1" containsInteger="1" minValue="1" maxValue="212"/>
    </cacheField>
    <cacheField name="FechaVenta" numFmtId="15">
      <sharedItems containsSemiMixedTypes="0" containsNonDate="0" containsDate="1" containsString="0" minDate="2015-01-01T00:00:00" maxDate="2016-08-30T00:00:00" count="464">
        <d v="2016-08-09T00:00:00"/>
        <d v="2016-07-06T00:00:00"/>
        <d v="2016-08-18T00:00:00"/>
        <d v="2016-08-05T00:00:00"/>
        <d v="2016-08-11T00:00:00"/>
        <d v="2016-07-11T00:00:00"/>
        <d v="2016-07-12T00:00:00"/>
        <d v="2016-06-03T00:00:00"/>
        <d v="2016-06-07T00:00:00"/>
        <d v="2016-07-27T00:00:00"/>
        <d v="2016-07-31T00:00:00"/>
        <d v="2016-08-13T00:00:00"/>
        <d v="2016-08-22T00:00:00"/>
        <d v="2016-07-04T00:00:00"/>
        <d v="2016-08-01T00:00:00"/>
        <d v="2016-08-24T00:00:00"/>
        <d v="2016-06-21T00:00:00"/>
        <d v="2016-07-13T00:00:00"/>
        <d v="2016-08-21T00:00:00"/>
        <d v="2016-06-24T00:00:00"/>
        <d v="2016-06-17T00:00:00"/>
        <d v="2016-07-24T00:00:00"/>
        <d v="2016-08-08T00:00:00"/>
        <d v="2016-06-14T00:00:00"/>
        <d v="2016-08-02T00:00:00"/>
        <d v="2016-07-03T00:00:00"/>
        <d v="2016-06-30T00:00:00"/>
        <d v="2016-06-22T00:00:00"/>
        <d v="2016-06-09T00:00:00"/>
        <d v="2016-06-08T00:00:00"/>
        <d v="2016-08-12T00:00:00"/>
        <d v="2016-07-28T00:00:00"/>
        <d v="2016-06-27T00:00:00"/>
        <d v="2016-07-07T00:00:00"/>
        <d v="2016-07-19T00:00:00"/>
        <d v="2016-08-17T00:00:00"/>
        <d v="2016-06-01T00:00:00"/>
        <d v="2016-08-26T00:00:00"/>
        <d v="2016-07-09T00:00:00"/>
        <d v="2016-06-23T00:00:00"/>
        <d v="2016-06-12T00:00:00"/>
        <d v="2016-07-15T00:00:00"/>
        <d v="2016-08-10T00:00:00"/>
        <d v="2016-07-17T00:00:00"/>
        <d v="2016-08-03T00:00:00"/>
        <d v="2016-06-15T00:00:00"/>
        <d v="2016-06-10T00:00:00"/>
        <d v="2016-08-29T00:00:00"/>
        <d v="2016-07-23T00:00:00"/>
        <d v="2016-08-04T00:00:00"/>
        <d v="2016-07-01T00:00:00"/>
        <d v="2016-07-05T00:00:00"/>
        <d v="2016-06-28T00:00:00"/>
        <d v="2016-08-23T00:00:00"/>
        <d v="2016-07-29T00:00:00"/>
        <d v="2016-08-25T00:00:00"/>
        <d v="2016-07-22T00:00:00"/>
        <d v="2016-06-25T00:00:00"/>
        <d v="2016-06-11T00:00:00"/>
        <d v="2016-06-13T00:00:00"/>
        <d v="2016-07-20T00:00:00"/>
        <d v="2016-06-19T00:00:00"/>
        <d v="2016-07-02T00:00:00"/>
        <d v="2016-06-29T00:00:00"/>
        <d v="2016-08-15T00:00:00"/>
        <d v="2016-08-14T00:00:00"/>
        <d v="2016-06-18T00:00:00"/>
        <d v="2016-08-27T00:00:00"/>
        <d v="2016-06-16T00:00:00"/>
        <d v="2016-07-18T00:00:00"/>
        <d v="2016-07-10T00:00:00"/>
        <d v="2016-06-05T00:00:00"/>
        <d v="2016-08-06T00:00:00"/>
        <d v="2016-07-08T00:00:00"/>
        <d v="2016-08-28T00:00:00"/>
        <d v="2016-08-20T00:00:00"/>
        <d v="2016-07-25T00:00:00"/>
        <d v="2016-06-20T00:00:00"/>
        <d v="2016-07-16T00:00:00"/>
        <d v="2016-08-07T00:00:00"/>
        <d v="2016-04-28T00:00:00"/>
        <d v="2016-05-25T00:00:00"/>
        <d v="2016-04-09T00:00:00"/>
        <d v="2016-04-18T00:00:00"/>
        <d v="2016-05-06T00:00:00"/>
        <d v="2016-05-15T00:00:00"/>
        <d v="2016-04-08T00:00:00"/>
        <d v="2016-04-05T00:00:00"/>
        <d v="2016-05-28T00:00:00"/>
        <d v="2016-04-03T00:00:00"/>
        <d v="2016-04-21T00:00:00"/>
        <d v="2016-05-13T00:00:00"/>
        <d v="2016-04-29T00:00:00"/>
        <d v="2016-04-27T00:00:00"/>
        <d v="2016-05-11T00:00:00"/>
        <d v="2016-05-09T00:00:00"/>
        <d v="2016-04-06T00:00:00"/>
        <d v="2016-05-22T00:00:00"/>
        <d v="2016-05-26T00:00:00"/>
        <d v="2016-05-07T00:00:00"/>
        <d v="2016-05-19T00:00:00"/>
        <d v="2016-04-11T00:00:00"/>
        <d v="2016-04-25T00:00:00"/>
        <d v="2016-04-13T00:00:00"/>
        <d v="2016-05-03T00:00:00"/>
        <d v="2016-05-08T00:00:00"/>
        <d v="2016-05-16T00:00:00"/>
        <d v="2016-05-10T00:00:00"/>
        <d v="2016-05-12T00:00:00"/>
        <d v="2016-04-10T00:00:00"/>
        <d v="2016-05-17T00:00:00"/>
        <d v="2016-04-30T00:00:00"/>
        <d v="2016-04-12T00:00:00"/>
        <d v="2016-04-17T00:00:00"/>
        <d v="2016-05-01T00:00:00"/>
        <d v="2016-04-19T00:00:00"/>
        <d v="2016-05-29T00:00:00"/>
        <d v="2016-05-02T00:00:00"/>
        <d v="2016-05-27T00:00:00"/>
        <d v="2016-04-20T00:00:00"/>
        <d v="2016-05-24T00:00:00"/>
        <d v="2016-05-30T00:00:00"/>
        <d v="2016-04-14T00:00:00"/>
        <d v="2016-04-24T00:00:00"/>
        <d v="2016-05-20T00:00:00"/>
        <d v="2016-04-01T00:00:00"/>
        <d v="2016-04-16T00:00:00"/>
        <d v="2016-04-26T00:00:00"/>
        <d v="2016-05-21T00:00:00"/>
        <d v="2016-05-14T00:00:00"/>
        <d v="2016-05-04T00:00:00"/>
        <d v="2016-04-04T00:00:00"/>
        <d v="2016-05-05T00:00:00"/>
        <d v="2016-04-15T00:00:00"/>
        <d v="2016-05-23T00:00:00"/>
        <d v="2016-04-02T00:00:00"/>
        <d v="2016-04-22T00:00:00"/>
        <d v="2016-04-23T00:00:00"/>
        <d v="2016-05-18T00:00:00"/>
        <d v="2016-03-24T00:00:00"/>
        <d v="2016-01-23T00:00:00"/>
        <d v="2016-03-18T00:00:00"/>
        <d v="2016-01-16T00:00:00"/>
        <d v="2016-03-08T00:00:00"/>
        <d v="2016-02-24T00:00:00"/>
        <d v="2016-03-23T00:00:00"/>
        <d v="2016-01-02T00:00:00"/>
        <d v="2016-03-26T00:00:00"/>
        <d v="2016-02-18T00:00:00"/>
        <d v="2016-01-09T00:00:00"/>
        <d v="2016-02-07T00:00:00"/>
        <d v="2016-03-06T00:00:00"/>
        <d v="2016-02-19T00:00:00"/>
        <d v="2016-01-17T00:00:00"/>
        <d v="2016-01-07T00:00:00"/>
        <d v="2016-01-13T00:00:00"/>
        <d v="2016-02-28T00:00:00"/>
        <d v="2016-02-16T00:00:00"/>
        <d v="2016-01-15T00:00:00"/>
        <d v="2016-01-10T00:00:00"/>
        <d v="2016-03-29T00:00:00"/>
        <d v="2016-01-30T00:00:00"/>
        <d v="2016-03-30T00:00:00"/>
        <d v="2016-01-26T00:00:00"/>
        <d v="2016-02-08T00:00:00"/>
        <d v="2016-01-25T00:00:00"/>
        <d v="2016-03-07T00:00:00"/>
        <d v="2016-01-18T00:00:00"/>
        <d v="2016-01-14T00:00:00"/>
        <d v="2016-02-12T00:00:00"/>
        <d v="2016-02-05T00:00:00"/>
        <d v="2016-02-14T00:00:00"/>
        <d v="2016-03-20T00:00:00"/>
        <d v="2016-03-22T00:00:00"/>
        <d v="2016-02-11T00:00:00"/>
        <d v="2016-02-02T00:00:00"/>
        <d v="2016-02-27T00:00:00"/>
        <d v="2016-01-12T00:00:00"/>
        <d v="2016-02-20T00:00:00"/>
        <d v="2016-03-03T00:00:00"/>
        <d v="2016-03-05T00:00:00"/>
        <d v="2016-01-28T00:00:00"/>
        <d v="2016-01-20T00:00:00"/>
        <d v="2016-03-17T00:00:00"/>
        <d v="2016-03-21T00:00:00"/>
        <d v="2016-02-10T00:00:00"/>
        <d v="2016-02-22T00:00:00"/>
        <d v="2016-02-25T00:00:00"/>
        <d v="2016-02-01T00:00:00"/>
        <d v="2016-01-21T00:00:00"/>
        <d v="2016-02-21T00:00:00"/>
        <d v="2016-02-23T00:00:00"/>
        <d v="2016-01-29T00:00:00"/>
        <d v="2016-02-06T00:00:00"/>
        <d v="2016-03-19T00:00:00"/>
        <d v="2016-02-09T00:00:00"/>
        <d v="2016-01-06T00:00:00"/>
        <d v="2016-01-04T00:00:00"/>
        <d v="2016-01-19T00:00:00"/>
        <d v="2016-03-15T00:00:00"/>
        <d v="2016-02-17T00:00:00"/>
        <d v="2016-03-11T00:00:00"/>
        <d v="2016-02-13T00:00:00"/>
        <d v="2016-02-26T00:00:00"/>
        <d v="2016-01-31T00:00:00"/>
        <d v="2016-03-10T00:00:00"/>
        <d v="2016-03-04T00:00:00"/>
        <d v="2016-02-15T00:00:00"/>
        <d v="2016-01-27T00:00:00"/>
        <d v="2016-02-04T00:00:00"/>
        <d v="2016-03-25T00:00:00"/>
        <d v="2016-01-24T00:00:00"/>
        <d v="2016-03-27T00:00:00"/>
        <d v="2016-03-16T00:00:00"/>
        <d v="2016-01-11T00:00:00"/>
        <d v="2016-03-12T00:00:00"/>
        <d v="2016-01-01T00:00:00"/>
        <d v="2016-01-22T00:00:00"/>
        <d v="2015-12-31T00:00:00"/>
        <d v="2016-01-05T00:00:00"/>
        <d v="2016-01-08T00:00:00"/>
        <d v="2016-03-02T00:00:00"/>
        <d v="2015-12-14T00:00:00"/>
        <d v="2015-11-13T00:00:00"/>
        <d v="2015-12-17T00:00:00"/>
        <d v="2015-09-12T00:00:00"/>
        <d v="2015-12-07T00:00:00"/>
        <d v="2015-10-01T00:00:00"/>
        <d v="2015-11-05T00:00:00"/>
        <d v="2015-09-06T00:00:00"/>
        <d v="2015-12-15T00:00:00"/>
        <d v="2015-12-18T00:00:00"/>
        <d v="2015-09-29T00:00:00"/>
        <d v="2015-12-26T00:00:00"/>
        <d v="2015-11-09T00:00:00"/>
        <d v="2015-09-18T00:00:00"/>
        <d v="2015-10-24T00:00:00"/>
        <d v="2015-11-20T00:00:00"/>
        <d v="2015-09-09T00:00:00"/>
        <d v="2015-09-04T00:00:00"/>
        <d v="2015-12-09T00:00:00"/>
        <d v="2015-09-22T00:00:00"/>
        <d v="2015-10-10T00:00:00"/>
        <d v="2015-11-29T00:00:00"/>
        <d v="2015-09-26T00:00:00"/>
        <d v="2015-10-17T00:00:00"/>
        <d v="2015-11-19T00:00:00"/>
        <d v="2015-10-02T00:00:00"/>
        <d v="2015-12-19T00:00:00"/>
        <d v="2015-10-15T00:00:00"/>
        <d v="2015-11-26T00:00:00"/>
        <d v="2015-11-30T00:00:00"/>
        <d v="2015-09-15T00:00:00"/>
        <d v="2015-11-10T00:00:00"/>
        <d v="2015-09-10T00:00:00"/>
        <d v="2015-12-21T00:00:00"/>
        <d v="2015-09-05T00:00:00"/>
        <d v="2015-09-19T00:00:00"/>
        <d v="2015-11-18T00:00:00"/>
        <d v="2015-12-05T00:00:00"/>
        <d v="2015-10-18T00:00:00"/>
        <d v="2015-12-02T00:00:00"/>
        <d v="2015-10-19T00:00:00"/>
        <d v="2015-10-27T00:00:00"/>
        <d v="2015-10-20T00:00:00"/>
        <d v="2015-10-29T00:00:00"/>
        <d v="2015-12-04T00:00:00"/>
        <d v="2015-10-25T00:00:00"/>
        <d v="2015-11-02T00:00:00"/>
        <d v="2015-11-04T00:00:00"/>
        <d v="2015-09-03T00:00:00"/>
        <d v="2015-09-07T00:00:00"/>
        <d v="2015-10-03T00:00:00"/>
        <d v="2015-12-11T00:00:00"/>
        <d v="2015-12-23T00:00:00"/>
        <d v="2015-12-28T00:00:00"/>
        <d v="2015-10-04T00:00:00"/>
        <d v="2015-09-13T00:00:00"/>
        <d v="2015-10-07T00:00:00"/>
        <d v="2015-12-24T00:00:00"/>
        <d v="2015-11-01T00:00:00"/>
        <d v="2015-10-28T00:00:00"/>
        <d v="2015-10-30T00:00:00"/>
        <d v="2015-11-27T00:00:00"/>
        <d v="2015-11-11T00:00:00"/>
        <d v="2015-12-25T00:00:00"/>
        <d v="2015-12-01T00:00:00"/>
        <d v="2015-12-03T00:00:00"/>
        <d v="2015-09-23T00:00:00"/>
        <d v="2015-09-27T00:00:00"/>
        <d v="2015-10-22T00:00:00"/>
        <d v="2015-10-06T00:00:00"/>
        <d v="2015-11-07T00:00:00"/>
        <d v="2015-09-16T00:00:00"/>
        <d v="2015-11-25T00:00:00"/>
        <d v="2015-11-21T00:00:00"/>
        <d v="2015-09-01T00:00:00"/>
        <d v="2015-11-08T00:00:00"/>
        <d v="2015-11-15T00:00:00"/>
        <d v="2015-12-08T00:00:00"/>
        <d v="2015-09-30T00:00:00"/>
        <d v="2015-11-23T00:00:00"/>
        <d v="2015-09-02T00:00:00"/>
        <d v="2015-09-25T00:00:00"/>
        <d v="2015-09-17T00:00:00"/>
        <d v="2015-10-13T00:00:00"/>
        <d v="2015-12-13T00:00:00"/>
        <d v="2015-12-10T00:00:00"/>
        <d v="2015-11-28T00:00:00"/>
        <d v="2015-10-05T00:00:00"/>
        <d v="2015-09-14T00:00:00"/>
        <d v="2015-10-12T00:00:00"/>
        <d v="2015-10-11T00:00:00"/>
        <d v="2015-12-20T00:00:00"/>
        <d v="2015-11-12T00:00:00"/>
        <d v="2015-10-14T00:00:00"/>
        <d v="2015-09-28T00:00:00"/>
        <d v="2015-12-29T00:00:00"/>
        <d v="2015-09-24T00:00:00"/>
        <d v="2015-09-21T00:00:00"/>
        <d v="2015-11-06T00:00:00"/>
        <d v="2015-12-22T00:00:00"/>
        <d v="2015-11-16T00:00:00"/>
        <d v="2015-12-27T00:00:00"/>
        <d v="2015-12-06T00:00:00"/>
        <d v="2015-08-23T00:00:00"/>
        <d v="2015-07-31T00:00:00"/>
        <d v="2015-02-19T00:00:00"/>
        <d v="2015-04-28T00:00:00"/>
        <d v="2015-04-08T00:00:00"/>
        <d v="2015-02-10T00:00:00"/>
        <d v="2015-05-31T00:00:00"/>
        <d v="2015-01-11T00:00:00"/>
        <d v="2015-06-10T00:00:00"/>
        <d v="2015-05-28T00:00:00"/>
        <d v="2015-02-14T00:00:00"/>
        <d v="2015-03-24T00:00:00"/>
        <d v="2015-03-26T00:00:00"/>
        <d v="2015-01-05T00:00:00"/>
        <d v="2015-07-26T00:00:00"/>
        <d v="2015-01-13T00:00:00"/>
        <d v="2015-03-28T00:00:00"/>
        <d v="2015-07-22T00:00:00"/>
        <d v="2015-05-25T00:00:00"/>
        <d v="2015-05-09T00:00:00"/>
        <d v="2015-08-10T00:00:00"/>
        <d v="2015-01-01T00:00:00"/>
        <d v="2015-08-29T00:00:00"/>
        <d v="2015-08-21T00:00:00"/>
        <d v="2015-05-21T00:00:00"/>
        <d v="2015-07-03T00:00:00"/>
        <d v="2015-05-24T00:00:00"/>
        <d v="2015-08-11T00:00:00"/>
        <d v="2015-01-28T00:00:00"/>
        <d v="2015-01-31T00:00:00"/>
        <d v="2015-06-23T00:00:00"/>
        <d v="2015-06-18T00:00:00"/>
        <d v="2015-04-03T00:00:00"/>
        <d v="2015-04-13T00:00:00"/>
        <d v="2015-05-11T00:00:00"/>
        <d v="2015-04-14T00:00:00"/>
        <d v="2015-05-02T00:00:00"/>
        <d v="2015-03-22T00:00:00"/>
        <d v="2015-06-13T00:00:00"/>
        <d v="2015-02-17T00:00:00"/>
        <d v="2015-07-10T00:00:00"/>
        <d v="2015-06-12T00:00:00"/>
        <d v="2015-07-11T00:00:00"/>
        <d v="2015-01-26T00:00:00"/>
        <d v="2015-08-27T00:00:00"/>
        <d v="2015-05-29T00:00:00"/>
        <d v="2015-03-17T00:00:00"/>
        <d v="2015-08-28T00:00:00"/>
        <d v="2015-07-16T00:00:00"/>
        <d v="2015-07-13T00:00:00"/>
        <d v="2015-01-02T00:00:00"/>
        <d v="2015-02-07T00:00:00"/>
        <d v="2015-06-15T00:00:00"/>
        <d v="2015-05-27T00:00:00"/>
        <d v="2015-02-18T00:00:00"/>
        <d v="2015-04-09T00:00:00"/>
        <d v="2015-03-27T00:00:00"/>
        <d v="2015-03-10T00:00:00"/>
        <d v="2015-02-13T00:00:00"/>
        <d v="2015-08-13T00:00:00"/>
        <d v="2015-04-06T00:00:00"/>
        <d v="2015-06-25T00:00:00"/>
        <d v="2015-01-07T00:00:00"/>
        <d v="2015-08-02T00:00:00"/>
        <d v="2015-02-16T00:00:00"/>
        <d v="2015-04-07T00:00:00"/>
        <d v="2015-01-06T00:00:00"/>
        <d v="2015-07-29T00:00:00"/>
        <d v="2015-04-27T00:00:00"/>
        <d v="2015-08-24T00:00:00"/>
        <d v="2015-02-15T00:00:00"/>
        <d v="2015-05-23T00:00:00"/>
        <d v="2015-05-17T00:00:00"/>
        <d v="2015-05-08T00:00:00"/>
        <d v="2015-07-23T00:00:00"/>
        <d v="2015-03-15T00:00:00"/>
        <d v="2015-08-17T00:00:00"/>
        <d v="2015-01-16T00:00:00"/>
        <d v="2015-03-12T00:00:00"/>
        <d v="2015-05-10T00:00:00"/>
        <d v="2015-03-05T00:00:00"/>
        <d v="2015-08-26T00:00:00"/>
        <d v="2015-06-21T00:00:00"/>
        <d v="2015-06-27T00:00:00"/>
        <d v="2015-01-24T00:00:00"/>
        <d v="2015-03-16T00:00:00"/>
        <d v="2015-05-18T00:00:00"/>
        <d v="2015-07-07T00:00:00"/>
        <d v="2015-08-06T00:00:00"/>
        <d v="2015-07-18T00:00:00"/>
        <d v="2015-07-09T00:00:00"/>
        <d v="2015-02-28T00:00:00"/>
        <d v="2015-04-20T00:00:00"/>
        <d v="2015-06-04T00:00:00"/>
        <d v="2015-01-21T00:00:00"/>
        <d v="2015-03-07T00:00:00"/>
        <d v="2015-04-16T00:00:00"/>
        <d v="2015-03-09T00:00:00"/>
        <d v="2015-05-12T00:00:00"/>
        <d v="2015-02-21T00:00:00"/>
        <d v="2015-04-18T00:00:00"/>
        <d v="2015-01-18T00:00:00"/>
        <d v="2015-02-11T00:00:00"/>
        <d v="2015-07-17T00:00:00"/>
        <d v="2015-04-02T00:00:00"/>
        <d v="2015-04-21T00:00:00"/>
        <d v="2015-01-27T00:00:00"/>
        <d v="2015-07-01T00:00:00"/>
        <d v="2015-05-26T00:00:00"/>
        <d v="2015-01-03T00:00:00"/>
        <d v="2015-01-20T00:00:00"/>
        <d v="2015-06-30T00:00:00"/>
        <d v="2015-06-11T00:00:00"/>
        <d v="2015-07-04T00:00:00"/>
        <d v="2015-03-21T00:00:00"/>
        <d v="2015-05-13T00:00:00"/>
        <d v="2015-02-20T00:00:00"/>
        <d v="2015-06-28T00:00:00"/>
        <d v="2015-06-26T00:00:00"/>
        <d v="2015-05-22T00:00:00"/>
        <d v="2015-01-29T00:00:00"/>
        <d v="2015-01-14T00:00:00"/>
        <d v="2015-01-09T00:00:00"/>
        <d v="2015-03-19T00:00:00"/>
        <d v="2015-04-30T00:00:00"/>
        <d v="2015-07-30T00:00:00"/>
        <d v="2015-05-04T00:00:00"/>
        <d v="2015-03-11T00:00:00"/>
        <d v="2015-08-19T00:00:00"/>
        <d v="2015-06-03T00:00:00"/>
        <d v="2015-08-05T00:00:00"/>
        <d v="2015-04-26T00:00:00"/>
        <d v="2015-02-04T00:00:00"/>
        <d v="2015-03-08T00:00:00"/>
        <d v="2015-01-08T00:00:00"/>
        <d v="2015-05-07T00:00:00"/>
        <d v="2015-02-03T00:00:00"/>
        <d v="2015-01-12T00:00:00"/>
        <d v="2015-08-09T00:00:00"/>
      </sharedItems>
      <fieldGroup par="9"/>
    </cacheField>
    <cacheField name="Meses (FechaVenta)" numFmtId="0" databaseField="0">
      <fieldGroup base="6">
        <rangePr groupBy="months" startDate="2015-01-01T00:00:00" endDate="2016-08-30T00:00:00"/>
        <groupItems count="14">
          <s v="&lt;01/01/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08/2016"/>
        </groupItems>
      </fieldGroup>
    </cacheField>
    <cacheField name="Trimestres (FechaVenta)" numFmtId="0" databaseField="0">
      <fieldGroup base="6">
        <rangePr groupBy="quarters" startDate="2015-01-01T00:00:00" endDate="2016-08-30T00:00:00"/>
        <groupItems count="6">
          <s v="&lt;01/01/2015"/>
          <s v="Trim.1"/>
          <s v="Trim.2"/>
          <s v="Trim.3"/>
          <s v="Trim.4"/>
          <s v="&gt;30/08/2016"/>
        </groupItems>
      </fieldGroup>
    </cacheField>
    <cacheField name="Años (FechaVenta)" numFmtId="0" databaseField="0">
      <fieldGroup base="6">
        <rangePr groupBy="years" startDate="2015-01-01T00:00:00" endDate="2016-08-30T00:00:00"/>
        <groupItems count="4">
          <s v="&lt;01/01/2015"/>
          <s v="2015"/>
          <s v="2016"/>
          <s v="&gt;30/08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ro" refreshedDate="45569.752216666668" createdVersion="8" refreshedVersion="8" minRefreshableVersion="3" recordCount="998" xr:uid="{2C2A6767-8BF6-4AE6-9F93-F00F58EC563C}">
  <cacheSource type="worksheet">
    <worksheetSource ref="A1:Q999" sheet="Ventas"/>
  </cacheSource>
  <cacheFields count="17">
    <cacheField name="IdCliente" numFmtId="0">
      <sharedItems containsSemiMixedTypes="0" containsString="0" containsNumber="1" containsInteger="1" minValue="23262" maxValue="24259"/>
    </cacheField>
    <cacheField name="NombreCliente" numFmtId="0">
      <sharedItems/>
    </cacheField>
    <cacheField name="Pais" numFmtId="0">
      <sharedItems/>
    </cacheField>
    <cacheField name="IdProducto" numFmtId="0">
      <sharedItems/>
    </cacheField>
    <cacheField name="CanalVentas" numFmtId="0">
      <sharedItems count="3">
        <s v="Online"/>
        <s v="Retail"/>
        <s v="Direct"/>
      </sharedItems>
    </cacheField>
    <cacheField name="UdsVendidas" numFmtId="0">
      <sharedItems containsSemiMixedTypes="0" containsString="0" containsNumber="1" containsInteger="1" minValue="1" maxValue="212"/>
    </cacheField>
    <cacheField name="FechaVenta" numFmtId="15">
      <sharedItems containsSemiMixedTypes="0" containsNonDate="0" containsDate="1" containsString="0" minDate="2015-01-01T00:00:00" maxDate="2016-08-30T00:00:00"/>
    </cacheField>
    <cacheField name="productName" numFmtId="0">
      <sharedItems containsBlank="1"/>
    </cacheField>
    <cacheField name="Region" numFmtId="0">
      <sharedItems count="7">
        <s v="Sub-Saharan Africa"/>
        <s v="Central America and the Caribbean"/>
        <s v="Middle East and North Africa"/>
        <s v="Europe"/>
        <s v="Asia"/>
        <s v="Australia and Oceania"/>
        <s v="North America"/>
      </sharedItems>
    </cacheField>
    <cacheField name="CosteStandard" numFmtId="0">
      <sharedItems containsMixedTypes="1" containsNumber="1" minValue="1" maxValue="8"/>
    </cacheField>
    <cacheField name="PrecioStandard" numFmtId="0">
      <sharedItems containsMixedTypes="1" containsNumber="1" minValue="2" maxValue="14.5"/>
    </cacheField>
    <cacheField name="2015" numFmtId="0">
      <sharedItems containsSemiMixedTypes="0" containsString="0" containsNumber="1" containsInteger="1" minValue="285" maxValue="26618"/>
    </cacheField>
    <cacheField name="2016" numFmtId="0">
      <sharedItems containsSemiMixedTypes="0" containsString="0" containsNumber="1" containsInteger="1" minValue="1429" maxValue="39447"/>
    </cacheField>
    <cacheField name="ingresos" numFmtId="0">
      <sharedItems containsMixedTypes="1" containsNumber="1" minValue="6.99" maxValue="3030.5"/>
    </cacheField>
    <cacheField name="beneficios" numFmtId="0">
      <sharedItems containsMixedTypes="1" containsNumber="1" minValue="3" maxValue="3022.5"/>
    </cacheField>
    <cacheField name="Year" numFmtId="0">
      <sharedItems containsSemiMixedTypes="0" containsString="0" containsNumber="1" containsInteger="1" minValue="2015" maxValue="2016" count="2">
        <n v="2016"/>
        <n v="2015"/>
      </sharedItems>
    </cacheField>
    <cacheField name="CosteUndsVente" numFmtId="0">
      <sharedItems containsMixedTypes="1" containsNumber="1" minValue="3.5" maxValue="16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ro" refreshedDate="45569.754559374996" createdVersion="8" refreshedVersion="8" minRefreshableVersion="3" recordCount="12" xr:uid="{8AA81E0F-D90D-4527-9E53-CDCB4E8C4149}">
  <cacheSource type="worksheet">
    <worksheetSource ref="A1:G13" sheet="Productos"/>
  </cacheSource>
  <cacheFields count="7">
    <cacheField name="IdProducto" numFmtId="0">
      <sharedItems count="11">
        <s v="A1"/>
        <s v="A2"/>
        <s v="A4"/>
        <s v="B1"/>
        <s v="B2"/>
        <s v="B3"/>
        <s v="C1"/>
        <s v="C2"/>
        <s v="C3"/>
        <s v="C4"/>
        <s v="C5"/>
      </sharedItems>
    </cacheField>
    <cacheField name="productName" numFmtId="0">
      <sharedItems count="12">
        <s v="botellín 200cc"/>
        <s v="botellín 300cc"/>
        <s v="botellín 400cc"/>
        <s v="botellín 500cc"/>
        <s v="botella 0.5l"/>
        <s v="botella 1l"/>
        <s v="botella 5l"/>
        <s v="garrafa 1l"/>
        <s v="garrafa 2l"/>
        <s v="garrafa 3l"/>
        <s v="garrafa 4l"/>
        <s v="garrafa 8l"/>
      </sharedItems>
    </cacheField>
    <cacheField name="CosteStandard" numFmtId="164">
      <sharedItems containsSemiMixedTypes="0" containsString="0" containsNumber="1" minValue="1" maxValue="8"/>
    </cacheField>
    <cacheField name="PrecioStandard" numFmtId="164">
      <sharedItems containsSemiMixedTypes="0" containsString="0" containsNumber="1" minValue="2" maxValue="14.5"/>
    </cacheField>
    <cacheField name="Beemficio por unidad" numFmtId="0">
      <sharedItems containsSemiMixedTypes="0" containsString="0" containsNumber="1" minValue="1" maxValue="6.5"/>
    </cacheField>
    <cacheField name="Beneficio total" numFmtId="0">
      <sharedItems containsSemiMixedTypes="0" containsString="0" containsNumber="1" minValue="8943" maxValue="48223.5"/>
    </cacheField>
    <cacheField name="Numero de productos vendidos" numFmtId="0">
      <sharedItems containsSemiMixedTypes="0" containsString="0" containsNumber="1" containsInteger="1" minValue="7049" maxValue="182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69.776796064813" createdVersion="8" refreshedVersion="8" minRefreshableVersion="3" recordCount="157" xr:uid="{C65CD5BA-F37F-4C44-8764-21B28BE2513D}">
  <cacheSource type="worksheet">
    <worksheetSource ref="A1:Q158" sheet="Ventas" r:id="rId2"/>
  </cacheSource>
  <cacheFields count="17">
    <cacheField name="IdCliente" numFmtId="0">
      <sharedItems containsSemiMixedTypes="0" containsString="0" containsNumber="1" containsInteger="1" minValue="23262" maxValue="23418"/>
    </cacheField>
    <cacheField name="NombreCliente" numFmtId="0">
      <sharedItems/>
    </cacheField>
    <cacheField name="Pais" numFmtId="0">
      <sharedItems/>
    </cacheField>
    <cacheField name="IdProducto" numFmtId="0">
      <sharedItems/>
    </cacheField>
    <cacheField name="CanalVentas" numFmtId="0">
      <sharedItems/>
    </cacheField>
    <cacheField name="UdsVendidas" numFmtId="0">
      <sharedItems containsSemiMixedTypes="0" containsString="0" containsNumber="1" containsInteger="1" minValue="4" maxValue="211"/>
    </cacheField>
    <cacheField name="FechaVenta" numFmtId="15">
      <sharedItems containsSemiMixedTypes="0" containsNonDate="0" containsDate="1" containsString="0" minDate="2016-06-01T00:00:00" maxDate="2016-08-30T00:00:00"/>
    </cacheField>
    <cacheField name="productName" numFmtId="0">
      <sharedItems/>
    </cacheField>
    <cacheField name="Region" numFmtId="0">
      <sharedItems count="7">
        <s v="Sub-Saharan Africa"/>
        <s v="Central America and the Caribbean"/>
        <s v="Middle East and North Africa"/>
        <s v="Europe"/>
        <s v="Asia"/>
        <s v="Australia and Oceania"/>
        <s v="North America"/>
      </sharedItems>
    </cacheField>
    <cacheField name="CosteStandard" numFmtId="0">
      <sharedItems containsSemiMixedTypes="0" containsString="0" containsNumber="1" minValue="1" maxValue="8"/>
    </cacheField>
    <cacheField name="PrecioStandard" numFmtId="0">
      <sharedItems containsSemiMixedTypes="0" containsString="0" containsNumber="1" minValue="2" maxValue="14.5"/>
    </cacheField>
    <cacheField name="2015" numFmtId="0">
      <sharedItems containsSemiMixedTypes="0" containsString="0" containsNumber="1" containsInteger="1" minValue="285" maxValue="26618"/>
    </cacheField>
    <cacheField name="2016" numFmtId="0">
      <sharedItems containsSemiMixedTypes="0" containsString="0" containsNumber="1" containsInteger="1" minValue="1429" maxValue="39447"/>
    </cacheField>
    <cacheField name="ingresos" numFmtId="0">
      <sharedItems containsSemiMixedTypes="0" containsString="0" containsNumber="1" minValue="8" maxValue="3016"/>
    </cacheField>
    <cacheField name="beneficios" numFmtId="0">
      <sharedItems containsSemiMixedTypes="0" containsString="0" containsNumber="1" minValue="7" maxValue="3008"/>
    </cacheField>
    <cacheField name="Year" numFmtId="0">
      <sharedItems containsSemiMixedTypes="0" containsString="0" containsNumber="1" containsInteger="1" minValue="2016" maxValue="2016"/>
    </cacheField>
    <cacheField name="CosteUndsVente" numFmtId="0">
      <sharedItems containsSemiMixedTypes="0" containsString="0" containsNumber="1" minValue="4" maxValue="16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3262"/>
    <s v="CESAR VARGAS"/>
    <s v="Comoros"/>
    <s v="C1"/>
    <x v="0"/>
    <n v="117"/>
    <d v="2016-08-09T00:00:00"/>
    <s v="garrafa 1l"/>
    <x v="0"/>
    <n v="1"/>
    <n v="2"/>
    <n v="26618"/>
    <n v="39447"/>
    <n v="234"/>
    <n v="233"/>
  </r>
  <r>
    <n v="23263"/>
    <s v="CARLA CABALLERO"/>
    <s v="Panama"/>
    <s v="B2"/>
    <x v="0"/>
    <n v="73"/>
    <d v="2016-07-06T00:00:00"/>
    <s v="botella 1l"/>
    <x v="1"/>
    <n v="3.5"/>
    <n v="6.5"/>
    <n v="7690"/>
    <n v="14672"/>
    <n v="474.5"/>
    <n v="471"/>
  </r>
  <r>
    <n v="23264"/>
    <s v="MATEO SANCHEZ"/>
    <s v="Tanzania"/>
    <s v="B3"/>
    <x v="1"/>
    <n v="205"/>
    <d v="2016-08-18T00:00:00"/>
    <s v="botella 5l"/>
    <x v="0"/>
    <n v="6"/>
    <n v="9"/>
    <n v="26618"/>
    <n v="39447"/>
    <n v="1845"/>
    <n v="1839"/>
  </r>
  <r>
    <n v="23265"/>
    <s v="ADRIAN GIL"/>
    <s v="South Africa"/>
    <s v="C4"/>
    <x v="1"/>
    <n v="14"/>
    <d v="2016-08-05T00:00:00"/>
    <s v="garrafa 4l"/>
    <x v="0"/>
    <n v="5"/>
    <n v="9.99"/>
    <n v="26618"/>
    <n v="39447"/>
    <n v="139.86000000000001"/>
    <n v="134.86000000000001"/>
  </r>
  <r>
    <n v="23266"/>
    <s v="CAROLINA FRANCO"/>
    <s v="Gabon"/>
    <s v="A2"/>
    <x v="1"/>
    <n v="170"/>
    <d v="2016-08-11T00:00:00"/>
    <s v="botellín 300cc"/>
    <x v="0"/>
    <n v="2"/>
    <n v="3.99"/>
    <n v="26618"/>
    <n v="39447"/>
    <n v="678.30000000000007"/>
    <n v="676.30000000000007"/>
  </r>
  <r>
    <n v="23267"/>
    <s v="RAUL AVILA"/>
    <s v="Syria"/>
    <s v="A1"/>
    <x v="1"/>
    <n v="129"/>
    <d v="2016-07-11T00:00:00"/>
    <s v="botellín 200cc"/>
    <x v="2"/>
    <n v="1.5"/>
    <n v="3"/>
    <n v="11415"/>
    <n v="15102"/>
    <n v="387"/>
    <n v="385.5"/>
  </r>
  <r>
    <n v="23268"/>
    <s v="ENRIQUE PEREIRA"/>
    <s v="Grenada"/>
    <s v="B1"/>
    <x v="0"/>
    <n v="82"/>
    <d v="2016-07-12T00:00:00"/>
    <s v="botella 0.5l"/>
    <x v="1"/>
    <n v="3"/>
    <n v="6"/>
    <n v="7690"/>
    <n v="14672"/>
    <n v="492"/>
    <n v="489"/>
  </r>
  <r>
    <n v="23269"/>
    <s v="ALBERTO LUQUE"/>
    <s v="Macedonia"/>
    <s v="A1"/>
    <x v="1"/>
    <n v="116"/>
    <d v="2016-06-03T00:00:00"/>
    <s v="botellín 200cc"/>
    <x v="3"/>
    <n v="1.5"/>
    <n v="3"/>
    <n v="12372"/>
    <n v="22716"/>
    <n v="348"/>
    <n v="346.5"/>
  </r>
  <r>
    <n v="23270"/>
    <s v="ALBERTO MORALES"/>
    <s v="Kyrgyzstan"/>
    <s v="C3"/>
    <x v="0"/>
    <n v="67"/>
    <d v="2016-06-07T00:00:00"/>
    <s v="garrafa 3l"/>
    <x v="4"/>
    <n v="3.5"/>
    <n v="6.99"/>
    <n v="10972"/>
    <n v="18721"/>
    <n v="468.33000000000004"/>
    <n v="464.83000000000004"/>
  </r>
  <r>
    <n v="23271"/>
    <s v="ADRIAN MARTINEZ"/>
    <s v="Republic of the Congo"/>
    <s v="C3"/>
    <x v="1"/>
    <n v="125"/>
    <d v="2016-07-27T00:00:00"/>
    <s v="garrafa 3l"/>
    <x v="0"/>
    <n v="3.5"/>
    <n v="6.99"/>
    <n v="26618"/>
    <n v="39447"/>
    <n v="873.75"/>
    <n v="870.25"/>
  </r>
  <r>
    <n v="23272"/>
    <s v="INES MARTINEZ"/>
    <s v="Turkmenistan"/>
    <s v="B2"/>
    <x v="1"/>
    <n v="71"/>
    <d v="2016-07-31T00:00:00"/>
    <s v="botella 1l"/>
    <x v="4"/>
    <n v="3.5"/>
    <n v="6.5"/>
    <n v="10972"/>
    <n v="18721"/>
    <n v="461.5"/>
    <n v="458"/>
  </r>
  <r>
    <n v="23273"/>
    <s v="JUDITH RODRIGUEZ"/>
    <s v="Netherlands"/>
    <s v="C4"/>
    <x v="0"/>
    <n v="22"/>
    <d v="2016-08-13T00:00:00"/>
    <s v="garrafa 4l"/>
    <x v="3"/>
    <n v="5"/>
    <n v="9.99"/>
    <n v="12372"/>
    <n v="22716"/>
    <n v="219.78"/>
    <n v="214.78"/>
  </r>
  <r>
    <n v="23274"/>
    <s v="RAFAEL MEDINA"/>
    <s v="Macedonia"/>
    <s v="A1"/>
    <x v="1"/>
    <n v="153"/>
    <d v="2016-08-22T00:00:00"/>
    <s v="botellín 200cc"/>
    <x v="3"/>
    <n v="1.5"/>
    <n v="3"/>
    <n v="12372"/>
    <n v="22716"/>
    <n v="459"/>
    <n v="457.5"/>
  </r>
  <r>
    <n v="23275"/>
    <s v="ENRIQUE NAVARRO"/>
    <s v="Tuvalu"/>
    <s v="B3"/>
    <x v="0"/>
    <n v="141"/>
    <d v="2016-07-04T00:00:00"/>
    <s v="botella 5l"/>
    <x v="5"/>
    <n v="6"/>
    <n v="9"/>
    <n v="4047"/>
    <n v="9654"/>
    <n v="1269"/>
    <n v="1263"/>
  </r>
  <r>
    <n v="23276"/>
    <s v="CANDELA GUZMAN"/>
    <s v="Nepal"/>
    <s v="A4"/>
    <x v="0"/>
    <n v="65"/>
    <d v="2016-08-01T00:00:00"/>
    <s v="botellín 500cc"/>
    <x v="4"/>
    <n v="3.5"/>
    <n v="6.5"/>
    <n v="10972"/>
    <n v="18721"/>
    <n v="422.5"/>
    <n v="419"/>
  </r>
  <r>
    <n v="23277"/>
    <s v="MARIO CASADO"/>
    <s v="Oman"/>
    <s v="C1"/>
    <x v="0"/>
    <n v="157"/>
    <d v="2016-07-12T00:00:00"/>
    <s v="garrafa 1l"/>
    <x v="2"/>
    <n v="1"/>
    <n v="2"/>
    <n v="11415"/>
    <n v="15102"/>
    <n v="314"/>
    <n v="313"/>
  </r>
  <r>
    <n v="23278"/>
    <s v="PATRICIA ARIAS"/>
    <s v="Malawi"/>
    <s v="C5"/>
    <x v="0"/>
    <n v="197"/>
    <d v="2016-08-24T00:00:00"/>
    <s v="garrafa 8l"/>
    <x v="0"/>
    <n v="8"/>
    <n v="14.5"/>
    <n v="26618"/>
    <n v="39447"/>
    <n v="2856.5"/>
    <n v="2848.5"/>
  </r>
  <r>
    <n v="23279"/>
    <s v="FRANCISCO JAVIER ANDRES"/>
    <s v="Moldova"/>
    <s v="A1"/>
    <x v="0"/>
    <n v="10"/>
    <d v="2016-06-21T00:00:00"/>
    <s v="botellín 200cc"/>
    <x v="3"/>
    <n v="1.5"/>
    <n v="3"/>
    <n v="12372"/>
    <n v="22716"/>
    <n v="30"/>
    <n v="28.5"/>
  </r>
  <r>
    <n v="23280"/>
    <s v="ALICIA CALDERON"/>
    <s v="Burkina Faso"/>
    <s v="C3"/>
    <x v="1"/>
    <n v="30"/>
    <d v="2016-06-03T00:00:00"/>
    <s v="garrafa 3l"/>
    <x v="0"/>
    <n v="3.5"/>
    <n v="6.99"/>
    <n v="26618"/>
    <n v="39447"/>
    <n v="209.70000000000002"/>
    <n v="206.20000000000002"/>
  </r>
  <r>
    <n v="23281"/>
    <s v="SANTIAGO GUILLEN"/>
    <s v="Botswana"/>
    <s v="C2"/>
    <x v="2"/>
    <n v="134"/>
    <d v="2016-07-13T00:00:00"/>
    <s v="garrafa 2l"/>
    <x v="0"/>
    <n v="2.5"/>
    <n v="4.5"/>
    <n v="26618"/>
    <n v="39447"/>
    <n v="603"/>
    <n v="600.5"/>
  </r>
  <r>
    <n v="23282"/>
    <s v="ALEXIA ACOSTA"/>
    <s v="Liberia"/>
    <s v="B1"/>
    <x v="1"/>
    <n v="100"/>
    <d v="2016-08-21T00:00:00"/>
    <s v="botella 0.5l"/>
    <x v="0"/>
    <n v="3"/>
    <n v="6"/>
    <n v="26618"/>
    <n v="39447"/>
    <n v="600"/>
    <n v="597"/>
  </r>
  <r>
    <n v="23283"/>
    <s v="MIRIAM PEÑA"/>
    <s v="Vanuatu"/>
    <s v="C5"/>
    <x v="1"/>
    <n v="142"/>
    <d v="2016-06-24T00:00:00"/>
    <s v="garrafa 8l"/>
    <x v="5"/>
    <n v="8"/>
    <n v="14.5"/>
    <n v="4047"/>
    <n v="9654"/>
    <n v="2059"/>
    <n v="2051"/>
  </r>
  <r>
    <n v="23284"/>
    <s v="GUILLEM AGUILAR"/>
    <s v="Palau"/>
    <s v="A2"/>
    <x v="0"/>
    <n v="135"/>
    <d v="2016-06-17T00:00:00"/>
    <s v="botellín 300cc"/>
    <x v="5"/>
    <n v="2"/>
    <n v="3.99"/>
    <n v="4047"/>
    <n v="9654"/>
    <n v="538.65"/>
    <n v="536.65"/>
  </r>
  <r>
    <n v="23285"/>
    <s v="RODRIGO SANTIAGO"/>
    <s v="Madagascar"/>
    <s v="C2"/>
    <x v="1"/>
    <n v="9"/>
    <d v="2016-07-24T00:00:00"/>
    <s v="garrafa 2l"/>
    <x v="0"/>
    <n v="2.5"/>
    <n v="4.5"/>
    <n v="26618"/>
    <n v="39447"/>
    <n v="40.5"/>
    <n v="38"/>
  </r>
  <r>
    <n v="23286"/>
    <s v="ARLET ARIAS"/>
    <s v="Yemen"/>
    <s v="B3"/>
    <x v="0"/>
    <n v="69"/>
    <d v="2016-08-08T00:00:00"/>
    <s v="botella 5l"/>
    <x v="2"/>
    <n v="6"/>
    <n v="9"/>
    <n v="11415"/>
    <n v="15102"/>
    <n v="621"/>
    <n v="615"/>
  </r>
  <r>
    <n v="23287"/>
    <s v="PATRICIA LOPEZ"/>
    <s v="Kiribati"/>
    <s v="A2"/>
    <x v="0"/>
    <n v="189"/>
    <d v="2016-06-17T00:00:00"/>
    <s v="botellín 300cc"/>
    <x v="5"/>
    <n v="2"/>
    <n v="3.99"/>
    <n v="4047"/>
    <n v="9654"/>
    <n v="754.11"/>
    <n v="752.11"/>
  </r>
  <r>
    <n v="23288"/>
    <s v="ISABEL CONTRERAS"/>
    <s v="Montenegro"/>
    <s v="C4"/>
    <x v="0"/>
    <n v="141"/>
    <d v="2016-06-14T00:00:00"/>
    <s v="garrafa 4l"/>
    <x v="3"/>
    <n v="5"/>
    <n v="9.99"/>
    <n v="12372"/>
    <n v="22716"/>
    <n v="1408.59"/>
    <n v="1403.59"/>
  </r>
  <r>
    <n v="23289"/>
    <s v="NAHIA GUERRA"/>
    <s v="Mongolia"/>
    <s v="C5"/>
    <x v="0"/>
    <n v="166"/>
    <d v="2016-08-02T00:00:00"/>
    <s v="garrafa 8l"/>
    <x v="4"/>
    <n v="8"/>
    <n v="14.5"/>
    <n v="10972"/>
    <n v="18721"/>
    <n v="2407"/>
    <n v="2399"/>
  </r>
  <r>
    <n v="23290"/>
    <s v="MIRIAM VILA"/>
    <s v="Tunisia"/>
    <s v="B3"/>
    <x v="1"/>
    <n v="170"/>
    <d v="2016-08-11T00:00:00"/>
    <s v="botella 5l"/>
    <x v="2"/>
    <n v="6"/>
    <n v="9"/>
    <n v="11415"/>
    <n v="15102"/>
    <n v="1530"/>
    <n v="1524"/>
  </r>
  <r>
    <n v="23291"/>
    <s v="MARC EXPOSITO"/>
    <s v="Albania"/>
    <s v="B3"/>
    <x v="1"/>
    <n v="199"/>
    <d v="2016-08-18T00:00:00"/>
    <s v="botella 5l"/>
    <x v="3"/>
    <n v="6"/>
    <n v="9"/>
    <n v="12372"/>
    <n v="22716"/>
    <n v="1791"/>
    <n v="1785"/>
  </r>
  <r>
    <n v="23292"/>
    <s v="IGNACIO FERNANDEZ"/>
    <s v="Fiji"/>
    <s v="C5"/>
    <x v="0"/>
    <n v="73"/>
    <d v="2016-07-03T00:00:00"/>
    <s v="garrafa 8l"/>
    <x v="5"/>
    <n v="8"/>
    <n v="14.5"/>
    <n v="4047"/>
    <n v="9654"/>
    <n v="1058.5"/>
    <n v="1050.5"/>
  </r>
  <r>
    <n v="23293"/>
    <s v="NIL QUINTANA"/>
    <s v="Angola"/>
    <s v="C1"/>
    <x v="1"/>
    <n v="117"/>
    <d v="2016-06-30T00:00:00"/>
    <s v="garrafa 1l"/>
    <x v="0"/>
    <n v="1"/>
    <n v="2"/>
    <n v="26618"/>
    <n v="39447"/>
    <n v="234"/>
    <n v="233"/>
  </r>
  <r>
    <n v="23294"/>
    <s v="AITOR LEON"/>
    <s v="Botswana"/>
    <s v="B3"/>
    <x v="1"/>
    <n v="160"/>
    <d v="2016-06-22T00:00:00"/>
    <s v="botella 5l"/>
    <x v="0"/>
    <n v="6"/>
    <n v="9"/>
    <n v="26618"/>
    <n v="39447"/>
    <n v="1440"/>
    <n v="1434"/>
  </r>
  <r>
    <n v="23295"/>
    <s v="NURIA ALVAREZ"/>
    <s v="Solomon Islands"/>
    <s v="C1"/>
    <x v="0"/>
    <n v="45"/>
    <d v="2016-06-09T00:00:00"/>
    <s v="garrafa 1l"/>
    <x v="5"/>
    <n v="1"/>
    <n v="2"/>
    <n v="4047"/>
    <n v="9654"/>
    <n v="90"/>
    <n v="89"/>
  </r>
  <r>
    <n v="23296"/>
    <s v="MALAK ROMERO"/>
    <s v="Denmark"/>
    <s v="C5"/>
    <x v="1"/>
    <n v="37"/>
    <d v="2016-06-08T00:00:00"/>
    <s v="garrafa 8l"/>
    <x v="3"/>
    <n v="8"/>
    <n v="14.5"/>
    <n v="12372"/>
    <n v="22716"/>
    <n v="536.5"/>
    <n v="528.5"/>
  </r>
  <r>
    <n v="23297"/>
    <s v="DAVID SERRA"/>
    <s v="Hungary"/>
    <s v="B3"/>
    <x v="0"/>
    <n v="135"/>
    <d v="2016-08-12T00:00:00"/>
    <s v="botella 5l"/>
    <x v="3"/>
    <n v="6"/>
    <n v="9"/>
    <n v="12372"/>
    <n v="22716"/>
    <n v="1215"/>
    <n v="1209"/>
  </r>
  <r>
    <n v="23298"/>
    <s v="ANGEL HEREDIA"/>
    <s v="Vietnam"/>
    <s v="A2"/>
    <x v="2"/>
    <n v="12"/>
    <d v="2016-07-28T00:00:00"/>
    <s v="botellín 300cc"/>
    <x v="4"/>
    <n v="2"/>
    <n v="3.99"/>
    <n v="10972"/>
    <n v="18721"/>
    <n v="47.88"/>
    <n v="45.88"/>
  </r>
  <r>
    <n v="23299"/>
    <s v="ERIC PARDO"/>
    <s v="Niger"/>
    <s v="A2"/>
    <x v="1"/>
    <n v="104"/>
    <d v="2016-06-27T00:00:00"/>
    <s v="botellín 300cc"/>
    <x v="0"/>
    <n v="2"/>
    <n v="3.99"/>
    <n v="26618"/>
    <n v="39447"/>
    <n v="414.96000000000004"/>
    <n v="412.96000000000004"/>
  </r>
  <r>
    <n v="23300"/>
    <s v="ADAM HERNANDEZ"/>
    <s v="Palau"/>
    <s v="C4"/>
    <x v="0"/>
    <n v="167"/>
    <d v="2016-07-07T00:00:00"/>
    <s v="garrafa 4l"/>
    <x v="5"/>
    <n v="5"/>
    <n v="9.99"/>
    <n v="4047"/>
    <n v="9654"/>
    <n v="1668.33"/>
    <n v="1663.33"/>
  </r>
  <r>
    <n v="23301"/>
    <s v="MALAK NUÑEZ"/>
    <s v="Ethiopia"/>
    <s v="C3"/>
    <x v="1"/>
    <n v="108"/>
    <d v="2016-07-19T00:00:00"/>
    <s v="garrafa 3l"/>
    <x v="0"/>
    <n v="3.5"/>
    <n v="6.99"/>
    <n v="26618"/>
    <n v="39447"/>
    <n v="754.92000000000007"/>
    <n v="751.42000000000007"/>
  </r>
  <r>
    <n v="23302"/>
    <s v="RODRIGO ACOSTA"/>
    <s v="Panama"/>
    <s v="A4"/>
    <x v="1"/>
    <n v="105"/>
    <d v="2016-07-27T00:00:00"/>
    <s v="botellín 500cc"/>
    <x v="1"/>
    <n v="3.5"/>
    <n v="6.5"/>
    <n v="7690"/>
    <n v="14672"/>
    <n v="682.5"/>
    <n v="679"/>
  </r>
  <r>
    <n v="23303"/>
    <s v="ALBA CUESTA"/>
    <s v="China"/>
    <s v="C5"/>
    <x v="1"/>
    <n v="176"/>
    <d v="2016-08-17T00:00:00"/>
    <s v="garrafa 8l"/>
    <x v="4"/>
    <n v="8"/>
    <n v="14.5"/>
    <n v="10972"/>
    <n v="18721"/>
    <n v="2552"/>
    <n v="2544"/>
  </r>
  <r>
    <n v="23304"/>
    <s v="JOAN NIETO"/>
    <s v="Solomon Islands"/>
    <s v="A2"/>
    <x v="0"/>
    <n v="131"/>
    <d v="2016-06-01T00:00:00"/>
    <s v="botellín 300cc"/>
    <x v="5"/>
    <n v="2"/>
    <n v="3.99"/>
    <n v="4047"/>
    <n v="9654"/>
    <n v="522.69000000000005"/>
    <n v="520.69000000000005"/>
  </r>
  <r>
    <n v="23305"/>
    <s v="ANTONIO PEREIRA"/>
    <s v="Botswana"/>
    <s v="B3"/>
    <x v="1"/>
    <n v="188"/>
    <d v="2016-08-26T00:00:00"/>
    <s v="botella 5l"/>
    <x v="0"/>
    <n v="6"/>
    <n v="9"/>
    <n v="26618"/>
    <n v="39447"/>
    <n v="1692"/>
    <n v="1686"/>
  </r>
  <r>
    <n v="23306"/>
    <s v="LEO MARTIN"/>
    <s v="Philippines"/>
    <s v="B2"/>
    <x v="2"/>
    <n v="93"/>
    <d v="2016-06-08T00:00:00"/>
    <s v="botella 1l"/>
    <x v="4"/>
    <n v="3.5"/>
    <n v="6.5"/>
    <n v="10972"/>
    <n v="18721"/>
    <n v="604.5"/>
    <n v="601"/>
  </r>
  <r>
    <n v="23307"/>
    <s v="CELIA BENITEZ"/>
    <s v="Dominican Republic"/>
    <s v="B1"/>
    <x v="0"/>
    <n v="113"/>
    <d v="2016-07-04T00:00:00"/>
    <s v="botella 0.5l"/>
    <x v="1"/>
    <n v="3"/>
    <n v="6"/>
    <n v="7690"/>
    <n v="14672"/>
    <n v="678"/>
    <n v="675"/>
  </r>
  <r>
    <n v="23308"/>
    <s v="CLARA MANZANO"/>
    <s v="Rwanda"/>
    <s v="A1"/>
    <x v="0"/>
    <n v="112"/>
    <d v="2016-07-09T00:00:00"/>
    <s v="botellín 200cc"/>
    <x v="0"/>
    <n v="1.5"/>
    <n v="3"/>
    <n v="26618"/>
    <n v="39447"/>
    <n v="336"/>
    <n v="334.5"/>
  </r>
  <r>
    <n v="23309"/>
    <s v="VEGA CORTES"/>
    <s v="Sierra Leone"/>
    <s v="A2"/>
    <x v="0"/>
    <n v="201"/>
    <d v="2016-06-23T00:00:00"/>
    <s v="botellín 300cc"/>
    <x v="0"/>
    <n v="2"/>
    <n v="3.99"/>
    <n v="26618"/>
    <n v="39447"/>
    <n v="801.99"/>
    <n v="799.99"/>
  </r>
  <r>
    <n v="23310"/>
    <s v="RAUL RODRIGUEZ"/>
    <s v="Canada"/>
    <s v="C4"/>
    <x v="1"/>
    <n v="41"/>
    <d v="2016-06-17T00:00:00"/>
    <s v="garrafa 4l"/>
    <x v="6"/>
    <n v="5"/>
    <n v="9.99"/>
    <n v="285"/>
    <n v="1429"/>
    <n v="409.59000000000003"/>
    <n v="404.59000000000003"/>
  </r>
  <r>
    <n v="23311"/>
    <s v="POL EXPOSITO"/>
    <s v="Netherlands"/>
    <s v="C5"/>
    <x v="1"/>
    <n v="18"/>
    <d v="2016-06-12T00:00:00"/>
    <s v="garrafa 8l"/>
    <x v="3"/>
    <n v="8"/>
    <n v="14.5"/>
    <n v="12372"/>
    <n v="22716"/>
    <n v="261"/>
    <n v="253"/>
  </r>
  <r>
    <n v="23312"/>
    <s v="RODRIGO SANTIAGO"/>
    <s v="Mauritius"/>
    <s v="A2"/>
    <x v="0"/>
    <n v="28"/>
    <d v="2016-07-06T00:00:00"/>
    <s v="botellín 300cc"/>
    <x v="0"/>
    <n v="2"/>
    <n v="3.99"/>
    <n v="26618"/>
    <n v="39447"/>
    <n v="111.72"/>
    <n v="109.72"/>
  </r>
  <r>
    <n v="23313"/>
    <s v="NICOLAS BLAZQUEZ"/>
    <s v="Palau"/>
    <s v="C1"/>
    <x v="0"/>
    <n v="137"/>
    <d v="2016-07-15T00:00:00"/>
    <s v="garrafa 1l"/>
    <x v="5"/>
    <n v="1"/>
    <n v="2"/>
    <n v="4047"/>
    <n v="9654"/>
    <n v="274"/>
    <n v="273"/>
  </r>
  <r>
    <n v="23314"/>
    <s v="MARTI EXPOSITO"/>
    <s v="Panama"/>
    <s v="C4"/>
    <x v="1"/>
    <n v="95"/>
    <d v="2016-08-10T00:00:00"/>
    <s v="garrafa 4l"/>
    <x v="1"/>
    <n v="5"/>
    <n v="9.99"/>
    <n v="7690"/>
    <n v="14672"/>
    <n v="949.05000000000007"/>
    <n v="944.05000000000007"/>
  </r>
  <r>
    <n v="23315"/>
    <s v="MANUEL GALLARDO"/>
    <s v="Burkina Faso"/>
    <s v="A2"/>
    <x v="0"/>
    <n v="109"/>
    <d v="2016-07-12T00:00:00"/>
    <s v="botellín 300cc"/>
    <x v="0"/>
    <n v="2"/>
    <n v="3.99"/>
    <n v="26618"/>
    <n v="39447"/>
    <n v="434.91"/>
    <n v="432.91"/>
  </r>
  <r>
    <n v="23316"/>
    <s v="YERAY MORENO"/>
    <s v="Sudan"/>
    <s v="A2"/>
    <x v="2"/>
    <n v="137"/>
    <d v="2016-06-01T00:00:00"/>
    <s v="botellín 300cc"/>
    <x v="0"/>
    <n v="2"/>
    <n v="3.99"/>
    <n v="26618"/>
    <n v="39447"/>
    <n v="546.63"/>
    <n v="544.63"/>
  </r>
  <r>
    <n v="23317"/>
    <s v="BLANCA FRANCO"/>
    <s v="Malta"/>
    <s v="A2"/>
    <x v="0"/>
    <n v="196"/>
    <d v="2016-07-17T00:00:00"/>
    <s v="botellín 300cc"/>
    <x v="3"/>
    <n v="2"/>
    <n v="3.99"/>
    <n v="12372"/>
    <n v="22716"/>
    <n v="782.04000000000008"/>
    <n v="780.04000000000008"/>
  </r>
  <r>
    <n v="23318"/>
    <s v="JORGE RUBIO"/>
    <s v="India"/>
    <s v="B2"/>
    <x v="1"/>
    <n v="48"/>
    <d v="2016-07-09T00:00:00"/>
    <s v="botella 1l"/>
    <x v="4"/>
    <n v="3.5"/>
    <n v="6.5"/>
    <n v="10972"/>
    <n v="18721"/>
    <n v="312"/>
    <n v="308.5"/>
  </r>
  <r>
    <n v="23319"/>
    <s v="AFRICA ARROYO"/>
    <s v="Ghana"/>
    <s v="C1"/>
    <x v="0"/>
    <n v="4"/>
    <d v="2016-08-03T00:00:00"/>
    <s v="garrafa 1l"/>
    <x v="0"/>
    <n v="1"/>
    <n v="2"/>
    <n v="26618"/>
    <n v="39447"/>
    <n v="8"/>
    <n v="7"/>
  </r>
  <r>
    <n v="23320"/>
    <s v="MARCO PARDO"/>
    <s v="Croatia"/>
    <s v="B1"/>
    <x v="2"/>
    <n v="125"/>
    <d v="2016-06-15T00:00:00"/>
    <s v="botella 0.5l"/>
    <x v="3"/>
    <n v="3"/>
    <n v="6"/>
    <n v="12372"/>
    <n v="22716"/>
    <n v="750"/>
    <n v="747"/>
  </r>
  <r>
    <n v="23321"/>
    <s v="ALEJANDRO BLANCO"/>
    <s v="Haiti"/>
    <s v="C1"/>
    <x v="0"/>
    <n v="211"/>
    <d v="2016-08-13T00:00:00"/>
    <s v="garrafa 1l"/>
    <x v="1"/>
    <n v="1"/>
    <n v="2"/>
    <n v="7690"/>
    <n v="14672"/>
    <n v="422"/>
    <n v="421"/>
  </r>
  <r>
    <n v="23322"/>
    <s v="ALBA MOLINA"/>
    <s v="Malaysia"/>
    <s v="A1"/>
    <x v="0"/>
    <n v="20"/>
    <d v="2016-06-10T00:00:00"/>
    <s v="botellín 200cc"/>
    <x v="4"/>
    <n v="1.5"/>
    <n v="3"/>
    <n v="10972"/>
    <n v="18721"/>
    <n v="60"/>
    <n v="58.5"/>
  </r>
  <r>
    <n v="23323"/>
    <s v="RAQUEL LEON"/>
    <s v="Pakistan"/>
    <s v="A1"/>
    <x v="2"/>
    <n v="135"/>
    <d v="2016-08-29T00:00:00"/>
    <s v="botellín 200cc"/>
    <x v="2"/>
    <n v="1.5"/>
    <n v="3"/>
    <n v="11415"/>
    <n v="15102"/>
    <n v="405"/>
    <n v="403.5"/>
  </r>
  <r>
    <n v="23324"/>
    <s v="NIL CARMONA"/>
    <s v="Burkina Faso"/>
    <s v="C4"/>
    <x v="1"/>
    <n v="193"/>
    <d v="2016-08-13T00:00:00"/>
    <s v="garrafa 4l"/>
    <x v="0"/>
    <n v="5"/>
    <n v="9.99"/>
    <n v="26618"/>
    <n v="39447"/>
    <n v="1928.07"/>
    <n v="1923.07"/>
  </r>
  <r>
    <n v="23325"/>
    <s v="MARTIN ABAD"/>
    <s v="Indonesia"/>
    <s v="B1"/>
    <x v="0"/>
    <n v="184"/>
    <d v="2016-06-22T00:00:00"/>
    <s v="botella 0.5l"/>
    <x v="4"/>
    <n v="3"/>
    <n v="6"/>
    <n v="10972"/>
    <n v="18721"/>
    <n v="1104"/>
    <n v="1101"/>
  </r>
  <r>
    <n v="23326"/>
    <s v="ZOE RICO"/>
    <s v="Slovenia"/>
    <s v="C2"/>
    <x v="0"/>
    <n v="126"/>
    <d v="2016-08-21T00:00:00"/>
    <s v="garrafa 2l"/>
    <x v="3"/>
    <n v="2.5"/>
    <n v="4.5"/>
    <n v="12372"/>
    <n v="22716"/>
    <n v="567"/>
    <n v="564.5"/>
  </r>
  <r>
    <n v="23327"/>
    <s v="PABLO ROMERO"/>
    <s v="Chad"/>
    <s v="B2"/>
    <x v="0"/>
    <n v="176"/>
    <d v="2016-07-31T00:00:00"/>
    <s v="botella 1l"/>
    <x v="0"/>
    <n v="3.5"/>
    <n v="6.5"/>
    <n v="26618"/>
    <n v="39447"/>
    <n v="1144"/>
    <n v="1140.5"/>
  </r>
  <r>
    <n v="23328"/>
    <s v="ANGELA GARRIDO"/>
    <s v="France"/>
    <s v="C5"/>
    <x v="2"/>
    <n v="102"/>
    <d v="2016-07-15T00:00:00"/>
    <s v="garrafa 8l"/>
    <x v="3"/>
    <n v="8"/>
    <n v="14.5"/>
    <n v="12372"/>
    <n v="22716"/>
    <n v="1479"/>
    <n v="1471"/>
  </r>
  <r>
    <n v="23329"/>
    <s v="VEGA CALDERON"/>
    <s v="United States of America"/>
    <s v="A2"/>
    <x v="0"/>
    <n v="203"/>
    <d v="2016-07-23T00:00:00"/>
    <s v="botellín 300cc"/>
    <x v="6"/>
    <n v="2"/>
    <n v="3.99"/>
    <n v="285"/>
    <n v="1429"/>
    <n v="809.97"/>
    <n v="807.97"/>
  </r>
  <r>
    <n v="23330"/>
    <s v="MATEO ALARCON"/>
    <s v="United Kingdom"/>
    <s v="C1"/>
    <x v="0"/>
    <n v="177"/>
    <d v="2016-08-04T00:00:00"/>
    <s v="garrafa 1l"/>
    <x v="3"/>
    <n v="1"/>
    <n v="2"/>
    <n v="12372"/>
    <n v="22716"/>
    <n v="354"/>
    <n v="353"/>
  </r>
  <r>
    <n v="23331"/>
    <s v="UNAI SANCHO"/>
    <s v="Algeria"/>
    <s v="C1"/>
    <x v="2"/>
    <n v="51"/>
    <d v="2016-08-04T00:00:00"/>
    <s v="garrafa 1l"/>
    <x v="2"/>
    <n v="1"/>
    <n v="2"/>
    <n v="11415"/>
    <n v="15102"/>
    <n v="102"/>
    <n v="101"/>
  </r>
  <r>
    <n v="23332"/>
    <s v="JAVIER GIL"/>
    <s v="Malaysia"/>
    <s v="A2"/>
    <x v="1"/>
    <n v="203"/>
    <d v="2016-07-11T00:00:00"/>
    <s v="botellín 300cc"/>
    <x v="4"/>
    <n v="2"/>
    <n v="3.99"/>
    <n v="10972"/>
    <n v="18721"/>
    <n v="809.97"/>
    <n v="807.97"/>
  </r>
  <r>
    <n v="23333"/>
    <s v="NAIA ROMERO"/>
    <s v="Malta"/>
    <s v="A2"/>
    <x v="1"/>
    <n v="106"/>
    <d v="2016-08-05T00:00:00"/>
    <s v="botellín 300cc"/>
    <x v="3"/>
    <n v="2"/>
    <n v="3.99"/>
    <n v="12372"/>
    <n v="22716"/>
    <n v="422.94"/>
    <n v="420.94"/>
  </r>
  <r>
    <n v="23334"/>
    <s v="DIEGO QUINTANA"/>
    <s v="Nigeria"/>
    <s v="A1"/>
    <x v="0"/>
    <n v="14"/>
    <d v="2016-08-17T00:00:00"/>
    <s v="botellín 200cc"/>
    <x v="0"/>
    <n v="1.5"/>
    <n v="3"/>
    <n v="26618"/>
    <n v="39447"/>
    <n v="42"/>
    <n v="40.5"/>
  </r>
  <r>
    <n v="23335"/>
    <s v="RAFAEL SANTOS"/>
    <s v="United Kingdom"/>
    <s v="B3"/>
    <x v="0"/>
    <n v="116"/>
    <d v="2016-08-13T00:00:00"/>
    <s v="botella 5l"/>
    <x v="3"/>
    <n v="6"/>
    <n v="9"/>
    <n v="12372"/>
    <n v="22716"/>
    <n v="1044"/>
    <n v="1038"/>
  </r>
  <r>
    <n v="23336"/>
    <s v="VEGA GUTIERREZ"/>
    <s v="Morocco"/>
    <s v="C2"/>
    <x v="1"/>
    <n v="7"/>
    <d v="2016-07-01T00:00:00"/>
    <s v="garrafa 2l"/>
    <x v="2"/>
    <n v="2.5"/>
    <n v="4.5"/>
    <n v="11415"/>
    <n v="15102"/>
    <n v="31.5"/>
    <n v="29"/>
  </r>
  <r>
    <n v="23337"/>
    <s v="BIEL MONTERO"/>
    <s v="Guinea"/>
    <s v="C3"/>
    <x v="0"/>
    <n v="82"/>
    <d v="2016-07-07T00:00:00"/>
    <s v="garrafa 3l"/>
    <x v="0"/>
    <n v="3.5"/>
    <n v="6.99"/>
    <n v="26618"/>
    <n v="39447"/>
    <n v="573.18000000000006"/>
    <n v="569.68000000000006"/>
  </r>
  <r>
    <n v="23338"/>
    <s v="JOSE MANUEL MARTIN"/>
    <s v="Vietnam"/>
    <s v="A2"/>
    <x v="0"/>
    <n v="178"/>
    <d v="2016-08-12T00:00:00"/>
    <s v="botellín 300cc"/>
    <x v="4"/>
    <n v="2"/>
    <n v="3.99"/>
    <n v="10972"/>
    <n v="18721"/>
    <n v="710.22"/>
    <n v="708.22"/>
  </r>
  <r>
    <n v="23339"/>
    <s v="NICOLAS ROMAN"/>
    <s v="Moldova"/>
    <s v="B1"/>
    <x v="1"/>
    <n v="41"/>
    <d v="2016-07-11T00:00:00"/>
    <s v="botella 0.5l"/>
    <x v="3"/>
    <n v="3"/>
    <n v="6"/>
    <n v="12372"/>
    <n v="22716"/>
    <n v="246"/>
    <n v="243"/>
  </r>
  <r>
    <n v="23340"/>
    <s v="JANA GUERRERO"/>
    <s v="El Salvador"/>
    <s v="C2"/>
    <x v="1"/>
    <n v="85"/>
    <d v="2016-07-05T00:00:00"/>
    <s v="garrafa 2l"/>
    <x v="1"/>
    <n v="2.5"/>
    <n v="4.5"/>
    <n v="7690"/>
    <n v="14672"/>
    <n v="382.5"/>
    <n v="380"/>
  </r>
  <r>
    <n v="23341"/>
    <s v="MARC GUILLEN"/>
    <s v="Gabon"/>
    <s v="A1"/>
    <x v="1"/>
    <n v="77"/>
    <d v="2016-06-27T00:00:00"/>
    <s v="botellín 200cc"/>
    <x v="0"/>
    <n v="1.5"/>
    <n v="3"/>
    <n v="26618"/>
    <n v="39447"/>
    <n v="231"/>
    <n v="229.5"/>
  </r>
  <r>
    <n v="23342"/>
    <s v="RAYAN MERINO"/>
    <s v="Portugal"/>
    <s v="A2"/>
    <x v="0"/>
    <n v="122"/>
    <d v="2016-06-28T00:00:00"/>
    <s v="botellín 300cc"/>
    <x v="3"/>
    <n v="2"/>
    <n v="3.99"/>
    <n v="12372"/>
    <n v="22716"/>
    <n v="486.78000000000003"/>
    <n v="484.78000000000003"/>
  </r>
  <r>
    <n v="23343"/>
    <s v="ALONSO FUENTES"/>
    <s v="Bangladesh"/>
    <s v="C4"/>
    <x v="0"/>
    <n v="42"/>
    <d v="2016-08-23T00:00:00"/>
    <s v="garrafa 4l"/>
    <x v="4"/>
    <n v="5"/>
    <n v="9.99"/>
    <n v="10972"/>
    <n v="18721"/>
    <n v="419.58"/>
    <n v="414.58"/>
  </r>
  <r>
    <n v="23344"/>
    <s v="RAQUEL MARTINEZ"/>
    <s v="Kazakhstan"/>
    <s v="B2"/>
    <x v="0"/>
    <n v="64"/>
    <d v="2016-08-22T00:00:00"/>
    <s v="botella 1l"/>
    <x v="4"/>
    <n v="3.5"/>
    <n v="6.5"/>
    <n v="10972"/>
    <n v="18721"/>
    <n v="416"/>
    <n v="412.5"/>
  </r>
  <r>
    <n v="23345"/>
    <s v="INES VERA"/>
    <s v="France"/>
    <s v="C5"/>
    <x v="2"/>
    <n v="208"/>
    <d v="2016-08-29T00:00:00"/>
    <s v="garrafa 8l"/>
    <x v="3"/>
    <n v="8"/>
    <n v="14.5"/>
    <n v="12372"/>
    <n v="22716"/>
    <n v="3016"/>
    <n v="3008"/>
  </r>
  <r>
    <n v="23346"/>
    <s v="AARON VICENTE"/>
    <s v="Botswana"/>
    <s v="C4"/>
    <x v="1"/>
    <n v="13"/>
    <d v="2016-07-29T00:00:00"/>
    <s v="garrafa 4l"/>
    <x v="0"/>
    <n v="5"/>
    <n v="9.99"/>
    <n v="26618"/>
    <n v="39447"/>
    <n v="129.87"/>
    <n v="124.87"/>
  </r>
  <r>
    <n v="23347"/>
    <s v="MANUEL MARIN"/>
    <s v="Azerbaijan"/>
    <s v="B3"/>
    <x v="1"/>
    <n v="147"/>
    <d v="2016-06-28T00:00:00"/>
    <s v="botella 5l"/>
    <x v="2"/>
    <n v="6"/>
    <n v="9"/>
    <n v="11415"/>
    <n v="15102"/>
    <n v="1323"/>
    <n v="1317"/>
  </r>
  <r>
    <n v="23348"/>
    <s v="PABLO RUIZ"/>
    <s v="Iceland"/>
    <s v="C4"/>
    <x v="1"/>
    <n v="163"/>
    <d v="2016-08-25T00:00:00"/>
    <s v="garrafa 4l"/>
    <x v="3"/>
    <n v="5"/>
    <n v="9.99"/>
    <n v="12372"/>
    <n v="22716"/>
    <n v="1628.3700000000001"/>
    <n v="1623.3700000000001"/>
  </r>
  <r>
    <n v="23349"/>
    <s v="ENRIQUE SERRA"/>
    <s v="Georgia"/>
    <s v="B2"/>
    <x v="2"/>
    <n v="126"/>
    <d v="2016-07-22T00:00:00"/>
    <s v="botella 1l"/>
    <x v="3"/>
    <n v="3.5"/>
    <n v="6.5"/>
    <n v="12372"/>
    <n v="22716"/>
    <n v="819"/>
    <n v="815.5"/>
  </r>
  <r>
    <n v="23350"/>
    <s v="SANTIAGO LOZANO"/>
    <s v="Burundi"/>
    <s v="B3"/>
    <x v="0"/>
    <n v="188"/>
    <d v="2016-06-25T00:00:00"/>
    <s v="botella 5l"/>
    <x v="0"/>
    <n v="6"/>
    <n v="9"/>
    <n v="26618"/>
    <n v="39447"/>
    <n v="1692"/>
    <n v="1686"/>
  </r>
  <r>
    <n v="23351"/>
    <s v="ANNA ESCOBAR"/>
    <s v="China"/>
    <s v="A2"/>
    <x v="1"/>
    <n v="151"/>
    <d v="2016-08-03T00:00:00"/>
    <s v="botellín 300cc"/>
    <x v="4"/>
    <n v="2"/>
    <n v="3.99"/>
    <n v="10972"/>
    <n v="18721"/>
    <n v="602.49"/>
    <n v="600.49"/>
  </r>
  <r>
    <n v="23352"/>
    <s v="IZAN ROMERO"/>
    <s v="Poland"/>
    <s v="B1"/>
    <x v="0"/>
    <n v="89"/>
    <d v="2016-07-07T00:00:00"/>
    <s v="botella 0.5l"/>
    <x v="3"/>
    <n v="3"/>
    <n v="6"/>
    <n v="12372"/>
    <n v="22716"/>
    <n v="534"/>
    <n v="531"/>
  </r>
  <r>
    <n v="23353"/>
    <s v="RUBEN SANCHEZ"/>
    <s v="Canada"/>
    <s v="C5"/>
    <x v="1"/>
    <n v="168"/>
    <d v="2016-06-10T00:00:00"/>
    <s v="garrafa 8l"/>
    <x v="6"/>
    <n v="8"/>
    <n v="14.5"/>
    <n v="285"/>
    <n v="1429"/>
    <n v="2436"/>
    <n v="2428"/>
  </r>
  <r>
    <n v="23354"/>
    <s v="MARIO VILLAR"/>
    <s v="Madagascar"/>
    <s v="C3"/>
    <x v="2"/>
    <n v="84"/>
    <d v="2016-08-03T00:00:00"/>
    <s v="garrafa 3l"/>
    <x v="0"/>
    <n v="3.5"/>
    <n v="6.99"/>
    <n v="26618"/>
    <n v="39447"/>
    <n v="587.16"/>
    <n v="583.66"/>
  </r>
  <r>
    <n v="23355"/>
    <s v="FRANCISCO RODRIGUEZ"/>
    <s v="Palau"/>
    <s v="A2"/>
    <x v="2"/>
    <n v="16"/>
    <d v="2016-06-27T00:00:00"/>
    <s v="botellín 300cc"/>
    <x v="5"/>
    <n v="2"/>
    <n v="3.99"/>
    <n v="4047"/>
    <n v="9654"/>
    <n v="63.84"/>
    <n v="61.84"/>
  </r>
  <r>
    <n v="23356"/>
    <s v="DIANA CABALLERO"/>
    <s v="Nigeria"/>
    <s v="A2"/>
    <x v="1"/>
    <n v="80"/>
    <d v="2016-06-21T00:00:00"/>
    <s v="botellín 300cc"/>
    <x v="0"/>
    <n v="2"/>
    <n v="3.99"/>
    <n v="26618"/>
    <n v="39447"/>
    <n v="319.20000000000005"/>
    <n v="317.20000000000005"/>
  </r>
  <r>
    <n v="23357"/>
    <s v="YERAY GALAN"/>
    <s v="Denmark"/>
    <s v="B1"/>
    <x v="0"/>
    <n v="50"/>
    <d v="2016-07-17T00:00:00"/>
    <s v="botella 0.5l"/>
    <x v="3"/>
    <n v="3"/>
    <n v="6"/>
    <n v="12372"/>
    <n v="22716"/>
    <n v="300"/>
    <n v="297"/>
  </r>
  <r>
    <n v="23358"/>
    <s v="IRIA ANDRES"/>
    <s v="Australia"/>
    <s v="C4"/>
    <x v="0"/>
    <n v="41"/>
    <d v="2016-06-11T00:00:00"/>
    <s v="garrafa 4l"/>
    <x v="5"/>
    <n v="5"/>
    <n v="9.99"/>
    <n v="4047"/>
    <n v="9654"/>
    <n v="409.59000000000003"/>
    <n v="404.59000000000003"/>
  </r>
  <r>
    <n v="23359"/>
    <s v="ARLET OTERO"/>
    <s v="Cameroon"/>
    <s v="C1"/>
    <x v="1"/>
    <n v="19"/>
    <d v="2016-07-11T00:00:00"/>
    <s v="garrafa 1l"/>
    <x v="0"/>
    <n v="1"/>
    <n v="2"/>
    <n v="26618"/>
    <n v="39447"/>
    <n v="38"/>
    <n v="37"/>
  </r>
  <r>
    <n v="23360"/>
    <s v="BRUNO HERRERO"/>
    <s v="Syria"/>
    <s v="C3"/>
    <x v="0"/>
    <n v="37"/>
    <d v="2016-06-13T00:00:00"/>
    <s v="garrafa 3l"/>
    <x v="2"/>
    <n v="3.5"/>
    <n v="6.99"/>
    <n v="11415"/>
    <n v="15102"/>
    <n v="258.63"/>
    <n v="255.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n v="23262"/>
    <x v="0"/>
    <x v="0"/>
    <x v="0"/>
    <x v="0"/>
    <n v="117"/>
    <x v="0"/>
  </r>
  <r>
    <n v="23263"/>
    <x v="1"/>
    <x v="1"/>
    <x v="1"/>
    <x v="0"/>
    <n v="73"/>
    <x v="1"/>
  </r>
  <r>
    <n v="23264"/>
    <x v="2"/>
    <x v="2"/>
    <x v="2"/>
    <x v="1"/>
    <n v="205"/>
    <x v="2"/>
  </r>
  <r>
    <n v="23265"/>
    <x v="3"/>
    <x v="3"/>
    <x v="3"/>
    <x v="1"/>
    <n v="14"/>
    <x v="3"/>
  </r>
  <r>
    <n v="23266"/>
    <x v="4"/>
    <x v="4"/>
    <x v="4"/>
    <x v="1"/>
    <n v="170"/>
    <x v="4"/>
  </r>
  <r>
    <n v="23267"/>
    <x v="5"/>
    <x v="5"/>
    <x v="5"/>
    <x v="1"/>
    <n v="129"/>
    <x v="5"/>
  </r>
  <r>
    <n v="23268"/>
    <x v="6"/>
    <x v="6"/>
    <x v="6"/>
    <x v="0"/>
    <n v="82"/>
    <x v="6"/>
  </r>
  <r>
    <n v="23269"/>
    <x v="7"/>
    <x v="7"/>
    <x v="5"/>
    <x v="1"/>
    <n v="116"/>
    <x v="7"/>
  </r>
  <r>
    <n v="23270"/>
    <x v="8"/>
    <x v="8"/>
    <x v="7"/>
    <x v="0"/>
    <n v="67"/>
    <x v="8"/>
  </r>
  <r>
    <n v="23271"/>
    <x v="9"/>
    <x v="9"/>
    <x v="7"/>
    <x v="1"/>
    <n v="125"/>
    <x v="9"/>
  </r>
  <r>
    <n v="23272"/>
    <x v="10"/>
    <x v="10"/>
    <x v="1"/>
    <x v="1"/>
    <n v="71"/>
    <x v="10"/>
  </r>
  <r>
    <n v="23273"/>
    <x v="11"/>
    <x v="11"/>
    <x v="3"/>
    <x v="0"/>
    <n v="22"/>
    <x v="11"/>
  </r>
  <r>
    <n v="23274"/>
    <x v="12"/>
    <x v="7"/>
    <x v="5"/>
    <x v="1"/>
    <n v="153"/>
    <x v="12"/>
  </r>
  <r>
    <n v="23275"/>
    <x v="13"/>
    <x v="12"/>
    <x v="2"/>
    <x v="0"/>
    <n v="141"/>
    <x v="13"/>
  </r>
  <r>
    <n v="23276"/>
    <x v="14"/>
    <x v="13"/>
    <x v="8"/>
    <x v="0"/>
    <n v="65"/>
    <x v="14"/>
  </r>
  <r>
    <n v="23277"/>
    <x v="15"/>
    <x v="14"/>
    <x v="0"/>
    <x v="0"/>
    <n v="157"/>
    <x v="6"/>
  </r>
  <r>
    <n v="23278"/>
    <x v="16"/>
    <x v="15"/>
    <x v="9"/>
    <x v="0"/>
    <n v="197"/>
    <x v="15"/>
  </r>
  <r>
    <n v="23279"/>
    <x v="17"/>
    <x v="16"/>
    <x v="5"/>
    <x v="0"/>
    <n v="10"/>
    <x v="16"/>
  </r>
  <r>
    <n v="23280"/>
    <x v="18"/>
    <x v="17"/>
    <x v="7"/>
    <x v="1"/>
    <n v="30"/>
    <x v="7"/>
  </r>
  <r>
    <n v="23281"/>
    <x v="19"/>
    <x v="18"/>
    <x v="10"/>
    <x v="2"/>
    <n v="134"/>
    <x v="17"/>
  </r>
  <r>
    <n v="23282"/>
    <x v="20"/>
    <x v="19"/>
    <x v="6"/>
    <x v="1"/>
    <n v="100"/>
    <x v="18"/>
  </r>
  <r>
    <n v="23283"/>
    <x v="21"/>
    <x v="20"/>
    <x v="9"/>
    <x v="1"/>
    <n v="142"/>
    <x v="19"/>
  </r>
  <r>
    <n v="23284"/>
    <x v="22"/>
    <x v="21"/>
    <x v="4"/>
    <x v="0"/>
    <n v="135"/>
    <x v="20"/>
  </r>
  <r>
    <n v="23285"/>
    <x v="23"/>
    <x v="22"/>
    <x v="10"/>
    <x v="1"/>
    <n v="9"/>
    <x v="21"/>
  </r>
  <r>
    <n v="23286"/>
    <x v="24"/>
    <x v="23"/>
    <x v="2"/>
    <x v="0"/>
    <n v="69"/>
    <x v="22"/>
  </r>
  <r>
    <n v="23287"/>
    <x v="25"/>
    <x v="24"/>
    <x v="4"/>
    <x v="0"/>
    <n v="189"/>
    <x v="20"/>
  </r>
  <r>
    <n v="23288"/>
    <x v="26"/>
    <x v="25"/>
    <x v="3"/>
    <x v="0"/>
    <n v="141"/>
    <x v="23"/>
  </r>
  <r>
    <n v="23289"/>
    <x v="27"/>
    <x v="26"/>
    <x v="9"/>
    <x v="0"/>
    <n v="166"/>
    <x v="24"/>
  </r>
  <r>
    <n v="23290"/>
    <x v="28"/>
    <x v="27"/>
    <x v="2"/>
    <x v="1"/>
    <n v="170"/>
    <x v="4"/>
  </r>
  <r>
    <n v="23291"/>
    <x v="29"/>
    <x v="28"/>
    <x v="2"/>
    <x v="1"/>
    <n v="199"/>
    <x v="2"/>
  </r>
  <r>
    <n v="23292"/>
    <x v="30"/>
    <x v="29"/>
    <x v="9"/>
    <x v="0"/>
    <n v="73"/>
    <x v="25"/>
  </r>
  <r>
    <n v="23293"/>
    <x v="31"/>
    <x v="30"/>
    <x v="0"/>
    <x v="1"/>
    <n v="117"/>
    <x v="26"/>
  </r>
  <r>
    <n v="23294"/>
    <x v="32"/>
    <x v="18"/>
    <x v="2"/>
    <x v="1"/>
    <n v="160"/>
    <x v="27"/>
  </r>
  <r>
    <n v="23295"/>
    <x v="33"/>
    <x v="31"/>
    <x v="0"/>
    <x v="0"/>
    <n v="45"/>
    <x v="28"/>
  </r>
  <r>
    <n v="23296"/>
    <x v="34"/>
    <x v="32"/>
    <x v="9"/>
    <x v="1"/>
    <n v="37"/>
    <x v="29"/>
  </r>
  <r>
    <n v="23297"/>
    <x v="35"/>
    <x v="33"/>
    <x v="2"/>
    <x v="0"/>
    <n v="135"/>
    <x v="30"/>
  </r>
  <r>
    <n v="23298"/>
    <x v="36"/>
    <x v="34"/>
    <x v="4"/>
    <x v="2"/>
    <n v="12"/>
    <x v="31"/>
  </r>
  <r>
    <n v="23299"/>
    <x v="37"/>
    <x v="35"/>
    <x v="4"/>
    <x v="1"/>
    <n v="104"/>
    <x v="32"/>
  </r>
  <r>
    <n v="23300"/>
    <x v="38"/>
    <x v="21"/>
    <x v="3"/>
    <x v="0"/>
    <n v="167"/>
    <x v="33"/>
  </r>
  <r>
    <n v="23301"/>
    <x v="39"/>
    <x v="36"/>
    <x v="7"/>
    <x v="1"/>
    <n v="108"/>
    <x v="34"/>
  </r>
  <r>
    <n v="23302"/>
    <x v="40"/>
    <x v="1"/>
    <x v="8"/>
    <x v="1"/>
    <n v="105"/>
    <x v="9"/>
  </r>
  <r>
    <n v="23303"/>
    <x v="41"/>
    <x v="37"/>
    <x v="9"/>
    <x v="1"/>
    <n v="176"/>
    <x v="35"/>
  </r>
  <r>
    <n v="23304"/>
    <x v="42"/>
    <x v="31"/>
    <x v="4"/>
    <x v="0"/>
    <n v="131"/>
    <x v="36"/>
  </r>
  <r>
    <n v="23305"/>
    <x v="43"/>
    <x v="18"/>
    <x v="2"/>
    <x v="1"/>
    <n v="188"/>
    <x v="37"/>
  </r>
  <r>
    <n v="23306"/>
    <x v="44"/>
    <x v="38"/>
    <x v="1"/>
    <x v="2"/>
    <n v="93"/>
    <x v="29"/>
  </r>
  <r>
    <n v="23307"/>
    <x v="45"/>
    <x v="39"/>
    <x v="6"/>
    <x v="0"/>
    <n v="113"/>
    <x v="13"/>
  </r>
  <r>
    <n v="23308"/>
    <x v="46"/>
    <x v="40"/>
    <x v="5"/>
    <x v="0"/>
    <n v="112"/>
    <x v="38"/>
  </r>
  <r>
    <n v="23309"/>
    <x v="47"/>
    <x v="41"/>
    <x v="4"/>
    <x v="0"/>
    <n v="201"/>
    <x v="39"/>
  </r>
  <r>
    <n v="23310"/>
    <x v="48"/>
    <x v="42"/>
    <x v="3"/>
    <x v="1"/>
    <n v="41"/>
    <x v="20"/>
  </r>
  <r>
    <n v="23311"/>
    <x v="49"/>
    <x v="11"/>
    <x v="9"/>
    <x v="1"/>
    <n v="18"/>
    <x v="40"/>
  </r>
  <r>
    <n v="23312"/>
    <x v="23"/>
    <x v="43"/>
    <x v="4"/>
    <x v="0"/>
    <n v="28"/>
    <x v="1"/>
  </r>
  <r>
    <n v="23313"/>
    <x v="50"/>
    <x v="21"/>
    <x v="0"/>
    <x v="0"/>
    <n v="137"/>
    <x v="41"/>
  </r>
  <r>
    <n v="23314"/>
    <x v="51"/>
    <x v="1"/>
    <x v="3"/>
    <x v="1"/>
    <n v="95"/>
    <x v="42"/>
  </r>
  <r>
    <n v="23315"/>
    <x v="52"/>
    <x v="17"/>
    <x v="4"/>
    <x v="0"/>
    <n v="109"/>
    <x v="6"/>
  </r>
  <r>
    <n v="23316"/>
    <x v="53"/>
    <x v="44"/>
    <x v="4"/>
    <x v="2"/>
    <n v="137"/>
    <x v="36"/>
  </r>
  <r>
    <n v="23317"/>
    <x v="54"/>
    <x v="45"/>
    <x v="4"/>
    <x v="0"/>
    <n v="196"/>
    <x v="43"/>
  </r>
  <r>
    <n v="23318"/>
    <x v="55"/>
    <x v="46"/>
    <x v="1"/>
    <x v="1"/>
    <n v="48"/>
    <x v="38"/>
  </r>
  <r>
    <n v="23319"/>
    <x v="56"/>
    <x v="47"/>
    <x v="0"/>
    <x v="0"/>
    <n v="4"/>
    <x v="44"/>
  </r>
  <r>
    <n v="23320"/>
    <x v="57"/>
    <x v="48"/>
    <x v="6"/>
    <x v="2"/>
    <n v="125"/>
    <x v="45"/>
  </r>
  <r>
    <n v="23321"/>
    <x v="58"/>
    <x v="49"/>
    <x v="0"/>
    <x v="0"/>
    <n v="211"/>
    <x v="11"/>
  </r>
  <r>
    <n v="23322"/>
    <x v="59"/>
    <x v="50"/>
    <x v="5"/>
    <x v="0"/>
    <n v="20"/>
    <x v="46"/>
  </r>
  <r>
    <n v="23323"/>
    <x v="60"/>
    <x v="51"/>
    <x v="5"/>
    <x v="2"/>
    <n v="135"/>
    <x v="47"/>
  </r>
  <r>
    <n v="23324"/>
    <x v="61"/>
    <x v="17"/>
    <x v="3"/>
    <x v="1"/>
    <n v="193"/>
    <x v="11"/>
  </r>
  <r>
    <n v="23325"/>
    <x v="62"/>
    <x v="52"/>
    <x v="6"/>
    <x v="0"/>
    <n v="184"/>
    <x v="27"/>
  </r>
  <r>
    <n v="23326"/>
    <x v="63"/>
    <x v="53"/>
    <x v="10"/>
    <x v="0"/>
    <n v="126"/>
    <x v="18"/>
  </r>
  <r>
    <n v="23327"/>
    <x v="64"/>
    <x v="54"/>
    <x v="1"/>
    <x v="0"/>
    <n v="176"/>
    <x v="10"/>
  </r>
  <r>
    <n v="23328"/>
    <x v="65"/>
    <x v="55"/>
    <x v="9"/>
    <x v="2"/>
    <n v="102"/>
    <x v="41"/>
  </r>
  <r>
    <n v="23329"/>
    <x v="66"/>
    <x v="56"/>
    <x v="4"/>
    <x v="0"/>
    <n v="203"/>
    <x v="48"/>
  </r>
  <r>
    <n v="23330"/>
    <x v="67"/>
    <x v="57"/>
    <x v="0"/>
    <x v="0"/>
    <n v="177"/>
    <x v="49"/>
  </r>
  <r>
    <n v="23331"/>
    <x v="68"/>
    <x v="58"/>
    <x v="0"/>
    <x v="2"/>
    <n v="51"/>
    <x v="49"/>
  </r>
  <r>
    <n v="23332"/>
    <x v="69"/>
    <x v="50"/>
    <x v="4"/>
    <x v="1"/>
    <n v="203"/>
    <x v="5"/>
  </r>
  <r>
    <n v="23333"/>
    <x v="70"/>
    <x v="45"/>
    <x v="4"/>
    <x v="1"/>
    <n v="106"/>
    <x v="3"/>
  </r>
  <r>
    <n v="23334"/>
    <x v="71"/>
    <x v="59"/>
    <x v="5"/>
    <x v="0"/>
    <n v="14"/>
    <x v="35"/>
  </r>
  <r>
    <n v="23335"/>
    <x v="72"/>
    <x v="57"/>
    <x v="2"/>
    <x v="0"/>
    <n v="116"/>
    <x v="11"/>
  </r>
  <r>
    <n v="23336"/>
    <x v="73"/>
    <x v="60"/>
    <x v="10"/>
    <x v="1"/>
    <n v="7"/>
    <x v="50"/>
  </r>
  <r>
    <n v="23337"/>
    <x v="74"/>
    <x v="61"/>
    <x v="7"/>
    <x v="0"/>
    <n v="82"/>
    <x v="33"/>
  </r>
  <r>
    <n v="23338"/>
    <x v="75"/>
    <x v="34"/>
    <x v="4"/>
    <x v="0"/>
    <n v="178"/>
    <x v="30"/>
  </r>
  <r>
    <n v="23339"/>
    <x v="76"/>
    <x v="16"/>
    <x v="6"/>
    <x v="1"/>
    <n v="41"/>
    <x v="5"/>
  </r>
  <r>
    <n v="23340"/>
    <x v="77"/>
    <x v="62"/>
    <x v="10"/>
    <x v="1"/>
    <n v="85"/>
    <x v="51"/>
  </r>
  <r>
    <n v="23341"/>
    <x v="78"/>
    <x v="4"/>
    <x v="5"/>
    <x v="1"/>
    <n v="77"/>
    <x v="32"/>
  </r>
  <r>
    <n v="23342"/>
    <x v="79"/>
    <x v="63"/>
    <x v="4"/>
    <x v="0"/>
    <n v="122"/>
    <x v="52"/>
  </r>
  <r>
    <n v="23343"/>
    <x v="80"/>
    <x v="64"/>
    <x v="3"/>
    <x v="0"/>
    <n v="42"/>
    <x v="53"/>
  </r>
  <r>
    <n v="23344"/>
    <x v="81"/>
    <x v="65"/>
    <x v="1"/>
    <x v="0"/>
    <n v="64"/>
    <x v="12"/>
  </r>
  <r>
    <n v="23345"/>
    <x v="82"/>
    <x v="55"/>
    <x v="9"/>
    <x v="2"/>
    <n v="208"/>
    <x v="47"/>
  </r>
  <r>
    <n v="23346"/>
    <x v="83"/>
    <x v="18"/>
    <x v="3"/>
    <x v="1"/>
    <n v="13"/>
    <x v="54"/>
  </r>
  <r>
    <n v="23347"/>
    <x v="84"/>
    <x v="66"/>
    <x v="2"/>
    <x v="1"/>
    <n v="147"/>
    <x v="52"/>
  </r>
  <r>
    <n v="23348"/>
    <x v="85"/>
    <x v="67"/>
    <x v="3"/>
    <x v="1"/>
    <n v="163"/>
    <x v="55"/>
  </r>
  <r>
    <n v="23349"/>
    <x v="86"/>
    <x v="68"/>
    <x v="1"/>
    <x v="2"/>
    <n v="126"/>
    <x v="56"/>
  </r>
  <r>
    <n v="23350"/>
    <x v="87"/>
    <x v="69"/>
    <x v="2"/>
    <x v="0"/>
    <n v="188"/>
    <x v="57"/>
  </r>
  <r>
    <n v="23351"/>
    <x v="88"/>
    <x v="37"/>
    <x v="4"/>
    <x v="1"/>
    <n v="151"/>
    <x v="44"/>
  </r>
  <r>
    <n v="23352"/>
    <x v="89"/>
    <x v="70"/>
    <x v="6"/>
    <x v="0"/>
    <n v="89"/>
    <x v="33"/>
  </r>
  <r>
    <n v="23353"/>
    <x v="90"/>
    <x v="42"/>
    <x v="9"/>
    <x v="1"/>
    <n v="168"/>
    <x v="46"/>
  </r>
  <r>
    <n v="23354"/>
    <x v="91"/>
    <x v="22"/>
    <x v="7"/>
    <x v="2"/>
    <n v="84"/>
    <x v="44"/>
  </r>
  <r>
    <n v="23355"/>
    <x v="92"/>
    <x v="21"/>
    <x v="4"/>
    <x v="2"/>
    <n v="16"/>
    <x v="32"/>
  </r>
  <r>
    <n v="23356"/>
    <x v="93"/>
    <x v="59"/>
    <x v="4"/>
    <x v="1"/>
    <n v="80"/>
    <x v="16"/>
  </r>
  <r>
    <n v="23357"/>
    <x v="94"/>
    <x v="32"/>
    <x v="6"/>
    <x v="0"/>
    <n v="50"/>
    <x v="43"/>
  </r>
  <r>
    <n v="23358"/>
    <x v="95"/>
    <x v="71"/>
    <x v="3"/>
    <x v="0"/>
    <n v="41"/>
    <x v="58"/>
  </r>
  <r>
    <n v="23359"/>
    <x v="96"/>
    <x v="72"/>
    <x v="0"/>
    <x v="1"/>
    <n v="19"/>
    <x v="5"/>
  </r>
  <r>
    <n v="23360"/>
    <x v="97"/>
    <x v="5"/>
    <x v="7"/>
    <x v="0"/>
    <n v="37"/>
    <x v="59"/>
  </r>
  <r>
    <n v="23361"/>
    <x v="98"/>
    <x v="73"/>
    <x v="7"/>
    <x v="1"/>
    <n v="184"/>
    <x v="33"/>
  </r>
  <r>
    <n v="23362"/>
    <x v="99"/>
    <x v="24"/>
    <x v="5"/>
    <x v="1"/>
    <n v="179"/>
    <x v="2"/>
  </r>
  <r>
    <n v="23363"/>
    <x v="100"/>
    <x v="74"/>
    <x v="0"/>
    <x v="0"/>
    <n v="190"/>
    <x v="60"/>
  </r>
  <r>
    <n v="23364"/>
    <x v="101"/>
    <x v="75"/>
    <x v="2"/>
    <x v="1"/>
    <n v="47"/>
    <x v="25"/>
  </r>
  <r>
    <n v="23365"/>
    <x v="102"/>
    <x v="76"/>
    <x v="10"/>
    <x v="1"/>
    <n v="165"/>
    <x v="38"/>
  </r>
  <r>
    <n v="23366"/>
    <x v="103"/>
    <x v="32"/>
    <x v="0"/>
    <x v="1"/>
    <n v="178"/>
    <x v="61"/>
  </r>
  <r>
    <n v="23367"/>
    <x v="104"/>
    <x v="77"/>
    <x v="4"/>
    <x v="0"/>
    <n v="10"/>
    <x v="19"/>
  </r>
  <r>
    <n v="23368"/>
    <x v="105"/>
    <x v="59"/>
    <x v="10"/>
    <x v="0"/>
    <n v="150"/>
    <x v="55"/>
  </r>
  <r>
    <n v="23369"/>
    <x v="106"/>
    <x v="57"/>
    <x v="8"/>
    <x v="0"/>
    <n v="77"/>
    <x v="62"/>
  </r>
  <r>
    <n v="23370"/>
    <x v="107"/>
    <x v="52"/>
    <x v="5"/>
    <x v="0"/>
    <n v="63"/>
    <x v="63"/>
  </r>
  <r>
    <n v="23371"/>
    <x v="108"/>
    <x v="78"/>
    <x v="7"/>
    <x v="1"/>
    <n v="204"/>
    <x v="64"/>
  </r>
  <r>
    <n v="23372"/>
    <x v="109"/>
    <x v="59"/>
    <x v="8"/>
    <x v="1"/>
    <n v="22"/>
    <x v="30"/>
  </r>
  <r>
    <n v="23373"/>
    <x v="110"/>
    <x v="64"/>
    <x v="1"/>
    <x v="0"/>
    <n v="95"/>
    <x v="21"/>
  </r>
  <r>
    <n v="23374"/>
    <x v="111"/>
    <x v="79"/>
    <x v="4"/>
    <x v="1"/>
    <n v="57"/>
    <x v="65"/>
  </r>
  <r>
    <n v="23375"/>
    <x v="112"/>
    <x v="21"/>
    <x v="7"/>
    <x v="1"/>
    <n v="5"/>
    <x v="26"/>
  </r>
  <r>
    <n v="23376"/>
    <x v="113"/>
    <x v="35"/>
    <x v="7"/>
    <x v="1"/>
    <n v="85"/>
    <x v="48"/>
  </r>
  <r>
    <n v="23377"/>
    <x v="114"/>
    <x v="22"/>
    <x v="8"/>
    <x v="1"/>
    <n v="43"/>
    <x v="45"/>
  </r>
  <r>
    <n v="23378"/>
    <x v="115"/>
    <x v="80"/>
    <x v="9"/>
    <x v="1"/>
    <n v="157"/>
    <x v="66"/>
  </r>
  <r>
    <n v="23379"/>
    <x v="116"/>
    <x v="54"/>
    <x v="4"/>
    <x v="0"/>
    <n v="65"/>
    <x v="67"/>
  </r>
  <r>
    <n v="23380"/>
    <x v="117"/>
    <x v="81"/>
    <x v="8"/>
    <x v="0"/>
    <n v="95"/>
    <x v="56"/>
  </r>
  <r>
    <n v="23381"/>
    <x v="118"/>
    <x v="79"/>
    <x v="7"/>
    <x v="1"/>
    <n v="159"/>
    <x v="56"/>
  </r>
  <r>
    <n v="23382"/>
    <x v="96"/>
    <x v="75"/>
    <x v="6"/>
    <x v="0"/>
    <n v="14"/>
    <x v="68"/>
  </r>
  <r>
    <n v="23383"/>
    <x v="119"/>
    <x v="36"/>
    <x v="7"/>
    <x v="0"/>
    <n v="39"/>
    <x v="69"/>
  </r>
  <r>
    <n v="23384"/>
    <x v="120"/>
    <x v="63"/>
    <x v="4"/>
    <x v="1"/>
    <n v="9"/>
    <x v="31"/>
  </r>
  <r>
    <n v="23385"/>
    <x v="121"/>
    <x v="82"/>
    <x v="5"/>
    <x v="0"/>
    <n v="50"/>
    <x v="29"/>
  </r>
  <r>
    <n v="23386"/>
    <x v="122"/>
    <x v="36"/>
    <x v="6"/>
    <x v="1"/>
    <n v="107"/>
    <x v="64"/>
  </r>
  <r>
    <n v="23387"/>
    <x v="123"/>
    <x v="83"/>
    <x v="3"/>
    <x v="2"/>
    <n v="118"/>
    <x v="66"/>
  </r>
  <r>
    <n v="23388"/>
    <x v="124"/>
    <x v="84"/>
    <x v="6"/>
    <x v="0"/>
    <n v="39"/>
    <x v="11"/>
  </r>
  <r>
    <n v="23389"/>
    <x v="125"/>
    <x v="85"/>
    <x v="0"/>
    <x v="0"/>
    <n v="126"/>
    <x v="24"/>
  </r>
  <r>
    <n v="23390"/>
    <x v="126"/>
    <x v="23"/>
    <x v="5"/>
    <x v="1"/>
    <n v="176"/>
    <x v="32"/>
  </r>
  <r>
    <n v="23391"/>
    <x v="127"/>
    <x v="79"/>
    <x v="6"/>
    <x v="2"/>
    <n v="111"/>
    <x v="65"/>
  </r>
  <r>
    <n v="23392"/>
    <x v="128"/>
    <x v="86"/>
    <x v="6"/>
    <x v="1"/>
    <n v="71"/>
    <x v="25"/>
  </r>
  <r>
    <n v="23393"/>
    <x v="129"/>
    <x v="50"/>
    <x v="9"/>
    <x v="2"/>
    <n v="113"/>
    <x v="53"/>
  </r>
  <r>
    <n v="23394"/>
    <x v="130"/>
    <x v="15"/>
    <x v="9"/>
    <x v="1"/>
    <n v="105"/>
    <x v="10"/>
  </r>
  <r>
    <n v="23395"/>
    <x v="131"/>
    <x v="30"/>
    <x v="1"/>
    <x v="0"/>
    <n v="169"/>
    <x v="9"/>
  </r>
  <r>
    <n v="23396"/>
    <x v="132"/>
    <x v="61"/>
    <x v="4"/>
    <x v="0"/>
    <n v="116"/>
    <x v="63"/>
  </r>
  <r>
    <n v="23397"/>
    <x v="133"/>
    <x v="75"/>
    <x v="0"/>
    <x v="0"/>
    <n v="208"/>
    <x v="70"/>
  </r>
  <r>
    <n v="23398"/>
    <x v="134"/>
    <x v="34"/>
    <x v="8"/>
    <x v="0"/>
    <n v="45"/>
    <x v="21"/>
  </r>
  <r>
    <n v="23399"/>
    <x v="135"/>
    <x v="87"/>
    <x v="10"/>
    <x v="0"/>
    <n v="193"/>
    <x v="61"/>
  </r>
  <r>
    <n v="23400"/>
    <x v="136"/>
    <x v="88"/>
    <x v="0"/>
    <x v="0"/>
    <n v="108"/>
    <x v="71"/>
  </r>
  <r>
    <n v="23401"/>
    <x v="137"/>
    <x v="89"/>
    <x v="3"/>
    <x v="1"/>
    <n v="205"/>
    <x v="54"/>
  </r>
  <r>
    <n v="23402"/>
    <x v="138"/>
    <x v="90"/>
    <x v="2"/>
    <x v="0"/>
    <n v="88"/>
    <x v="31"/>
  </r>
  <r>
    <n v="23403"/>
    <x v="139"/>
    <x v="91"/>
    <x v="7"/>
    <x v="0"/>
    <n v="46"/>
    <x v="52"/>
  </r>
  <r>
    <n v="23404"/>
    <x v="140"/>
    <x v="28"/>
    <x v="0"/>
    <x v="1"/>
    <n v="73"/>
    <x v="44"/>
  </r>
  <r>
    <n v="23405"/>
    <x v="141"/>
    <x v="92"/>
    <x v="2"/>
    <x v="1"/>
    <n v="207"/>
    <x v="3"/>
  </r>
  <r>
    <n v="23406"/>
    <x v="142"/>
    <x v="93"/>
    <x v="8"/>
    <x v="1"/>
    <n v="202"/>
    <x v="56"/>
  </r>
  <r>
    <n v="23407"/>
    <x v="143"/>
    <x v="94"/>
    <x v="6"/>
    <x v="0"/>
    <n v="209"/>
    <x v="58"/>
  </r>
  <r>
    <n v="23408"/>
    <x v="144"/>
    <x v="11"/>
    <x v="4"/>
    <x v="1"/>
    <n v="48"/>
    <x v="10"/>
  </r>
  <r>
    <n v="23409"/>
    <x v="145"/>
    <x v="44"/>
    <x v="2"/>
    <x v="0"/>
    <n v="52"/>
    <x v="27"/>
  </r>
  <r>
    <n v="23410"/>
    <x v="146"/>
    <x v="95"/>
    <x v="4"/>
    <x v="0"/>
    <n v="202"/>
    <x v="26"/>
  </r>
  <r>
    <n v="23411"/>
    <x v="147"/>
    <x v="51"/>
    <x v="4"/>
    <x v="2"/>
    <n v="138"/>
    <x v="72"/>
  </r>
  <r>
    <n v="23412"/>
    <x v="148"/>
    <x v="93"/>
    <x v="1"/>
    <x v="0"/>
    <n v="77"/>
    <x v="32"/>
  </r>
  <r>
    <n v="23413"/>
    <x v="149"/>
    <x v="96"/>
    <x v="6"/>
    <x v="1"/>
    <n v="168"/>
    <x v="15"/>
  </r>
  <r>
    <n v="23414"/>
    <x v="150"/>
    <x v="49"/>
    <x v="9"/>
    <x v="0"/>
    <n v="114"/>
    <x v="73"/>
  </r>
  <r>
    <n v="23415"/>
    <x v="151"/>
    <x v="97"/>
    <x v="8"/>
    <x v="2"/>
    <n v="170"/>
    <x v="24"/>
  </r>
  <r>
    <n v="23416"/>
    <x v="152"/>
    <x v="98"/>
    <x v="10"/>
    <x v="0"/>
    <n v="116"/>
    <x v="49"/>
  </r>
  <r>
    <n v="23417"/>
    <x v="153"/>
    <x v="99"/>
    <x v="8"/>
    <x v="0"/>
    <n v="100"/>
    <x v="16"/>
  </r>
  <r>
    <n v="23418"/>
    <x v="154"/>
    <x v="100"/>
    <x v="2"/>
    <x v="0"/>
    <n v="191"/>
    <x v="42"/>
  </r>
  <r>
    <n v="23419"/>
    <x v="155"/>
    <x v="101"/>
    <x v="0"/>
    <x v="0"/>
    <n v="193"/>
    <x v="67"/>
  </r>
  <r>
    <n v="23420"/>
    <x v="156"/>
    <x v="30"/>
    <x v="10"/>
    <x v="1"/>
    <n v="57"/>
    <x v="16"/>
  </r>
  <r>
    <n v="23421"/>
    <x v="157"/>
    <x v="57"/>
    <x v="2"/>
    <x v="0"/>
    <n v="142"/>
    <x v="49"/>
  </r>
  <r>
    <n v="23422"/>
    <x v="158"/>
    <x v="33"/>
    <x v="8"/>
    <x v="2"/>
    <n v="153"/>
    <x v="74"/>
  </r>
  <r>
    <n v="23423"/>
    <x v="159"/>
    <x v="102"/>
    <x v="4"/>
    <x v="1"/>
    <n v="29"/>
    <x v="9"/>
  </r>
  <r>
    <n v="23424"/>
    <x v="160"/>
    <x v="103"/>
    <x v="5"/>
    <x v="1"/>
    <n v="38"/>
    <x v="31"/>
  </r>
  <r>
    <n v="23425"/>
    <x v="161"/>
    <x v="59"/>
    <x v="10"/>
    <x v="1"/>
    <n v="3"/>
    <x v="31"/>
  </r>
  <r>
    <n v="23426"/>
    <x v="162"/>
    <x v="104"/>
    <x v="1"/>
    <x v="1"/>
    <n v="178"/>
    <x v="75"/>
  </r>
  <r>
    <n v="23427"/>
    <x v="163"/>
    <x v="105"/>
    <x v="9"/>
    <x v="2"/>
    <n v="53"/>
    <x v="76"/>
  </r>
  <r>
    <n v="23428"/>
    <x v="164"/>
    <x v="24"/>
    <x v="5"/>
    <x v="0"/>
    <n v="153"/>
    <x v="65"/>
  </r>
  <r>
    <n v="23429"/>
    <x v="165"/>
    <x v="21"/>
    <x v="3"/>
    <x v="0"/>
    <n v="144"/>
    <x v="68"/>
  </r>
  <r>
    <n v="23430"/>
    <x v="166"/>
    <x v="41"/>
    <x v="6"/>
    <x v="2"/>
    <n v="131"/>
    <x v="23"/>
  </r>
  <r>
    <n v="23431"/>
    <x v="167"/>
    <x v="106"/>
    <x v="4"/>
    <x v="1"/>
    <n v="7"/>
    <x v="58"/>
  </r>
  <r>
    <n v="23432"/>
    <x v="168"/>
    <x v="107"/>
    <x v="4"/>
    <x v="2"/>
    <n v="110"/>
    <x v="21"/>
  </r>
  <r>
    <n v="23433"/>
    <x v="169"/>
    <x v="86"/>
    <x v="4"/>
    <x v="0"/>
    <n v="209"/>
    <x v="49"/>
  </r>
  <r>
    <n v="23434"/>
    <x v="170"/>
    <x v="63"/>
    <x v="10"/>
    <x v="1"/>
    <n v="203"/>
    <x v="20"/>
  </r>
  <r>
    <n v="23435"/>
    <x v="171"/>
    <x v="73"/>
    <x v="4"/>
    <x v="0"/>
    <n v="29"/>
    <x v="61"/>
  </r>
  <r>
    <n v="23436"/>
    <x v="172"/>
    <x v="27"/>
    <x v="1"/>
    <x v="1"/>
    <n v="202"/>
    <x v="76"/>
  </r>
  <r>
    <n v="23437"/>
    <x v="173"/>
    <x v="55"/>
    <x v="5"/>
    <x v="0"/>
    <n v="15"/>
    <x v="16"/>
  </r>
  <r>
    <n v="23438"/>
    <x v="174"/>
    <x v="18"/>
    <x v="3"/>
    <x v="1"/>
    <n v="102"/>
    <x v="24"/>
  </r>
  <r>
    <n v="23439"/>
    <x v="175"/>
    <x v="80"/>
    <x v="1"/>
    <x v="0"/>
    <n v="211"/>
    <x v="29"/>
  </r>
  <r>
    <n v="23440"/>
    <x v="176"/>
    <x v="89"/>
    <x v="1"/>
    <x v="0"/>
    <n v="138"/>
    <x v="22"/>
  </r>
  <r>
    <n v="23441"/>
    <x v="177"/>
    <x v="108"/>
    <x v="10"/>
    <x v="2"/>
    <n v="129"/>
    <x v="77"/>
  </r>
  <r>
    <n v="23442"/>
    <x v="178"/>
    <x v="109"/>
    <x v="8"/>
    <x v="0"/>
    <n v="95"/>
    <x v="37"/>
  </r>
  <r>
    <n v="23443"/>
    <x v="179"/>
    <x v="33"/>
    <x v="5"/>
    <x v="0"/>
    <n v="58"/>
    <x v="4"/>
  </r>
  <r>
    <n v="23444"/>
    <x v="180"/>
    <x v="77"/>
    <x v="4"/>
    <x v="0"/>
    <n v="160"/>
    <x v="20"/>
  </r>
  <r>
    <n v="23445"/>
    <x v="181"/>
    <x v="75"/>
    <x v="10"/>
    <x v="1"/>
    <n v="163"/>
    <x v="53"/>
  </r>
  <r>
    <n v="23446"/>
    <x v="182"/>
    <x v="80"/>
    <x v="6"/>
    <x v="1"/>
    <n v="33"/>
    <x v="61"/>
  </r>
  <r>
    <n v="23447"/>
    <x v="183"/>
    <x v="105"/>
    <x v="7"/>
    <x v="1"/>
    <n v="147"/>
    <x v="36"/>
  </r>
  <r>
    <n v="23448"/>
    <x v="184"/>
    <x v="110"/>
    <x v="7"/>
    <x v="1"/>
    <n v="211"/>
    <x v="75"/>
  </r>
  <r>
    <n v="23449"/>
    <x v="185"/>
    <x v="22"/>
    <x v="1"/>
    <x v="1"/>
    <n v="49"/>
    <x v="20"/>
  </r>
  <r>
    <n v="23450"/>
    <x v="186"/>
    <x v="32"/>
    <x v="0"/>
    <x v="2"/>
    <n v="100"/>
    <x v="78"/>
  </r>
  <r>
    <n v="23451"/>
    <x v="187"/>
    <x v="28"/>
    <x v="10"/>
    <x v="0"/>
    <n v="123"/>
    <x v="32"/>
  </r>
  <r>
    <n v="23452"/>
    <x v="188"/>
    <x v="111"/>
    <x v="4"/>
    <x v="1"/>
    <n v="176"/>
    <x v="36"/>
  </r>
  <r>
    <n v="23453"/>
    <x v="189"/>
    <x v="112"/>
    <x v="1"/>
    <x v="0"/>
    <n v="44"/>
    <x v="4"/>
  </r>
  <r>
    <n v="23454"/>
    <x v="190"/>
    <x v="6"/>
    <x v="1"/>
    <x v="0"/>
    <n v="179"/>
    <x v="79"/>
  </r>
  <r>
    <n v="23455"/>
    <x v="191"/>
    <x v="113"/>
    <x v="4"/>
    <x v="0"/>
    <n v="62"/>
    <x v="28"/>
  </r>
  <r>
    <n v="23456"/>
    <x v="192"/>
    <x v="107"/>
    <x v="5"/>
    <x v="1"/>
    <n v="33"/>
    <x v="8"/>
  </r>
  <r>
    <n v="23457"/>
    <x v="193"/>
    <x v="114"/>
    <x v="6"/>
    <x v="1"/>
    <n v="21"/>
    <x v="33"/>
  </r>
  <r>
    <n v="23458"/>
    <x v="194"/>
    <x v="115"/>
    <x v="0"/>
    <x v="0"/>
    <n v="69"/>
    <x v="38"/>
  </r>
  <r>
    <n v="23459"/>
    <x v="195"/>
    <x v="116"/>
    <x v="4"/>
    <x v="1"/>
    <n v="121"/>
    <x v="43"/>
  </r>
  <r>
    <n v="23460"/>
    <x v="196"/>
    <x v="117"/>
    <x v="10"/>
    <x v="0"/>
    <n v="112"/>
    <x v="15"/>
  </r>
  <r>
    <n v="23461"/>
    <x v="197"/>
    <x v="118"/>
    <x v="6"/>
    <x v="1"/>
    <n v="42"/>
    <x v="27"/>
  </r>
  <r>
    <n v="23462"/>
    <x v="198"/>
    <x v="59"/>
    <x v="9"/>
    <x v="1"/>
    <n v="60"/>
    <x v="80"/>
  </r>
  <r>
    <n v="23463"/>
    <x v="199"/>
    <x v="101"/>
    <x v="8"/>
    <x v="0"/>
    <n v="202"/>
    <x v="81"/>
  </r>
  <r>
    <n v="23464"/>
    <x v="200"/>
    <x v="119"/>
    <x v="9"/>
    <x v="1"/>
    <n v="181"/>
    <x v="82"/>
  </r>
  <r>
    <n v="23465"/>
    <x v="201"/>
    <x v="114"/>
    <x v="6"/>
    <x v="0"/>
    <n v="28"/>
    <x v="83"/>
  </r>
  <r>
    <n v="23466"/>
    <x v="202"/>
    <x v="73"/>
    <x v="2"/>
    <x v="0"/>
    <n v="79"/>
    <x v="84"/>
  </r>
  <r>
    <n v="23467"/>
    <x v="203"/>
    <x v="120"/>
    <x v="2"/>
    <x v="0"/>
    <n v="10"/>
    <x v="84"/>
  </r>
  <r>
    <n v="23468"/>
    <x v="204"/>
    <x v="113"/>
    <x v="9"/>
    <x v="0"/>
    <n v="41"/>
    <x v="85"/>
  </r>
  <r>
    <n v="23469"/>
    <x v="205"/>
    <x v="24"/>
    <x v="4"/>
    <x v="0"/>
    <n v="5"/>
    <x v="86"/>
  </r>
  <r>
    <n v="23470"/>
    <x v="206"/>
    <x v="121"/>
    <x v="4"/>
    <x v="0"/>
    <n v="129"/>
    <x v="84"/>
  </r>
  <r>
    <n v="23471"/>
    <x v="207"/>
    <x v="0"/>
    <x v="5"/>
    <x v="1"/>
    <n v="210"/>
    <x v="87"/>
  </r>
  <r>
    <n v="23472"/>
    <x v="208"/>
    <x v="122"/>
    <x v="3"/>
    <x v="2"/>
    <n v="209"/>
    <x v="88"/>
  </r>
  <r>
    <n v="23473"/>
    <x v="209"/>
    <x v="108"/>
    <x v="1"/>
    <x v="0"/>
    <n v="55"/>
    <x v="89"/>
  </r>
  <r>
    <n v="23474"/>
    <x v="210"/>
    <x v="36"/>
    <x v="1"/>
    <x v="1"/>
    <n v="49"/>
    <x v="89"/>
  </r>
  <r>
    <n v="23475"/>
    <x v="211"/>
    <x v="106"/>
    <x v="10"/>
    <x v="1"/>
    <n v="16"/>
    <x v="85"/>
  </r>
  <r>
    <n v="23476"/>
    <x v="212"/>
    <x v="10"/>
    <x v="7"/>
    <x v="2"/>
    <n v="29"/>
    <x v="90"/>
  </r>
  <r>
    <n v="23477"/>
    <x v="105"/>
    <x v="123"/>
    <x v="3"/>
    <x v="1"/>
    <n v="164"/>
    <x v="91"/>
  </r>
  <r>
    <n v="23478"/>
    <x v="213"/>
    <x v="4"/>
    <x v="10"/>
    <x v="2"/>
    <n v="173"/>
    <x v="92"/>
  </r>
  <r>
    <n v="23479"/>
    <x v="214"/>
    <x v="122"/>
    <x v="4"/>
    <x v="0"/>
    <n v="119"/>
    <x v="93"/>
  </r>
  <r>
    <n v="23480"/>
    <x v="215"/>
    <x v="106"/>
    <x v="5"/>
    <x v="0"/>
    <n v="111"/>
    <x v="94"/>
  </r>
  <r>
    <n v="23481"/>
    <x v="216"/>
    <x v="116"/>
    <x v="7"/>
    <x v="1"/>
    <n v="20"/>
    <x v="95"/>
  </r>
  <r>
    <n v="23482"/>
    <x v="217"/>
    <x v="18"/>
    <x v="4"/>
    <x v="0"/>
    <n v="197"/>
    <x v="96"/>
  </r>
  <r>
    <n v="23483"/>
    <x v="218"/>
    <x v="13"/>
    <x v="0"/>
    <x v="1"/>
    <n v="122"/>
    <x v="97"/>
  </r>
  <r>
    <n v="23484"/>
    <x v="219"/>
    <x v="106"/>
    <x v="10"/>
    <x v="2"/>
    <n v="51"/>
    <x v="98"/>
  </r>
  <r>
    <n v="23485"/>
    <x v="220"/>
    <x v="124"/>
    <x v="9"/>
    <x v="0"/>
    <n v="38"/>
    <x v="99"/>
  </r>
  <r>
    <n v="23486"/>
    <x v="221"/>
    <x v="32"/>
    <x v="9"/>
    <x v="1"/>
    <n v="206"/>
    <x v="100"/>
  </r>
  <r>
    <n v="23487"/>
    <x v="222"/>
    <x v="125"/>
    <x v="1"/>
    <x v="0"/>
    <n v="143"/>
    <x v="98"/>
  </r>
  <r>
    <n v="23488"/>
    <x v="223"/>
    <x v="116"/>
    <x v="10"/>
    <x v="1"/>
    <n v="134"/>
    <x v="101"/>
  </r>
  <r>
    <n v="23489"/>
    <x v="224"/>
    <x v="24"/>
    <x v="9"/>
    <x v="1"/>
    <n v="101"/>
    <x v="102"/>
  </r>
  <r>
    <n v="23490"/>
    <x v="225"/>
    <x v="16"/>
    <x v="10"/>
    <x v="2"/>
    <n v="173"/>
    <x v="103"/>
  </r>
  <r>
    <n v="23491"/>
    <x v="226"/>
    <x v="40"/>
    <x v="7"/>
    <x v="0"/>
    <n v="87"/>
    <x v="92"/>
  </r>
  <r>
    <n v="23492"/>
    <x v="227"/>
    <x v="30"/>
    <x v="5"/>
    <x v="0"/>
    <n v="6"/>
    <x v="104"/>
  </r>
  <r>
    <n v="23493"/>
    <x v="228"/>
    <x v="0"/>
    <x v="0"/>
    <x v="0"/>
    <n v="176"/>
    <x v="105"/>
  </r>
  <r>
    <n v="23494"/>
    <x v="229"/>
    <x v="68"/>
    <x v="4"/>
    <x v="0"/>
    <n v="77"/>
    <x v="87"/>
  </r>
  <r>
    <n v="23495"/>
    <x v="230"/>
    <x v="23"/>
    <x v="0"/>
    <x v="0"/>
    <n v="192"/>
    <x v="106"/>
  </r>
  <r>
    <n v="23496"/>
    <x v="231"/>
    <x v="69"/>
    <x v="7"/>
    <x v="0"/>
    <n v="143"/>
    <x v="96"/>
  </r>
  <r>
    <n v="23497"/>
    <x v="232"/>
    <x v="126"/>
    <x v="6"/>
    <x v="1"/>
    <n v="126"/>
    <x v="107"/>
  </r>
  <r>
    <n v="23498"/>
    <x v="233"/>
    <x v="91"/>
    <x v="9"/>
    <x v="1"/>
    <n v="178"/>
    <x v="88"/>
  </r>
  <r>
    <n v="23499"/>
    <x v="234"/>
    <x v="90"/>
    <x v="5"/>
    <x v="1"/>
    <n v="116"/>
    <x v="100"/>
  </r>
  <r>
    <n v="23500"/>
    <x v="235"/>
    <x v="127"/>
    <x v="9"/>
    <x v="1"/>
    <n v="8"/>
    <x v="108"/>
  </r>
  <r>
    <n v="23501"/>
    <x v="236"/>
    <x v="93"/>
    <x v="5"/>
    <x v="0"/>
    <n v="204"/>
    <x v="106"/>
  </r>
  <r>
    <n v="23502"/>
    <x v="237"/>
    <x v="54"/>
    <x v="5"/>
    <x v="1"/>
    <n v="123"/>
    <x v="108"/>
  </r>
  <r>
    <n v="23503"/>
    <x v="238"/>
    <x v="30"/>
    <x v="5"/>
    <x v="0"/>
    <n v="111"/>
    <x v="109"/>
  </r>
  <r>
    <n v="23504"/>
    <x v="239"/>
    <x v="21"/>
    <x v="8"/>
    <x v="0"/>
    <n v="88"/>
    <x v="110"/>
  </r>
  <r>
    <n v="23505"/>
    <x v="240"/>
    <x v="128"/>
    <x v="3"/>
    <x v="0"/>
    <n v="189"/>
    <x v="111"/>
  </r>
  <r>
    <n v="23506"/>
    <x v="241"/>
    <x v="79"/>
    <x v="10"/>
    <x v="0"/>
    <n v="83"/>
    <x v="112"/>
  </r>
  <r>
    <n v="23507"/>
    <x v="242"/>
    <x v="112"/>
    <x v="7"/>
    <x v="2"/>
    <n v="211"/>
    <x v="88"/>
  </r>
  <r>
    <n v="23508"/>
    <x v="243"/>
    <x v="60"/>
    <x v="5"/>
    <x v="0"/>
    <n v="34"/>
    <x v="113"/>
  </r>
  <r>
    <n v="23509"/>
    <x v="244"/>
    <x v="13"/>
    <x v="9"/>
    <x v="0"/>
    <n v="195"/>
    <x v="113"/>
  </r>
  <r>
    <n v="23510"/>
    <x v="245"/>
    <x v="103"/>
    <x v="2"/>
    <x v="0"/>
    <n v="127"/>
    <x v="81"/>
  </r>
  <r>
    <n v="23511"/>
    <x v="246"/>
    <x v="129"/>
    <x v="6"/>
    <x v="0"/>
    <n v="158"/>
    <x v="95"/>
  </r>
  <r>
    <n v="23512"/>
    <x v="247"/>
    <x v="75"/>
    <x v="5"/>
    <x v="1"/>
    <n v="154"/>
    <x v="114"/>
  </r>
  <r>
    <n v="23513"/>
    <x v="248"/>
    <x v="54"/>
    <x v="8"/>
    <x v="2"/>
    <n v="78"/>
    <x v="106"/>
  </r>
  <r>
    <n v="23514"/>
    <x v="249"/>
    <x v="130"/>
    <x v="2"/>
    <x v="0"/>
    <n v="130"/>
    <x v="115"/>
  </r>
  <r>
    <n v="23515"/>
    <x v="250"/>
    <x v="131"/>
    <x v="10"/>
    <x v="1"/>
    <n v="191"/>
    <x v="90"/>
  </r>
  <r>
    <n v="23516"/>
    <x v="251"/>
    <x v="75"/>
    <x v="9"/>
    <x v="0"/>
    <n v="4"/>
    <x v="116"/>
  </r>
  <r>
    <n v="23517"/>
    <x v="252"/>
    <x v="132"/>
    <x v="5"/>
    <x v="1"/>
    <n v="144"/>
    <x v="110"/>
  </r>
  <r>
    <n v="23518"/>
    <x v="253"/>
    <x v="133"/>
    <x v="7"/>
    <x v="2"/>
    <n v="2"/>
    <x v="117"/>
  </r>
  <r>
    <n v="23519"/>
    <x v="254"/>
    <x v="125"/>
    <x v="2"/>
    <x v="0"/>
    <n v="20"/>
    <x v="82"/>
  </r>
  <r>
    <n v="23520"/>
    <x v="255"/>
    <x v="54"/>
    <x v="4"/>
    <x v="0"/>
    <n v="133"/>
    <x v="92"/>
  </r>
  <r>
    <n v="23521"/>
    <x v="256"/>
    <x v="134"/>
    <x v="6"/>
    <x v="1"/>
    <n v="188"/>
    <x v="83"/>
  </r>
  <r>
    <n v="23522"/>
    <x v="257"/>
    <x v="112"/>
    <x v="10"/>
    <x v="1"/>
    <n v="105"/>
    <x v="91"/>
  </r>
  <r>
    <n v="23523"/>
    <x v="258"/>
    <x v="130"/>
    <x v="1"/>
    <x v="1"/>
    <n v="181"/>
    <x v="103"/>
  </r>
  <r>
    <n v="23524"/>
    <x v="259"/>
    <x v="20"/>
    <x v="4"/>
    <x v="0"/>
    <n v="115"/>
    <x v="97"/>
  </r>
  <r>
    <n v="23525"/>
    <x v="260"/>
    <x v="43"/>
    <x v="8"/>
    <x v="0"/>
    <n v="167"/>
    <x v="99"/>
  </r>
  <r>
    <n v="23526"/>
    <x v="261"/>
    <x v="128"/>
    <x v="7"/>
    <x v="0"/>
    <n v="44"/>
    <x v="118"/>
  </r>
  <r>
    <n v="23527"/>
    <x v="262"/>
    <x v="62"/>
    <x v="3"/>
    <x v="0"/>
    <n v="124"/>
    <x v="108"/>
  </r>
  <r>
    <n v="23528"/>
    <x v="263"/>
    <x v="58"/>
    <x v="4"/>
    <x v="0"/>
    <n v="41"/>
    <x v="119"/>
  </r>
  <r>
    <n v="23529"/>
    <x v="264"/>
    <x v="45"/>
    <x v="3"/>
    <x v="0"/>
    <n v="160"/>
    <x v="120"/>
  </r>
  <r>
    <n v="23530"/>
    <x v="265"/>
    <x v="135"/>
    <x v="8"/>
    <x v="1"/>
    <n v="160"/>
    <x v="121"/>
  </r>
  <r>
    <n v="23531"/>
    <x v="266"/>
    <x v="54"/>
    <x v="5"/>
    <x v="0"/>
    <n v="7"/>
    <x v="86"/>
  </r>
  <r>
    <n v="23532"/>
    <x v="267"/>
    <x v="34"/>
    <x v="9"/>
    <x v="2"/>
    <n v="151"/>
    <x v="122"/>
  </r>
  <r>
    <n v="23533"/>
    <x v="268"/>
    <x v="119"/>
    <x v="7"/>
    <x v="0"/>
    <n v="155"/>
    <x v="119"/>
  </r>
  <r>
    <n v="23534"/>
    <x v="269"/>
    <x v="37"/>
    <x v="6"/>
    <x v="0"/>
    <n v="4"/>
    <x v="123"/>
  </r>
  <r>
    <n v="23535"/>
    <x v="270"/>
    <x v="59"/>
    <x v="3"/>
    <x v="0"/>
    <n v="159"/>
    <x v="124"/>
  </r>
  <r>
    <n v="23536"/>
    <x v="271"/>
    <x v="136"/>
    <x v="10"/>
    <x v="0"/>
    <n v="86"/>
    <x v="90"/>
  </r>
  <r>
    <n v="23537"/>
    <x v="272"/>
    <x v="1"/>
    <x v="2"/>
    <x v="1"/>
    <n v="73"/>
    <x v="109"/>
  </r>
  <r>
    <n v="23538"/>
    <x v="273"/>
    <x v="102"/>
    <x v="6"/>
    <x v="2"/>
    <n v="13"/>
    <x v="114"/>
  </r>
  <r>
    <n v="23539"/>
    <x v="274"/>
    <x v="30"/>
    <x v="4"/>
    <x v="0"/>
    <n v="172"/>
    <x v="92"/>
  </r>
  <r>
    <n v="23540"/>
    <x v="275"/>
    <x v="137"/>
    <x v="2"/>
    <x v="0"/>
    <n v="7"/>
    <x v="106"/>
  </r>
  <r>
    <n v="23541"/>
    <x v="276"/>
    <x v="124"/>
    <x v="4"/>
    <x v="1"/>
    <n v="127"/>
    <x v="107"/>
  </r>
  <r>
    <n v="23542"/>
    <x v="277"/>
    <x v="3"/>
    <x v="10"/>
    <x v="0"/>
    <n v="123"/>
    <x v="123"/>
  </r>
  <r>
    <n v="23543"/>
    <x v="278"/>
    <x v="27"/>
    <x v="0"/>
    <x v="0"/>
    <n v="137"/>
    <x v="84"/>
  </r>
  <r>
    <n v="23544"/>
    <x v="279"/>
    <x v="30"/>
    <x v="2"/>
    <x v="0"/>
    <n v="58"/>
    <x v="110"/>
  </r>
  <r>
    <n v="23545"/>
    <x v="280"/>
    <x v="56"/>
    <x v="2"/>
    <x v="0"/>
    <n v="134"/>
    <x v="121"/>
  </r>
  <r>
    <n v="23546"/>
    <x v="281"/>
    <x v="36"/>
    <x v="8"/>
    <x v="0"/>
    <n v="109"/>
    <x v="117"/>
  </r>
  <r>
    <n v="23547"/>
    <x v="282"/>
    <x v="138"/>
    <x v="5"/>
    <x v="0"/>
    <n v="28"/>
    <x v="116"/>
  </r>
  <r>
    <n v="23548"/>
    <x v="283"/>
    <x v="139"/>
    <x v="8"/>
    <x v="0"/>
    <n v="6"/>
    <x v="125"/>
  </r>
  <r>
    <n v="23549"/>
    <x v="284"/>
    <x v="38"/>
    <x v="2"/>
    <x v="0"/>
    <n v="184"/>
    <x v="98"/>
  </r>
  <r>
    <n v="23550"/>
    <x v="285"/>
    <x v="43"/>
    <x v="7"/>
    <x v="1"/>
    <n v="128"/>
    <x v="119"/>
  </r>
  <r>
    <n v="23551"/>
    <x v="286"/>
    <x v="19"/>
    <x v="10"/>
    <x v="0"/>
    <n v="17"/>
    <x v="112"/>
  </r>
  <r>
    <n v="23552"/>
    <x v="287"/>
    <x v="78"/>
    <x v="4"/>
    <x v="0"/>
    <n v="162"/>
    <x v="115"/>
  </r>
  <r>
    <n v="23553"/>
    <x v="288"/>
    <x v="137"/>
    <x v="4"/>
    <x v="1"/>
    <n v="90"/>
    <x v="126"/>
  </r>
  <r>
    <n v="23554"/>
    <x v="289"/>
    <x v="91"/>
    <x v="6"/>
    <x v="0"/>
    <n v="204"/>
    <x v="97"/>
  </r>
  <r>
    <n v="23555"/>
    <x v="290"/>
    <x v="61"/>
    <x v="1"/>
    <x v="1"/>
    <n v="117"/>
    <x v="118"/>
  </r>
  <r>
    <n v="23556"/>
    <x v="291"/>
    <x v="140"/>
    <x v="4"/>
    <x v="1"/>
    <n v="121"/>
    <x v="88"/>
  </r>
  <r>
    <n v="23557"/>
    <x v="292"/>
    <x v="33"/>
    <x v="3"/>
    <x v="1"/>
    <n v="45"/>
    <x v="88"/>
  </r>
  <r>
    <n v="23558"/>
    <x v="293"/>
    <x v="141"/>
    <x v="3"/>
    <x v="0"/>
    <n v="164"/>
    <x v="85"/>
  </r>
  <r>
    <n v="23559"/>
    <x v="294"/>
    <x v="11"/>
    <x v="7"/>
    <x v="0"/>
    <n v="76"/>
    <x v="82"/>
  </r>
  <r>
    <n v="23560"/>
    <x v="295"/>
    <x v="1"/>
    <x v="0"/>
    <x v="2"/>
    <n v="212"/>
    <x v="117"/>
  </r>
  <r>
    <n v="23561"/>
    <x v="296"/>
    <x v="30"/>
    <x v="3"/>
    <x v="1"/>
    <n v="91"/>
    <x v="117"/>
  </r>
  <r>
    <n v="23562"/>
    <x v="297"/>
    <x v="58"/>
    <x v="5"/>
    <x v="0"/>
    <n v="198"/>
    <x v="127"/>
  </r>
  <r>
    <n v="23563"/>
    <x v="298"/>
    <x v="57"/>
    <x v="5"/>
    <x v="0"/>
    <n v="202"/>
    <x v="123"/>
  </r>
  <r>
    <n v="23564"/>
    <x v="299"/>
    <x v="19"/>
    <x v="5"/>
    <x v="0"/>
    <n v="136"/>
    <x v="90"/>
  </r>
  <r>
    <n v="23565"/>
    <x v="300"/>
    <x v="50"/>
    <x v="2"/>
    <x v="0"/>
    <n v="70"/>
    <x v="105"/>
  </r>
  <r>
    <n v="23566"/>
    <x v="301"/>
    <x v="142"/>
    <x v="8"/>
    <x v="1"/>
    <n v="95"/>
    <x v="128"/>
  </r>
  <r>
    <n v="23567"/>
    <x v="302"/>
    <x v="18"/>
    <x v="7"/>
    <x v="1"/>
    <n v="150"/>
    <x v="101"/>
  </r>
  <r>
    <n v="23568"/>
    <x v="303"/>
    <x v="81"/>
    <x v="3"/>
    <x v="0"/>
    <n v="146"/>
    <x v="90"/>
  </r>
  <r>
    <n v="23569"/>
    <x v="304"/>
    <x v="97"/>
    <x v="4"/>
    <x v="2"/>
    <n v="9"/>
    <x v="122"/>
  </r>
  <r>
    <n v="23570"/>
    <x v="305"/>
    <x v="43"/>
    <x v="5"/>
    <x v="0"/>
    <n v="68"/>
    <x v="87"/>
  </r>
  <r>
    <n v="23571"/>
    <x v="306"/>
    <x v="137"/>
    <x v="3"/>
    <x v="0"/>
    <n v="71"/>
    <x v="129"/>
  </r>
  <r>
    <n v="23572"/>
    <x v="307"/>
    <x v="143"/>
    <x v="1"/>
    <x v="1"/>
    <n v="72"/>
    <x v="130"/>
  </r>
  <r>
    <n v="23573"/>
    <x v="308"/>
    <x v="47"/>
    <x v="10"/>
    <x v="0"/>
    <n v="67"/>
    <x v="95"/>
  </r>
  <r>
    <n v="23574"/>
    <x v="309"/>
    <x v="108"/>
    <x v="4"/>
    <x v="1"/>
    <n v="33"/>
    <x v="129"/>
  </r>
  <r>
    <n v="23575"/>
    <x v="310"/>
    <x v="55"/>
    <x v="2"/>
    <x v="1"/>
    <n v="29"/>
    <x v="99"/>
  </r>
  <r>
    <n v="23576"/>
    <x v="311"/>
    <x v="19"/>
    <x v="4"/>
    <x v="1"/>
    <n v="199"/>
    <x v="128"/>
  </r>
  <r>
    <n v="23577"/>
    <x v="312"/>
    <x v="100"/>
    <x v="0"/>
    <x v="0"/>
    <n v="62"/>
    <x v="96"/>
  </r>
  <r>
    <n v="23578"/>
    <x v="313"/>
    <x v="128"/>
    <x v="0"/>
    <x v="0"/>
    <n v="119"/>
    <x v="107"/>
  </r>
  <r>
    <n v="23579"/>
    <x v="314"/>
    <x v="73"/>
    <x v="4"/>
    <x v="0"/>
    <n v="50"/>
    <x v="131"/>
  </r>
  <r>
    <n v="23580"/>
    <x v="315"/>
    <x v="144"/>
    <x v="2"/>
    <x v="0"/>
    <n v="1"/>
    <x v="106"/>
  </r>
  <r>
    <n v="23581"/>
    <x v="316"/>
    <x v="36"/>
    <x v="4"/>
    <x v="0"/>
    <n v="75"/>
    <x v="108"/>
  </r>
  <r>
    <n v="23582"/>
    <x v="317"/>
    <x v="132"/>
    <x v="5"/>
    <x v="2"/>
    <n v="146"/>
    <x v="108"/>
  </r>
  <r>
    <n v="23583"/>
    <x v="318"/>
    <x v="66"/>
    <x v="6"/>
    <x v="1"/>
    <n v="55"/>
    <x v="132"/>
  </r>
  <r>
    <n v="23584"/>
    <x v="319"/>
    <x v="11"/>
    <x v="10"/>
    <x v="1"/>
    <n v="11"/>
    <x v="123"/>
  </r>
  <r>
    <n v="23585"/>
    <x v="320"/>
    <x v="143"/>
    <x v="6"/>
    <x v="0"/>
    <n v="164"/>
    <x v="85"/>
  </r>
  <r>
    <n v="23586"/>
    <x v="321"/>
    <x v="66"/>
    <x v="6"/>
    <x v="0"/>
    <n v="175"/>
    <x v="105"/>
  </r>
  <r>
    <n v="23587"/>
    <x v="322"/>
    <x v="79"/>
    <x v="3"/>
    <x v="1"/>
    <n v="102"/>
    <x v="96"/>
  </r>
  <r>
    <n v="23588"/>
    <x v="323"/>
    <x v="145"/>
    <x v="4"/>
    <x v="1"/>
    <n v="59"/>
    <x v="85"/>
  </r>
  <r>
    <n v="23589"/>
    <x v="324"/>
    <x v="65"/>
    <x v="2"/>
    <x v="1"/>
    <n v="111"/>
    <x v="113"/>
  </r>
  <r>
    <n v="23590"/>
    <x v="325"/>
    <x v="125"/>
    <x v="3"/>
    <x v="1"/>
    <n v="148"/>
    <x v="108"/>
  </r>
  <r>
    <n v="23591"/>
    <x v="326"/>
    <x v="38"/>
    <x v="1"/>
    <x v="1"/>
    <n v="44"/>
    <x v="113"/>
  </r>
  <r>
    <n v="23592"/>
    <x v="327"/>
    <x v="80"/>
    <x v="4"/>
    <x v="1"/>
    <n v="4"/>
    <x v="101"/>
  </r>
  <r>
    <n v="23593"/>
    <x v="328"/>
    <x v="4"/>
    <x v="8"/>
    <x v="0"/>
    <n v="202"/>
    <x v="89"/>
  </r>
  <r>
    <n v="23594"/>
    <x v="329"/>
    <x v="95"/>
    <x v="3"/>
    <x v="1"/>
    <n v="60"/>
    <x v="109"/>
  </r>
  <r>
    <n v="23595"/>
    <x v="330"/>
    <x v="99"/>
    <x v="6"/>
    <x v="0"/>
    <n v="211"/>
    <x v="103"/>
  </r>
  <r>
    <n v="23596"/>
    <x v="331"/>
    <x v="74"/>
    <x v="4"/>
    <x v="1"/>
    <n v="111"/>
    <x v="80"/>
  </r>
  <r>
    <n v="23597"/>
    <x v="332"/>
    <x v="6"/>
    <x v="4"/>
    <x v="0"/>
    <n v="175"/>
    <x v="103"/>
  </r>
  <r>
    <n v="23598"/>
    <x v="333"/>
    <x v="7"/>
    <x v="7"/>
    <x v="0"/>
    <n v="190"/>
    <x v="112"/>
  </r>
  <r>
    <n v="23599"/>
    <x v="334"/>
    <x v="42"/>
    <x v="8"/>
    <x v="1"/>
    <n v="41"/>
    <x v="114"/>
  </r>
  <r>
    <n v="23600"/>
    <x v="335"/>
    <x v="35"/>
    <x v="9"/>
    <x v="1"/>
    <n v="28"/>
    <x v="133"/>
  </r>
  <r>
    <n v="23601"/>
    <x v="336"/>
    <x v="101"/>
    <x v="9"/>
    <x v="1"/>
    <n v="44"/>
    <x v="100"/>
  </r>
  <r>
    <n v="23602"/>
    <x v="337"/>
    <x v="124"/>
    <x v="8"/>
    <x v="0"/>
    <n v="107"/>
    <x v="134"/>
  </r>
  <r>
    <n v="23603"/>
    <x v="338"/>
    <x v="86"/>
    <x v="1"/>
    <x v="1"/>
    <n v="9"/>
    <x v="83"/>
  </r>
  <r>
    <n v="23604"/>
    <x v="339"/>
    <x v="146"/>
    <x v="2"/>
    <x v="1"/>
    <n v="26"/>
    <x v="98"/>
  </r>
  <r>
    <n v="23605"/>
    <x v="340"/>
    <x v="36"/>
    <x v="0"/>
    <x v="1"/>
    <n v="79"/>
    <x v="99"/>
  </r>
  <r>
    <n v="23606"/>
    <x v="341"/>
    <x v="36"/>
    <x v="9"/>
    <x v="0"/>
    <n v="17"/>
    <x v="115"/>
  </r>
  <r>
    <n v="23607"/>
    <x v="342"/>
    <x v="4"/>
    <x v="2"/>
    <x v="1"/>
    <n v="121"/>
    <x v="128"/>
  </r>
  <r>
    <n v="23608"/>
    <x v="343"/>
    <x v="99"/>
    <x v="0"/>
    <x v="0"/>
    <n v="116"/>
    <x v="103"/>
  </r>
  <r>
    <n v="23609"/>
    <x v="344"/>
    <x v="37"/>
    <x v="4"/>
    <x v="1"/>
    <n v="131"/>
    <x v="114"/>
  </r>
  <r>
    <n v="23610"/>
    <x v="345"/>
    <x v="77"/>
    <x v="7"/>
    <x v="1"/>
    <n v="144"/>
    <x v="102"/>
  </r>
  <r>
    <n v="23611"/>
    <x v="346"/>
    <x v="147"/>
    <x v="4"/>
    <x v="0"/>
    <n v="102"/>
    <x v="88"/>
  </r>
  <r>
    <n v="23612"/>
    <x v="347"/>
    <x v="10"/>
    <x v="1"/>
    <x v="2"/>
    <n v="212"/>
    <x v="117"/>
  </r>
  <r>
    <n v="23613"/>
    <x v="348"/>
    <x v="148"/>
    <x v="0"/>
    <x v="1"/>
    <n v="191"/>
    <x v="134"/>
  </r>
  <r>
    <n v="23614"/>
    <x v="349"/>
    <x v="96"/>
    <x v="5"/>
    <x v="1"/>
    <n v="172"/>
    <x v="135"/>
  </r>
  <r>
    <n v="23615"/>
    <x v="350"/>
    <x v="149"/>
    <x v="4"/>
    <x v="1"/>
    <n v="27"/>
    <x v="132"/>
  </r>
  <r>
    <n v="23616"/>
    <x v="351"/>
    <x v="59"/>
    <x v="3"/>
    <x v="0"/>
    <n v="36"/>
    <x v="111"/>
  </r>
  <r>
    <n v="23617"/>
    <x v="352"/>
    <x v="128"/>
    <x v="3"/>
    <x v="1"/>
    <n v="191"/>
    <x v="87"/>
  </r>
  <r>
    <n v="23618"/>
    <x v="353"/>
    <x v="120"/>
    <x v="1"/>
    <x v="0"/>
    <n v="103"/>
    <x v="136"/>
  </r>
  <r>
    <n v="23619"/>
    <x v="354"/>
    <x v="32"/>
    <x v="3"/>
    <x v="1"/>
    <n v="61"/>
    <x v="125"/>
  </r>
  <r>
    <n v="23620"/>
    <x v="355"/>
    <x v="32"/>
    <x v="4"/>
    <x v="1"/>
    <n v="197"/>
    <x v="115"/>
  </r>
  <r>
    <n v="23621"/>
    <x v="356"/>
    <x v="70"/>
    <x v="8"/>
    <x v="1"/>
    <n v="34"/>
    <x v="84"/>
  </r>
  <r>
    <n v="23622"/>
    <x v="357"/>
    <x v="24"/>
    <x v="10"/>
    <x v="0"/>
    <n v="37"/>
    <x v="84"/>
  </r>
  <r>
    <n v="23623"/>
    <x v="358"/>
    <x v="3"/>
    <x v="4"/>
    <x v="0"/>
    <n v="181"/>
    <x v="131"/>
  </r>
  <r>
    <n v="23624"/>
    <x v="359"/>
    <x v="42"/>
    <x v="7"/>
    <x v="1"/>
    <n v="1"/>
    <x v="107"/>
  </r>
  <r>
    <n v="23625"/>
    <x v="360"/>
    <x v="68"/>
    <x v="6"/>
    <x v="0"/>
    <n v="74"/>
    <x v="90"/>
  </r>
  <r>
    <n v="23626"/>
    <x v="361"/>
    <x v="44"/>
    <x v="3"/>
    <x v="1"/>
    <n v="17"/>
    <x v="86"/>
  </r>
  <r>
    <n v="23627"/>
    <x v="362"/>
    <x v="81"/>
    <x v="5"/>
    <x v="2"/>
    <n v="141"/>
    <x v="96"/>
  </r>
  <r>
    <n v="23628"/>
    <x v="29"/>
    <x v="7"/>
    <x v="8"/>
    <x v="1"/>
    <n v="169"/>
    <x v="99"/>
  </r>
  <r>
    <n v="23629"/>
    <x v="363"/>
    <x v="150"/>
    <x v="3"/>
    <x v="1"/>
    <n v="79"/>
    <x v="85"/>
  </r>
  <r>
    <n v="23630"/>
    <x v="364"/>
    <x v="27"/>
    <x v="4"/>
    <x v="2"/>
    <n v="55"/>
    <x v="129"/>
  </r>
  <r>
    <n v="23631"/>
    <x v="365"/>
    <x v="151"/>
    <x v="6"/>
    <x v="0"/>
    <n v="65"/>
    <x v="135"/>
  </r>
  <r>
    <n v="23632"/>
    <x v="366"/>
    <x v="31"/>
    <x v="5"/>
    <x v="0"/>
    <n v="75"/>
    <x v="119"/>
  </r>
  <r>
    <n v="23633"/>
    <x v="367"/>
    <x v="21"/>
    <x v="7"/>
    <x v="1"/>
    <n v="58"/>
    <x v="94"/>
  </r>
  <r>
    <n v="23634"/>
    <x v="368"/>
    <x v="34"/>
    <x v="10"/>
    <x v="1"/>
    <n v="60"/>
    <x v="137"/>
  </r>
  <r>
    <n v="23635"/>
    <x v="369"/>
    <x v="30"/>
    <x v="0"/>
    <x v="2"/>
    <n v="115"/>
    <x v="91"/>
  </r>
  <r>
    <n v="23636"/>
    <x v="370"/>
    <x v="136"/>
    <x v="5"/>
    <x v="1"/>
    <n v="108"/>
    <x v="111"/>
  </r>
  <r>
    <n v="23637"/>
    <x v="371"/>
    <x v="31"/>
    <x v="0"/>
    <x v="0"/>
    <n v="63"/>
    <x v="94"/>
  </r>
  <r>
    <n v="23638"/>
    <x v="372"/>
    <x v="81"/>
    <x v="1"/>
    <x v="2"/>
    <n v="98"/>
    <x v="80"/>
  </r>
  <r>
    <n v="23639"/>
    <x v="373"/>
    <x v="152"/>
    <x v="2"/>
    <x v="1"/>
    <n v="119"/>
    <x v="97"/>
  </r>
  <r>
    <n v="23640"/>
    <x v="374"/>
    <x v="9"/>
    <x v="6"/>
    <x v="1"/>
    <n v="90"/>
    <x v="94"/>
  </r>
  <r>
    <n v="23641"/>
    <x v="375"/>
    <x v="127"/>
    <x v="2"/>
    <x v="0"/>
    <n v="11"/>
    <x v="138"/>
  </r>
  <r>
    <n v="23642"/>
    <x v="376"/>
    <x v="153"/>
    <x v="4"/>
    <x v="1"/>
    <n v="152"/>
    <x v="117"/>
  </r>
  <r>
    <n v="23643"/>
    <x v="377"/>
    <x v="7"/>
    <x v="5"/>
    <x v="2"/>
    <n v="11"/>
    <x v="115"/>
  </r>
  <r>
    <n v="23644"/>
    <x v="378"/>
    <x v="63"/>
    <x v="5"/>
    <x v="2"/>
    <n v="158"/>
    <x v="122"/>
  </r>
  <r>
    <n v="23645"/>
    <x v="379"/>
    <x v="63"/>
    <x v="3"/>
    <x v="1"/>
    <n v="1"/>
    <x v="120"/>
  </r>
  <r>
    <n v="23646"/>
    <x v="380"/>
    <x v="74"/>
    <x v="6"/>
    <x v="0"/>
    <n v="131"/>
    <x v="95"/>
  </r>
  <r>
    <n v="23647"/>
    <x v="381"/>
    <x v="154"/>
    <x v="4"/>
    <x v="1"/>
    <n v="148"/>
    <x v="111"/>
  </r>
  <r>
    <n v="23648"/>
    <x v="382"/>
    <x v="122"/>
    <x v="3"/>
    <x v="1"/>
    <n v="153"/>
    <x v="94"/>
  </r>
  <r>
    <n v="23649"/>
    <x v="383"/>
    <x v="155"/>
    <x v="7"/>
    <x v="1"/>
    <n v="125"/>
    <x v="137"/>
  </r>
  <r>
    <n v="23650"/>
    <x v="384"/>
    <x v="74"/>
    <x v="0"/>
    <x v="1"/>
    <n v="162"/>
    <x v="137"/>
  </r>
  <r>
    <n v="23651"/>
    <x v="385"/>
    <x v="18"/>
    <x v="1"/>
    <x v="1"/>
    <n v="108"/>
    <x v="127"/>
  </r>
  <r>
    <n v="23652"/>
    <x v="386"/>
    <x v="49"/>
    <x v="0"/>
    <x v="0"/>
    <n v="191"/>
    <x v="135"/>
  </r>
  <r>
    <n v="23653"/>
    <x v="387"/>
    <x v="1"/>
    <x v="4"/>
    <x v="1"/>
    <n v="165"/>
    <x v="110"/>
  </r>
  <r>
    <n v="23654"/>
    <x v="388"/>
    <x v="156"/>
    <x v="5"/>
    <x v="1"/>
    <n v="128"/>
    <x v="101"/>
  </r>
  <r>
    <n v="23655"/>
    <x v="389"/>
    <x v="49"/>
    <x v="4"/>
    <x v="0"/>
    <n v="146"/>
    <x v="134"/>
  </r>
  <r>
    <n v="23656"/>
    <x v="390"/>
    <x v="89"/>
    <x v="9"/>
    <x v="1"/>
    <n v="206"/>
    <x v="138"/>
  </r>
  <r>
    <n v="23657"/>
    <x v="391"/>
    <x v="122"/>
    <x v="4"/>
    <x v="2"/>
    <n v="196"/>
    <x v="135"/>
  </r>
  <r>
    <n v="23658"/>
    <x v="392"/>
    <x v="131"/>
    <x v="10"/>
    <x v="1"/>
    <n v="88"/>
    <x v="85"/>
  </r>
  <r>
    <n v="23659"/>
    <x v="393"/>
    <x v="143"/>
    <x v="8"/>
    <x v="0"/>
    <n v="209"/>
    <x v="96"/>
  </r>
  <r>
    <n v="23660"/>
    <x v="394"/>
    <x v="156"/>
    <x v="8"/>
    <x v="1"/>
    <n v="189"/>
    <x v="105"/>
  </r>
  <r>
    <n v="23661"/>
    <x v="395"/>
    <x v="40"/>
    <x v="5"/>
    <x v="0"/>
    <n v="77"/>
    <x v="139"/>
  </r>
  <r>
    <n v="23662"/>
    <x v="396"/>
    <x v="119"/>
    <x v="3"/>
    <x v="2"/>
    <n v="163"/>
    <x v="140"/>
  </r>
  <r>
    <n v="23663"/>
    <x v="397"/>
    <x v="36"/>
    <x v="5"/>
    <x v="0"/>
    <n v="99"/>
    <x v="141"/>
  </r>
  <r>
    <n v="23664"/>
    <x v="398"/>
    <x v="110"/>
    <x v="0"/>
    <x v="0"/>
    <n v="180"/>
    <x v="142"/>
  </r>
  <r>
    <n v="23665"/>
    <x v="399"/>
    <x v="1"/>
    <x v="0"/>
    <x v="1"/>
    <n v="106"/>
    <x v="143"/>
  </r>
  <r>
    <n v="23666"/>
    <x v="400"/>
    <x v="157"/>
    <x v="9"/>
    <x v="0"/>
    <n v="165"/>
    <x v="144"/>
  </r>
  <r>
    <n v="23667"/>
    <x v="401"/>
    <x v="87"/>
    <x v="5"/>
    <x v="2"/>
    <n v="12"/>
    <x v="145"/>
  </r>
  <r>
    <n v="23668"/>
    <x v="402"/>
    <x v="146"/>
    <x v="4"/>
    <x v="0"/>
    <n v="37"/>
    <x v="146"/>
  </r>
  <r>
    <n v="23669"/>
    <x v="403"/>
    <x v="158"/>
    <x v="4"/>
    <x v="1"/>
    <n v="28"/>
    <x v="147"/>
  </r>
  <r>
    <n v="23670"/>
    <x v="404"/>
    <x v="40"/>
    <x v="8"/>
    <x v="2"/>
    <n v="18"/>
    <x v="148"/>
  </r>
  <r>
    <n v="23671"/>
    <x v="405"/>
    <x v="5"/>
    <x v="3"/>
    <x v="1"/>
    <n v="99"/>
    <x v="141"/>
  </r>
  <r>
    <n v="23672"/>
    <x v="406"/>
    <x v="20"/>
    <x v="10"/>
    <x v="1"/>
    <n v="132"/>
    <x v="149"/>
  </r>
  <r>
    <n v="23673"/>
    <x v="407"/>
    <x v="91"/>
    <x v="5"/>
    <x v="0"/>
    <n v="95"/>
    <x v="150"/>
  </r>
  <r>
    <n v="23674"/>
    <x v="408"/>
    <x v="155"/>
    <x v="10"/>
    <x v="1"/>
    <n v="120"/>
    <x v="151"/>
  </r>
  <r>
    <n v="23675"/>
    <x v="409"/>
    <x v="129"/>
    <x v="9"/>
    <x v="1"/>
    <n v="36"/>
    <x v="152"/>
  </r>
  <r>
    <n v="23676"/>
    <x v="410"/>
    <x v="36"/>
    <x v="4"/>
    <x v="0"/>
    <n v="86"/>
    <x v="153"/>
  </r>
  <r>
    <n v="23677"/>
    <x v="411"/>
    <x v="98"/>
    <x v="4"/>
    <x v="0"/>
    <n v="149"/>
    <x v="154"/>
  </r>
  <r>
    <n v="23678"/>
    <x v="412"/>
    <x v="149"/>
    <x v="4"/>
    <x v="0"/>
    <n v="7"/>
    <x v="155"/>
  </r>
  <r>
    <n v="23679"/>
    <x v="413"/>
    <x v="4"/>
    <x v="1"/>
    <x v="1"/>
    <n v="9"/>
    <x v="156"/>
  </r>
  <r>
    <n v="23680"/>
    <x v="414"/>
    <x v="95"/>
    <x v="6"/>
    <x v="0"/>
    <n v="151"/>
    <x v="141"/>
  </r>
  <r>
    <n v="23681"/>
    <x v="415"/>
    <x v="29"/>
    <x v="0"/>
    <x v="0"/>
    <n v="24"/>
    <x v="157"/>
  </r>
  <r>
    <n v="23682"/>
    <x v="416"/>
    <x v="34"/>
    <x v="5"/>
    <x v="0"/>
    <n v="200"/>
    <x v="158"/>
  </r>
  <r>
    <n v="23683"/>
    <x v="417"/>
    <x v="0"/>
    <x v="4"/>
    <x v="0"/>
    <n v="160"/>
    <x v="159"/>
  </r>
  <r>
    <n v="23684"/>
    <x v="418"/>
    <x v="83"/>
    <x v="8"/>
    <x v="2"/>
    <n v="103"/>
    <x v="160"/>
  </r>
  <r>
    <n v="23685"/>
    <x v="419"/>
    <x v="73"/>
    <x v="0"/>
    <x v="1"/>
    <n v="61"/>
    <x v="161"/>
  </r>
  <r>
    <n v="23686"/>
    <x v="420"/>
    <x v="65"/>
    <x v="1"/>
    <x v="0"/>
    <n v="84"/>
    <x v="162"/>
  </r>
  <r>
    <n v="23687"/>
    <x v="421"/>
    <x v="137"/>
    <x v="7"/>
    <x v="2"/>
    <n v="197"/>
    <x v="163"/>
  </r>
  <r>
    <n v="23688"/>
    <x v="422"/>
    <x v="67"/>
    <x v="2"/>
    <x v="0"/>
    <n v="161"/>
    <x v="164"/>
  </r>
  <r>
    <n v="23689"/>
    <x v="423"/>
    <x v="14"/>
    <x v="10"/>
    <x v="0"/>
    <n v="181"/>
    <x v="152"/>
  </r>
  <r>
    <n v="23690"/>
    <x v="424"/>
    <x v="97"/>
    <x v="9"/>
    <x v="1"/>
    <n v="91"/>
    <x v="165"/>
  </r>
  <r>
    <n v="23691"/>
    <x v="425"/>
    <x v="159"/>
    <x v="6"/>
    <x v="1"/>
    <n v="52"/>
    <x v="166"/>
  </r>
  <r>
    <n v="23692"/>
    <x v="426"/>
    <x v="160"/>
    <x v="5"/>
    <x v="0"/>
    <n v="207"/>
    <x v="167"/>
  </r>
  <r>
    <n v="23693"/>
    <x v="427"/>
    <x v="78"/>
    <x v="5"/>
    <x v="1"/>
    <n v="132"/>
    <x v="168"/>
  </r>
  <r>
    <n v="23694"/>
    <x v="428"/>
    <x v="161"/>
    <x v="10"/>
    <x v="0"/>
    <n v="25"/>
    <x v="169"/>
  </r>
  <r>
    <n v="23695"/>
    <x v="429"/>
    <x v="111"/>
    <x v="5"/>
    <x v="0"/>
    <n v="152"/>
    <x v="140"/>
  </r>
  <r>
    <n v="23696"/>
    <x v="430"/>
    <x v="152"/>
    <x v="6"/>
    <x v="0"/>
    <n v="187"/>
    <x v="158"/>
  </r>
  <r>
    <n v="23697"/>
    <x v="431"/>
    <x v="151"/>
    <x v="4"/>
    <x v="0"/>
    <n v="84"/>
    <x v="167"/>
  </r>
  <r>
    <n v="23698"/>
    <x v="432"/>
    <x v="117"/>
    <x v="9"/>
    <x v="1"/>
    <n v="86"/>
    <x v="144"/>
  </r>
  <r>
    <n v="23699"/>
    <x v="433"/>
    <x v="78"/>
    <x v="10"/>
    <x v="0"/>
    <n v="183"/>
    <x v="159"/>
  </r>
  <r>
    <n v="23700"/>
    <x v="434"/>
    <x v="59"/>
    <x v="1"/>
    <x v="0"/>
    <n v="121"/>
    <x v="170"/>
  </r>
  <r>
    <n v="23701"/>
    <x v="435"/>
    <x v="36"/>
    <x v="4"/>
    <x v="0"/>
    <n v="165"/>
    <x v="171"/>
  </r>
  <r>
    <n v="23702"/>
    <x v="436"/>
    <x v="49"/>
    <x v="4"/>
    <x v="0"/>
    <n v="27"/>
    <x v="170"/>
  </r>
  <r>
    <n v="23703"/>
    <x v="437"/>
    <x v="44"/>
    <x v="6"/>
    <x v="1"/>
    <n v="205"/>
    <x v="172"/>
  </r>
  <r>
    <n v="23704"/>
    <x v="438"/>
    <x v="43"/>
    <x v="0"/>
    <x v="0"/>
    <n v="22"/>
    <x v="173"/>
  </r>
  <r>
    <n v="23705"/>
    <x v="439"/>
    <x v="57"/>
    <x v="4"/>
    <x v="0"/>
    <n v="155"/>
    <x v="174"/>
  </r>
  <r>
    <n v="23706"/>
    <x v="440"/>
    <x v="0"/>
    <x v="2"/>
    <x v="0"/>
    <n v="197"/>
    <x v="175"/>
  </r>
  <r>
    <n v="23707"/>
    <x v="441"/>
    <x v="93"/>
    <x v="10"/>
    <x v="1"/>
    <n v="202"/>
    <x v="155"/>
  </r>
  <r>
    <n v="23708"/>
    <x v="442"/>
    <x v="58"/>
    <x v="10"/>
    <x v="1"/>
    <n v="126"/>
    <x v="150"/>
  </r>
  <r>
    <n v="23709"/>
    <x v="443"/>
    <x v="96"/>
    <x v="9"/>
    <x v="0"/>
    <n v="164"/>
    <x v="151"/>
  </r>
  <r>
    <n v="23710"/>
    <x v="444"/>
    <x v="28"/>
    <x v="4"/>
    <x v="0"/>
    <n v="9"/>
    <x v="176"/>
  </r>
  <r>
    <n v="23711"/>
    <x v="445"/>
    <x v="0"/>
    <x v="0"/>
    <x v="1"/>
    <n v="42"/>
    <x v="177"/>
  </r>
  <r>
    <n v="23712"/>
    <x v="446"/>
    <x v="68"/>
    <x v="2"/>
    <x v="1"/>
    <n v="9"/>
    <x v="178"/>
  </r>
  <r>
    <n v="23713"/>
    <x v="447"/>
    <x v="14"/>
    <x v="1"/>
    <x v="0"/>
    <n v="141"/>
    <x v="179"/>
  </r>
  <r>
    <n v="23714"/>
    <x v="448"/>
    <x v="127"/>
    <x v="3"/>
    <x v="0"/>
    <n v="184"/>
    <x v="144"/>
  </r>
  <r>
    <n v="23715"/>
    <x v="449"/>
    <x v="99"/>
    <x v="10"/>
    <x v="0"/>
    <n v="119"/>
    <x v="180"/>
  </r>
  <r>
    <n v="23716"/>
    <x v="450"/>
    <x v="125"/>
    <x v="10"/>
    <x v="0"/>
    <n v="49"/>
    <x v="152"/>
  </r>
  <r>
    <n v="23717"/>
    <x v="451"/>
    <x v="132"/>
    <x v="3"/>
    <x v="1"/>
    <n v="93"/>
    <x v="181"/>
  </r>
  <r>
    <n v="23718"/>
    <x v="452"/>
    <x v="135"/>
    <x v="10"/>
    <x v="1"/>
    <n v="187"/>
    <x v="182"/>
  </r>
  <r>
    <n v="23719"/>
    <x v="453"/>
    <x v="37"/>
    <x v="9"/>
    <x v="2"/>
    <n v="183"/>
    <x v="183"/>
  </r>
  <r>
    <n v="23720"/>
    <x v="454"/>
    <x v="11"/>
    <x v="5"/>
    <x v="1"/>
    <n v="58"/>
    <x v="184"/>
  </r>
  <r>
    <n v="23721"/>
    <x v="455"/>
    <x v="67"/>
    <x v="4"/>
    <x v="1"/>
    <n v="194"/>
    <x v="178"/>
  </r>
  <r>
    <n v="23722"/>
    <x v="456"/>
    <x v="24"/>
    <x v="2"/>
    <x v="2"/>
    <n v="211"/>
    <x v="185"/>
  </r>
  <r>
    <n v="23723"/>
    <x v="457"/>
    <x v="12"/>
    <x v="2"/>
    <x v="1"/>
    <n v="11"/>
    <x v="180"/>
  </r>
  <r>
    <n v="23724"/>
    <x v="458"/>
    <x v="149"/>
    <x v="8"/>
    <x v="0"/>
    <n v="33"/>
    <x v="144"/>
  </r>
  <r>
    <n v="23725"/>
    <x v="459"/>
    <x v="83"/>
    <x v="4"/>
    <x v="0"/>
    <n v="36"/>
    <x v="150"/>
  </r>
  <r>
    <n v="23726"/>
    <x v="460"/>
    <x v="91"/>
    <x v="4"/>
    <x v="0"/>
    <n v="141"/>
    <x v="186"/>
  </r>
  <r>
    <n v="23727"/>
    <x v="461"/>
    <x v="50"/>
    <x v="5"/>
    <x v="1"/>
    <n v="111"/>
    <x v="141"/>
  </r>
  <r>
    <n v="23728"/>
    <x v="462"/>
    <x v="34"/>
    <x v="5"/>
    <x v="0"/>
    <n v="171"/>
    <x v="187"/>
  </r>
  <r>
    <n v="23729"/>
    <x v="463"/>
    <x v="55"/>
    <x v="9"/>
    <x v="1"/>
    <n v="16"/>
    <x v="188"/>
  </r>
  <r>
    <n v="23730"/>
    <x v="464"/>
    <x v="119"/>
    <x v="4"/>
    <x v="1"/>
    <n v="144"/>
    <x v="189"/>
  </r>
  <r>
    <n v="23731"/>
    <x v="465"/>
    <x v="32"/>
    <x v="5"/>
    <x v="1"/>
    <n v="104"/>
    <x v="154"/>
  </r>
  <r>
    <n v="23732"/>
    <x v="466"/>
    <x v="122"/>
    <x v="4"/>
    <x v="0"/>
    <n v="196"/>
    <x v="190"/>
  </r>
  <r>
    <n v="23733"/>
    <x v="467"/>
    <x v="95"/>
    <x v="1"/>
    <x v="0"/>
    <n v="14"/>
    <x v="152"/>
  </r>
  <r>
    <n v="23734"/>
    <x v="468"/>
    <x v="93"/>
    <x v="6"/>
    <x v="1"/>
    <n v="87"/>
    <x v="146"/>
  </r>
  <r>
    <n v="23735"/>
    <x v="469"/>
    <x v="156"/>
    <x v="8"/>
    <x v="0"/>
    <n v="66"/>
    <x v="191"/>
  </r>
  <r>
    <n v="23736"/>
    <x v="470"/>
    <x v="51"/>
    <x v="1"/>
    <x v="0"/>
    <n v="154"/>
    <x v="142"/>
  </r>
  <r>
    <n v="23737"/>
    <x v="471"/>
    <x v="124"/>
    <x v="1"/>
    <x v="0"/>
    <n v="16"/>
    <x v="192"/>
  </r>
  <r>
    <n v="23738"/>
    <x v="472"/>
    <x v="60"/>
    <x v="9"/>
    <x v="0"/>
    <n v="89"/>
    <x v="175"/>
  </r>
  <r>
    <n v="23739"/>
    <x v="473"/>
    <x v="73"/>
    <x v="7"/>
    <x v="0"/>
    <n v="150"/>
    <x v="145"/>
  </r>
  <r>
    <n v="23740"/>
    <x v="474"/>
    <x v="58"/>
    <x v="2"/>
    <x v="2"/>
    <n v="76"/>
    <x v="165"/>
  </r>
  <r>
    <n v="23741"/>
    <x v="475"/>
    <x v="104"/>
    <x v="5"/>
    <x v="1"/>
    <n v="178"/>
    <x v="193"/>
  </r>
  <r>
    <n v="23742"/>
    <x v="476"/>
    <x v="57"/>
    <x v="3"/>
    <x v="0"/>
    <n v="193"/>
    <x v="192"/>
  </r>
  <r>
    <n v="23743"/>
    <x v="477"/>
    <x v="28"/>
    <x v="7"/>
    <x v="1"/>
    <n v="174"/>
    <x v="166"/>
  </r>
  <r>
    <n v="23744"/>
    <x v="478"/>
    <x v="162"/>
    <x v="2"/>
    <x v="1"/>
    <n v="127"/>
    <x v="150"/>
  </r>
  <r>
    <n v="23745"/>
    <x v="479"/>
    <x v="107"/>
    <x v="2"/>
    <x v="0"/>
    <n v="180"/>
    <x v="194"/>
  </r>
  <r>
    <n v="23746"/>
    <x v="480"/>
    <x v="43"/>
    <x v="4"/>
    <x v="1"/>
    <n v="10"/>
    <x v="195"/>
  </r>
  <r>
    <n v="23747"/>
    <x v="481"/>
    <x v="54"/>
    <x v="6"/>
    <x v="0"/>
    <n v="97"/>
    <x v="142"/>
  </r>
  <r>
    <n v="23748"/>
    <x v="482"/>
    <x v="59"/>
    <x v="7"/>
    <x v="1"/>
    <n v="23"/>
    <x v="195"/>
  </r>
  <r>
    <n v="23749"/>
    <x v="483"/>
    <x v="151"/>
    <x v="4"/>
    <x v="1"/>
    <n v="139"/>
    <x v="147"/>
  </r>
  <r>
    <n v="23750"/>
    <x v="484"/>
    <x v="52"/>
    <x v="7"/>
    <x v="0"/>
    <n v="75"/>
    <x v="174"/>
  </r>
  <r>
    <n v="23751"/>
    <x v="485"/>
    <x v="24"/>
    <x v="10"/>
    <x v="1"/>
    <n v="166"/>
    <x v="190"/>
  </r>
  <r>
    <n v="23752"/>
    <x v="486"/>
    <x v="28"/>
    <x v="5"/>
    <x v="0"/>
    <n v="115"/>
    <x v="154"/>
  </r>
  <r>
    <n v="23753"/>
    <x v="487"/>
    <x v="7"/>
    <x v="6"/>
    <x v="1"/>
    <n v="206"/>
    <x v="169"/>
  </r>
  <r>
    <n v="23754"/>
    <x v="488"/>
    <x v="69"/>
    <x v="4"/>
    <x v="1"/>
    <n v="66"/>
    <x v="145"/>
  </r>
  <r>
    <n v="23755"/>
    <x v="489"/>
    <x v="138"/>
    <x v="1"/>
    <x v="1"/>
    <n v="65"/>
    <x v="196"/>
  </r>
  <r>
    <n v="23756"/>
    <x v="490"/>
    <x v="131"/>
    <x v="9"/>
    <x v="1"/>
    <n v="92"/>
    <x v="197"/>
  </r>
  <r>
    <n v="23757"/>
    <x v="491"/>
    <x v="55"/>
    <x v="5"/>
    <x v="1"/>
    <n v="185"/>
    <x v="157"/>
  </r>
  <r>
    <n v="23758"/>
    <x v="492"/>
    <x v="2"/>
    <x v="1"/>
    <x v="0"/>
    <n v="205"/>
    <x v="156"/>
  </r>
  <r>
    <n v="23759"/>
    <x v="493"/>
    <x v="115"/>
    <x v="4"/>
    <x v="1"/>
    <n v="82"/>
    <x v="198"/>
  </r>
  <r>
    <n v="23760"/>
    <x v="494"/>
    <x v="116"/>
    <x v="0"/>
    <x v="2"/>
    <n v="69"/>
    <x v="199"/>
  </r>
  <r>
    <n v="23761"/>
    <x v="495"/>
    <x v="128"/>
    <x v="4"/>
    <x v="1"/>
    <n v="198"/>
    <x v="200"/>
  </r>
  <r>
    <n v="23762"/>
    <x v="496"/>
    <x v="44"/>
    <x v="7"/>
    <x v="0"/>
    <n v="105"/>
    <x v="187"/>
  </r>
  <r>
    <n v="23763"/>
    <x v="497"/>
    <x v="55"/>
    <x v="2"/>
    <x v="0"/>
    <n v="7"/>
    <x v="201"/>
  </r>
  <r>
    <n v="23764"/>
    <x v="498"/>
    <x v="37"/>
    <x v="1"/>
    <x v="2"/>
    <n v="122"/>
    <x v="202"/>
  </r>
  <r>
    <n v="23765"/>
    <x v="499"/>
    <x v="65"/>
    <x v="5"/>
    <x v="0"/>
    <n v="29"/>
    <x v="183"/>
  </r>
  <r>
    <n v="23766"/>
    <x v="500"/>
    <x v="119"/>
    <x v="0"/>
    <x v="1"/>
    <n v="75"/>
    <x v="203"/>
  </r>
  <r>
    <n v="23767"/>
    <x v="501"/>
    <x v="51"/>
    <x v="4"/>
    <x v="1"/>
    <n v="83"/>
    <x v="204"/>
  </r>
  <r>
    <n v="23768"/>
    <x v="502"/>
    <x v="128"/>
    <x v="10"/>
    <x v="0"/>
    <n v="168"/>
    <x v="197"/>
  </r>
  <r>
    <n v="23769"/>
    <x v="503"/>
    <x v="73"/>
    <x v="8"/>
    <x v="0"/>
    <n v="153"/>
    <x v="205"/>
  </r>
  <r>
    <n v="23770"/>
    <x v="504"/>
    <x v="96"/>
    <x v="8"/>
    <x v="0"/>
    <n v="109"/>
    <x v="175"/>
  </r>
  <r>
    <n v="23771"/>
    <x v="505"/>
    <x v="145"/>
    <x v="10"/>
    <x v="0"/>
    <n v="57"/>
    <x v="156"/>
  </r>
  <r>
    <n v="23772"/>
    <x v="506"/>
    <x v="37"/>
    <x v="2"/>
    <x v="0"/>
    <n v="119"/>
    <x v="142"/>
  </r>
  <r>
    <n v="23773"/>
    <x v="507"/>
    <x v="66"/>
    <x v="1"/>
    <x v="1"/>
    <n v="87"/>
    <x v="156"/>
  </r>
  <r>
    <n v="23774"/>
    <x v="508"/>
    <x v="1"/>
    <x v="5"/>
    <x v="1"/>
    <n v="170"/>
    <x v="166"/>
  </r>
  <r>
    <n v="23775"/>
    <x v="509"/>
    <x v="163"/>
    <x v="7"/>
    <x v="1"/>
    <n v="91"/>
    <x v="197"/>
  </r>
  <r>
    <n v="23776"/>
    <x v="510"/>
    <x v="137"/>
    <x v="6"/>
    <x v="1"/>
    <n v="124"/>
    <x v="206"/>
  </r>
  <r>
    <n v="23777"/>
    <x v="511"/>
    <x v="49"/>
    <x v="1"/>
    <x v="0"/>
    <n v="163"/>
    <x v="152"/>
  </r>
  <r>
    <n v="23778"/>
    <x v="512"/>
    <x v="47"/>
    <x v="6"/>
    <x v="0"/>
    <n v="81"/>
    <x v="181"/>
  </r>
  <r>
    <n v="23779"/>
    <x v="513"/>
    <x v="2"/>
    <x v="7"/>
    <x v="0"/>
    <n v="124"/>
    <x v="166"/>
  </r>
  <r>
    <n v="23780"/>
    <x v="514"/>
    <x v="18"/>
    <x v="2"/>
    <x v="1"/>
    <n v="40"/>
    <x v="183"/>
  </r>
  <r>
    <n v="23781"/>
    <x v="515"/>
    <x v="8"/>
    <x v="8"/>
    <x v="0"/>
    <n v="198"/>
    <x v="151"/>
  </r>
  <r>
    <n v="23782"/>
    <x v="516"/>
    <x v="6"/>
    <x v="2"/>
    <x v="0"/>
    <n v="170"/>
    <x v="194"/>
  </r>
  <r>
    <n v="23783"/>
    <x v="517"/>
    <x v="0"/>
    <x v="5"/>
    <x v="1"/>
    <n v="127"/>
    <x v="154"/>
  </r>
  <r>
    <n v="23784"/>
    <x v="518"/>
    <x v="93"/>
    <x v="8"/>
    <x v="1"/>
    <n v="86"/>
    <x v="187"/>
  </r>
  <r>
    <n v="23785"/>
    <x v="519"/>
    <x v="163"/>
    <x v="5"/>
    <x v="2"/>
    <n v="109"/>
    <x v="204"/>
  </r>
  <r>
    <n v="23786"/>
    <x v="520"/>
    <x v="68"/>
    <x v="8"/>
    <x v="0"/>
    <n v="194"/>
    <x v="154"/>
  </r>
  <r>
    <n v="23787"/>
    <x v="521"/>
    <x v="149"/>
    <x v="8"/>
    <x v="0"/>
    <n v="29"/>
    <x v="207"/>
  </r>
  <r>
    <n v="23788"/>
    <x v="522"/>
    <x v="19"/>
    <x v="2"/>
    <x v="0"/>
    <n v="60"/>
    <x v="206"/>
  </r>
  <r>
    <n v="23789"/>
    <x v="523"/>
    <x v="24"/>
    <x v="0"/>
    <x v="1"/>
    <n v="47"/>
    <x v="208"/>
  </r>
  <r>
    <n v="23790"/>
    <x v="524"/>
    <x v="164"/>
    <x v="3"/>
    <x v="0"/>
    <n v="114"/>
    <x v="209"/>
  </r>
  <r>
    <n v="23791"/>
    <x v="525"/>
    <x v="37"/>
    <x v="7"/>
    <x v="0"/>
    <n v="33"/>
    <x v="209"/>
  </r>
  <r>
    <n v="23792"/>
    <x v="526"/>
    <x v="24"/>
    <x v="8"/>
    <x v="0"/>
    <n v="31"/>
    <x v="175"/>
  </r>
  <r>
    <n v="23793"/>
    <x v="527"/>
    <x v="138"/>
    <x v="1"/>
    <x v="2"/>
    <n v="12"/>
    <x v="160"/>
  </r>
  <r>
    <n v="23794"/>
    <x v="528"/>
    <x v="123"/>
    <x v="2"/>
    <x v="0"/>
    <n v="50"/>
    <x v="210"/>
  </r>
  <r>
    <n v="23795"/>
    <x v="529"/>
    <x v="154"/>
    <x v="4"/>
    <x v="2"/>
    <n v="115"/>
    <x v="188"/>
  </r>
  <r>
    <n v="23796"/>
    <x v="530"/>
    <x v="75"/>
    <x v="6"/>
    <x v="1"/>
    <n v="64"/>
    <x v="211"/>
  </r>
  <r>
    <n v="23797"/>
    <x v="531"/>
    <x v="79"/>
    <x v="8"/>
    <x v="1"/>
    <n v="126"/>
    <x v="184"/>
  </r>
  <r>
    <n v="23798"/>
    <x v="532"/>
    <x v="121"/>
    <x v="9"/>
    <x v="0"/>
    <n v="177"/>
    <x v="176"/>
  </r>
  <r>
    <n v="23799"/>
    <x v="533"/>
    <x v="14"/>
    <x v="7"/>
    <x v="1"/>
    <n v="64"/>
    <x v="176"/>
  </r>
  <r>
    <n v="23800"/>
    <x v="534"/>
    <x v="69"/>
    <x v="0"/>
    <x v="1"/>
    <n v="44"/>
    <x v="181"/>
  </r>
  <r>
    <n v="23801"/>
    <x v="535"/>
    <x v="51"/>
    <x v="3"/>
    <x v="1"/>
    <n v="194"/>
    <x v="174"/>
  </r>
  <r>
    <n v="23802"/>
    <x v="536"/>
    <x v="147"/>
    <x v="7"/>
    <x v="1"/>
    <n v="49"/>
    <x v="164"/>
  </r>
  <r>
    <n v="23803"/>
    <x v="537"/>
    <x v="124"/>
    <x v="9"/>
    <x v="0"/>
    <n v="209"/>
    <x v="167"/>
  </r>
  <r>
    <n v="23804"/>
    <x v="538"/>
    <x v="80"/>
    <x v="6"/>
    <x v="0"/>
    <n v="105"/>
    <x v="212"/>
  </r>
  <r>
    <n v="23805"/>
    <x v="539"/>
    <x v="3"/>
    <x v="0"/>
    <x v="0"/>
    <n v="130"/>
    <x v="153"/>
  </r>
  <r>
    <n v="23806"/>
    <x v="540"/>
    <x v="57"/>
    <x v="2"/>
    <x v="0"/>
    <n v="48"/>
    <x v="180"/>
  </r>
  <r>
    <n v="23807"/>
    <x v="541"/>
    <x v="102"/>
    <x v="9"/>
    <x v="2"/>
    <n v="160"/>
    <x v="213"/>
  </r>
  <r>
    <n v="23808"/>
    <x v="542"/>
    <x v="57"/>
    <x v="9"/>
    <x v="1"/>
    <n v="179"/>
    <x v="155"/>
  </r>
  <r>
    <n v="23809"/>
    <x v="543"/>
    <x v="111"/>
    <x v="7"/>
    <x v="0"/>
    <n v="180"/>
    <x v="140"/>
  </r>
  <r>
    <n v="23810"/>
    <x v="544"/>
    <x v="5"/>
    <x v="9"/>
    <x v="1"/>
    <n v="171"/>
    <x v="212"/>
  </r>
  <r>
    <n v="23811"/>
    <x v="545"/>
    <x v="149"/>
    <x v="1"/>
    <x v="0"/>
    <n v="107"/>
    <x v="171"/>
  </r>
  <r>
    <n v="23812"/>
    <x v="546"/>
    <x v="37"/>
    <x v="7"/>
    <x v="0"/>
    <n v="189"/>
    <x v="187"/>
  </r>
  <r>
    <n v="23813"/>
    <x v="547"/>
    <x v="18"/>
    <x v="5"/>
    <x v="1"/>
    <n v="161"/>
    <x v="211"/>
  </r>
  <r>
    <n v="23814"/>
    <x v="548"/>
    <x v="38"/>
    <x v="9"/>
    <x v="1"/>
    <n v="150"/>
    <x v="213"/>
  </r>
  <r>
    <n v="23815"/>
    <x v="549"/>
    <x v="32"/>
    <x v="7"/>
    <x v="1"/>
    <n v="85"/>
    <x v="170"/>
  </r>
  <r>
    <n v="23816"/>
    <x v="550"/>
    <x v="112"/>
    <x v="3"/>
    <x v="1"/>
    <n v="85"/>
    <x v="145"/>
  </r>
  <r>
    <n v="23817"/>
    <x v="551"/>
    <x v="16"/>
    <x v="10"/>
    <x v="1"/>
    <n v="58"/>
    <x v="176"/>
  </r>
  <r>
    <n v="23818"/>
    <x v="552"/>
    <x v="59"/>
    <x v="5"/>
    <x v="0"/>
    <n v="93"/>
    <x v="214"/>
  </r>
  <r>
    <n v="23819"/>
    <x v="553"/>
    <x v="53"/>
    <x v="1"/>
    <x v="1"/>
    <n v="154"/>
    <x v="146"/>
  </r>
  <r>
    <n v="23820"/>
    <x v="554"/>
    <x v="55"/>
    <x v="4"/>
    <x v="1"/>
    <n v="194"/>
    <x v="160"/>
  </r>
  <r>
    <n v="23821"/>
    <x v="555"/>
    <x v="62"/>
    <x v="7"/>
    <x v="1"/>
    <n v="40"/>
    <x v="214"/>
  </r>
  <r>
    <n v="23822"/>
    <x v="556"/>
    <x v="106"/>
    <x v="5"/>
    <x v="1"/>
    <n v="193"/>
    <x v="185"/>
  </r>
  <r>
    <n v="23823"/>
    <x v="557"/>
    <x v="44"/>
    <x v="2"/>
    <x v="1"/>
    <n v="79"/>
    <x v="215"/>
  </r>
  <r>
    <n v="23824"/>
    <x v="558"/>
    <x v="4"/>
    <x v="1"/>
    <x v="0"/>
    <n v="118"/>
    <x v="211"/>
  </r>
  <r>
    <n v="23825"/>
    <x v="559"/>
    <x v="36"/>
    <x v="8"/>
    <x v="0"/>
    <n v="182"/>
    <x v="154"/>
  </r>
  <r>
    <n v="23826"/>
    <x v="560"/>
    <x v="162"/>
    <x v="4"/>
    <x v="0"/>
    <n v="199"/>
    <x v="206"/>
  </r>
  <r>
    <n v="23827"/>
    <x v="561"/>
    <x v="142"/>
    <x v="3"/>
    <x v="1"/>
    <n v="83"/>
    <x v="177"/>
  </r>
  <r>
    <n v="23828"/>
    <x v="562"/>
    <x v="92"/>
    <x v="0"/>
    <x v="0"/>
    <n v="115"/>
    <x v="210"/>
  </r>
  <r>
    <n v="23829"/>
    <x v="563"/>
    <x v="47"/>
    <x v="6"/>
    <x v="0"/>
    <n v="137"/>
    <x v="207"/>
  </r>
  <r>
    <n v="23830"/>
    <x v="564"/>
    <x v="14"/>
    <x v="0"/>
    <x v="0"/>
    <n v="37"/>
    <x v="182"/>
  </r>
  <r>
    <n v="23831"/>
    <x v="565"/>
    <x v="94"/>
    <x v="6"/>
    <x v="2"/>
    <n v="140"/>
    <x v="152"/>
  </r>
  <r>
    <n v="23832"/>
    <x v="566"/>
    <x v="149"/>
    <x v="4"/>
    <x v="1"/>
    <n v="49"/>
    <x v="216"/>
  </r>
  <r>
    <n v="23833"/>
    <x v="567"/>
    <x v="115"/>
    <x v="7"/>
    <x v="0"/>
    <n v="74"/>
    <x v="194"/>
  </r>
  <r>
    <n v="23834"/>
    <x v="568"/>
    <x v="34"/>
    <x v="10"/>
    <x v="1"/>
    <n v="23"/>
    <x v="191"/>
  </r>
  <r>
    <n v="23835"/>
    <x v="569"/>
    <x v="165"/>
    <x v="0"/>
    <x v="0"/>
    <n v="116"/>
    <x v="184"/>
  </r>
  <r>
    <n v="23836"/>
    <x v="570"/>
    <x v="18"/>
    <x v="9"/>
    <x v="1"/>
    <n v="190"/>
    <x v="210"/>
  </r>
  <r>
    <n v="23837"/>
    <x v="571"/>
    <x v="132"/>
    <x v="7"/>
    <x v="0"/>
    <n v="151"/>
    <x v="148"/>
  </r>
  <r>
    <n v="23838"/>
    <x v="572"/>
    <x v="12"/>
    <x v="10"/>
    <x v="1"/>
    <n v="133"/>
    <x v="183"/>
  </r>
  <r>
    <n v="23839"/>
    <x v="573"/>
    <x v="52"/>
    <x v="0"/>
    <x v="0"/>
    <n v="182"/>
    <x v="217"/>
  </r>
  <r>
    <n v="23840"/>
    <x v="574"/>
    <x v="11"/>
    <x v="7"/>
    <x v="0"/>
    <n v="203"/>
    <x v="204"/>
  </r>
  <r>
    <n v="23841"/>
    <x v="575"/>
    <x v="6"/>
    <x v="4"/>
    <x v="0"/>
    <n v="170"/>
    <x v="218"/>
  </r>
  <r>
    <n v="23842"/>
    <x v="576"/>
    <x v="10"/>
    <x v="6"/>
    <x v="0"/>
    <n v="190"/>
    <x v="195"/>
  </r>
  <r>
    <n v="23843"/>
    <x v="577"/>
    <x v="165"/>
    <x v="7"/>
    <x v="1"/>
    <n v="211"/>
    <x v="196"/>
  </r>
  <r>
    <n v="23844"/>
    <x v="578"/>
    <x v="103"/>
    <x v="6"/>
    <x v="0"/>
    <n v="179"/>
    <x v="175"/>
  </r>
  <r>
    <n v="23845"/>
    <x v="579"/>
    <x v="11"/>
    <x v="10"/>
    <x v="1"/>
    <n v="142"/>
    <x v="219"/>
  </r>
  <r>
    <n v="23846"/>
    <x v="580"/>
    <x v="29"/>
    <x v="5"/>
    <x v="1"/>
    <n v="19"/>
    <x v="143"/>
  </r>
  <r>
    <n v="23847"/>
    <x v="581"/>
    <x v="75"/>
    <x v="1"/>
    <x v="0"/>
    <n v="108"/>
    <x v="217"/>
  </r>
  <r>
    <n v="23848"/>
    <x v="582"/>
    <x v="128"/>
    <x v="3"/>
    <x v="0"/>
    <n v="62"/>
    <x v="163"/>
  </r>
  <r>
    <n v="23849"/>
    <x v="583"/>
    <x v="58"/>
    <x v="6"/>
    <x v="0"/>
    <n v="50"/>
    <x v="156"/>
  </r>
  <r>
    <n v="23850"/>
    <x v="584"/>
    <x v="36"/>
    <x v="2"/>
    <x v="1"/>
    <n v="156"/>
    <x v="147"/>
  </r>
  <r>
    <n v="23851"/>
    <x v="585"/>
    <x v="95"/>
    <x v="4"/>
    <x v="0"/>
    <n v="171"/>
    <x v="157"/>
  </r>
  <r>
    <n v="23852"/>
    <x v="586"/>
    <x v="136"/>
    <x v="1"/>
    <x v="0"/>
    <n v="164"/>
    <x v="220"/>
  </r>
  <r>
    <n v="23853"/>
    <x v="587"/>
    <x v="116"/>
    <x v="2"/>
    <x v="0"/>
    <n v="34"/>
    <x v="221"/>
  </r>
  <r>
    <n v="23854"/>
    <x v="588"/>
    <x v="44"/>
    <x v="5"/>
    <x v="0"/>
    <n v="189"/>
    <x v="163"/>
  </r>
  <r>
    <n v="23855"/>
    <x v="589"/>
    <x v="44"/>
    <x v="5"/>
    <x v="1"/>
    <n v="145"/>
    <x v="153"/>
  </r>
  <r>
    <n v="23856"/>
    <x v="590"/>
    <x v="133"/>
    <x v="3"/>
    <x v="0"/>
    <n v="92"/>
    <x v="158"/>
  </r>
  <r>
    <n v="23857"/>
    <x v="591"/>
    <x v="157"/>
    <x v="5"/>
    <x v="1"/>
    <n v="45"/>
    <x v="218"/>
  </r>
  <r>
    <n v="23858"/>
    <x v="592"/>
    <x v="150"/>
    <x v="2"/>
    <x v="1"/>
    <n v="81"/>
    <x v="161"/>
  </r>
  <r>
    <n v="23859"/>
    <x v="593"/>
    <x v="166"/>
    <x v="8"/>
    <x v="2"/>
    <n v="185"/>
    <x v="170"/>
  </r>
  <r>
    <n v="23860"/>
    <x v="594"/>
    <x v="19"/>
    <x v="10"/>
    <x v="1"/>
    <n v="161"/>
    <x v="204"/>
  </r>
  <r>
    <n v="23861"/>
    <x v="595"/>
    <x v="40"/>
    <x v="6"/>
    <x v="1"/>
    <n v="12"/>
    <x v="222"/>
  </r>
  <r>
    <n v="23862"/>
    <x v="596"/>
    <x v="101"/>
    <x v="3"/>
    <x v="2"/>
    <n v="25"/>
    <x v="223"/>
  </r>
  <r>
    <n v="23863"/>
    <x v="597"/>
    <x v="26"/>
    <x v="5"/>
    <x v="1"/>
    <n v="184"/>
    <x v="224"/>
  </r>
  <r>
    <n v="23864"/>
    <x v="598"/>
    <x v="11"/>
    <x v="1"/>
    <x v="0"/>
    <n v="9"/>
    <x v="225"/>
  </r>
  <r>
    <n v="23865"/>
    <x v="599"/>
    <x v="40"/>
    <x v="1"/>
    <x v="0"/>
    <n v="37"/>
    <x v="226"/>
  </r>
  <r>
    <n v="23866"/>
    <x v="600"/>
    <x v="4"/>
    <x v="4"/>
    <x v="1"/>
    <n v="69"/>
    <x v="227"/>
  </r>
  <r>
    <n v="23867"/>
    <x v="601"/>
    <x v="24"/>
    <x v="10"/>
    <x v="0"/>
    <n v="132"/>
    <x v="228"/>
  </r>
  <r>
    <n v="23868"/>
    <x v="602"/>
    <x v="154"/>
    <x v="10"/>
    <x v="0"/>
    <n v="141"/>
    <x v="229"/>
  </r>
  <r>
    <n v="23869"/>
    <x v="603"/>
    <x v="37"/>
    <x v="2"/>
    <x v="0"/>
    <n v="44"/>
    <x v="230"/>
  </r>
  <r>
    <n v="23870"/>
    <x v="604"/>
    <x v="34"/>
    <x v="4"/>
    <x v="0"/>
    <n v="210"/>
    <x v="231"/>
  </r>
  <r>
    <n v="23871"/>
    <x v="605"/>
    <x v="151"/>
    <x v="4"/>
    <x v="1"/>
    <n v="152"/>
    <x v="232"/>
  </r>
  <r>
    <n v="23872"/>
    <x v="606"/>
    <x v="18"/>
    <x v="9"/>
    <x v="1"/>
    <n v="67"/>
    <x v="229"/>
  </r>
  <r>
    <n v="23873"/>
    <x v="607"/>
    <x v="110"/>
    <x v="4"/>
    <x v="0"/>
    <n v="41"/>
    <x v="233"/>
  </r>
  <r>
    <n v="23874"/>
    <x v="608"/>
    <x v="122"/>
    <x v="0"/>
    <x v="1"/>
    <n v="61"/>
    <x v="234"/>
  </r>
  <r>
    <n v="23875"/>
    <x v="609"/>
    <x v="131"/>
    <x v="5"/>
    <x v="2"/>
    <n v="92"/>
    <x v="235"/>
  </r>
  <r>
    <n v="23876"/>
    <x v="610"/>
    <x v="18"/>
    <x v="10"/>
    <x v="0"/>
    <n v="119"/>
    <x v="236"/>
  </r>
  <r>
    <n v="23877"/>
    <x v="611"/>
    <x v="66"/>
    <x v="2"/>
    <x v="0"/>
    <n v="119"/>
    <x v="237"/>
  </r>
  <r>
    <n v="23878"/>
    <x v="612"/>
    <x v="165"/>
    <x v="6"/>
    <x v="2"/>
    <n v="66"/>
    <x v="228"/>
  </r>
  <r>
    <n v="23879"/>
    <x v="613"/>
    <x v="104"/>
    <x v="5"/>
    <x v="1"/>
    <n v="9"/>
    <x v="238"/>
  </r>
  <r>
    <n v="23880"/>
    <x v="614"/>
    <x v="148"/>
    <x v="10"/>
    <x v="0"/>
    <n v="96"/>
    <x v="239"/>
  </r>
  <r>
    <n v="23881"/>
    <x v="615"/>
    <x v="9"/>
    <x v="4"/>
    <x v="0"/>
    <n v="104"/>
    <x v="240"/>
  </r>
  <r>
    <n v="23882"/>
    <x v="616"/>
    <x v="102"/>
    <x v="0"/>
    <x v="0"/>
    <n v="180"/>
    <x v="241"/>
  </r>
  <r>
    <n v="23883"/>
    <x v="617"/>
    <x v="17"/>
    <x v="10"/>
    <x v="0"/>
    <n v="7"/>
    <x v="242"/>
  </r>
  <r>
    <n v="23884"/>
    <x v="618"/>
    <x v="61"/>
    <x v="7"/>
    <x v="2"/>
    <n v="109"/>
    <x v="243"/>
  </r>
  <r>
    <n v="23885"/>
    <x v="619"/>
    <x v="84"/>
    <x v="0"/>
    <x v="1"/>
    <n v="146"/>
    <x v="244"/>
  </r>
  <r>
    <n v="23886"/>
    <x v="620"/>
    <x v="70"/>
    <x v="7"/>
    <x v="1"/>
    <n v="141"/>
    <x v="245"/>
  </r>
  <r>
    <n v="23887"/>
    <x v="621"/>
    <x v="148"/>
    <x v="4"/>
    <x v="0"/>
    <n v="201"/>
    <x v="246"/>
  </r>
  <r>
    <n v="23888"/>
    <x v="622"/>
    <x v="115"/>
    <x v="9"/>
    <x v="0"/>
    <n v="132"/>
    <x v="247"/>
  </r>
  <r>
    <n v="23889"/>
    <x v="623"/>
    <x v="128"/>
    <x v="7"/>
    <x v="1"/>
    <n v="148"/>
    <x v="248"/>
  </r>
  <r>
    <n v="23890"/>
    <x v="624"/>
    <x v="91"/>
    <x v="8"/>
    <x v="1"/>
    <n v="184"/>
    <x v="249"/>
  </r>
  <r>
    <n v="23891"/>
    <x v="625"/>
    <x v="66"/>
    <x v="8"/>
    <x v="0"/>
    <n v="197"/>
    <x v="250"/>
  </r>
  <r>
    <n v="23892"/>
    <x v="626"/>
    <x v="3"/>
    <x v="1"/>
    <x v="0"/>
    <n v="72"/>
    <x v="251"/>
  </r>
  <r>
    <n v="23893"/>
    <x v="627"/>
    <x v="41"/>
    <x v="9"/>
    <x v="0"/>
    <n v="46"/>
    <x v="252"/>
  </r>
  <r>
    <n v="23894"/>
    <x v="628"/>
    <x v="35"/>
    <x v="0"/>
    <x v="0"/>
    <n v="104"/>
    <x v="251"/>
  </r>
  <r>
    <n v="23895"/>
    <x v="629"/>
    <x v="139"/>
    <x v="5"/>
    <x v="0"/>
    <n v="197"/>
    <x v="253"/>
  </r>
  <r>
    <n v="23896"/>
    <x v="630"/>
    <x v="105"/>
    <x v="10"/>
    <x v="0"/>
    <n v="3"/>
    <x v="254"/>
  </r>
  <r>
    <n v="23897"/>
    <x v="631"/>
    <x v="130"/>
    <x v="2"/>
    <x v="1"/>
    <n v="202"/>
    <x v="253"/>
  </r>
  <r>
    <n v="23898"/>
    <x v="632"/>
    <x v="125"/>
    <x v="7"/>
    <x v="0"/>
    <n v="127"/>
    <x v="234"/>
  </r>
  <r>
    <n v="23899"/>
    <x v="633"/>
    <x v="70"/>
    <x v="0"/>
    <x v="0"/>
    <n v="178"/>
    <x v="255"/>
  </r>
  <r>
    <n v="23900"/>
    <x v="634"/>
    <x v="30"/>
    <x v="4"/>
    <x v="0"/>
    <n v="54"/>
    <x v="224"/>
  </r>
  <r>
    <n v="23901"/>
    <x v="635"/>
    <x v="132"/>
    <x v="5"/>
    <x v="0"/>
    <n v="169"/>
    <x v="244"/>
  </r>
  <r>
    <n v="23902"/>
    <x v="636"/>
    <x v="115"/>
    <x v="1"/>
    <x v="0"/>
    <n v="128"/>
    <x v="256"/>
  </r>
  <r>
    <n v="23903"/>
    <x v="637"/>
    <x v="84"/>
    <x v="10"/>
    <x v="1"/>
    <n v="2"/>
    <x v="257"/>
  </r>
  <r>
    <n v="23904"/>
    <x v="638"/>
    <x v="31"/>
    <x v="4"/>
    <x v="1"/>
    <n v="149"/>
    <x v="258"/>
  </r>
  <r>
    <n v="23905"/>
    <x v="639"/>
    <x v="44"/>
    <x v="8"/>
    <x v="1"/>
    <n v="56"/>
    <x v="259"/>
  </r>
  <r>
    <n v="23906"/>
    <x v="640"/>
    <x v="26"/>
    <x v="6"/>
    <x v="0"/>
    <n v="155"/>
    <x v="260"/>
  </r>
  <r>
    <n v="23907"/>
    <x v="641"/>
    <x v="97"/>
    <x v="0"/>
    <x v="1"/>
    <n v="162"/>
    <x v="261"/>
  </r>
  <r>
    <n v="23908"/>
    <x v="642"/>
    <x v="93"/>
    <x v="2"/>
    <x v="2"/>
    <n v="102"/>
    <x v="262"/>
  </r>
  <r>
    <n v="23909"/>
    <x v="643"/>
    <x v="115"/>
    <x v="7"/>
    <x v="1"/>
    <n v="66"/>
    <x v="263"/>
  </r>
  <r>
    <n v="23910"/>
    <x v="644"/>
    <x v="8"/>
    <x v="9"/>
    <x v="0"/>
    <n v="82"/>
    <x v="264"/>
  </r>
  <r>
    <n v="23911"/>
    <x v="645"/>
    <x v="94"/>
    <x v="5"/>
    <x v="0"/>
    <n v="180"/>
    <x v="265"/>
  </r>
  <r>
    <n v="23912"/>
    <x v="524"/>
    <x v="125"/>
    <x v="3"/>
    <x v="1"/>
    <n v="39"/>
    <x v="266"/>
  </r>
  <r>
    <n v="23913"/>
    <x v="646"/>
    <x v="56"/>
    <x v="10"/>
    <x v="1"/>
    <n v="6"/>
    <x v="267"/>
  </r>
  <r>
    <n v="23914"/>
    <x v="647"/>
    <x v="1"/>
    <x v="1"/>
    <x v="1"/>
    <n v="131"/>
    <x v="231"/>
  </r>
  <r>
    <n v="23915"/>
    <x v="648"/>
    <x v="111"/>
    <x v="0"/>
    <x v="1"/>
    <n v="134"/>
    <x v="268"/>
  </r>
  <r>
    <n v="23916"/>
    <x v="649"/>
    <x v="124"/>
    <x v="6"/>
    <x v="0"/>
    <n v="212"/>
    <x v="269"/>
  </r>
  <r>
    <n v="23917"/>
    <x v="650"/>
    <x v="103"/>
    <x v="9"/>
    <x v="2"/>
    <n v="106"/>
    <x v="236"/>
  </r>
  <r>
    <n v="23918"/>
    <x v="651"/>
    <x v="65"/>
    <x v="4"/>
    <x v="0"/>
    <n v="204"/>
    <x v="270"/>
  </r>
  <r>
    <n v="23919"/>
    <x v="652"/>
    <x v="37"/>
    <x v="5"/>
    <x v="1"/>
    <n v="120"/>
    <x v="271"/>
  </r>
  <r>
    <n v="23920"/>
    <x v="653"/>
    <x v="167"/>
    <x v="8"/>
    <x v="1"/>
    <n v="196"/>
    <x v="266"/>
  </r>
  <r>
    <n v="23921"/>
    <x v="654"/>
    <x v="58"/>
    <x v="2"/>
    <x v="1"/>
    <n v="145"/>
    <x v="272"/>
  </r>
  <r>
    <n v="23922"/>
    <x v="655"/>
    <x v="138"/>
    <x v="7"/>
    <x v="2"/>
    <n v="159"/>
    <x v="251"/>
  </r>
  <r>
    <n v="23923"/>
    <x v="656"/>
    <x v="123"/>
    <x v="2"/>
    <x v="0"/>
    <n v="196"/>
    <x v="248"/>
  </r>
  <r>
    <n v="23924"/>
    <x v="657"/>
    <x v="57"/>
    <x v="6"/>
    <x v="0"/>
    <n v="120"/>
    <x v="273"/>
  </r>
  <r>
    <n v="23925"/>
    <x v="658"/>
    <x v="101"/>
    <x v="0"/>
    <x v="0"/>
    <n v="118"/>
    <x v="274"/>
  </r>
  <r>
    <n v="23926"/>
    <x v="659"/>
    <x v="149"/>
    <x v="9"/>
    <x v="0"/>
    <n v="152"/>
    <x v="233"/>
  </r>
  <r>
    <n v="23927"/>
    <x v="660"/>
    <x v="0"/>
    <x v="2"/>
    <x v="0"/>
    <n v="151"/>
    <x v="249"/>
  </r>
  <r>
    <n v="23928"/>
    <x v="661"/>
    <x v="50"/>
    <x v="7"/>
    <x v="0"/>
    <n v="74"/>
    <x v="275"/>
  </r>
  <r>
    <n v="23929"/>
    <x v="662"/>
    <x v="18"/>
    <x v="3"/>
    <x v="1"/>
    <n v="47"/>
    <x v="276"/>
  </r>
  <r>
    <n v="23930"/>
    <x v="663"/>
    <x v="0"/>
    <x v="4"/>
    <x v="0"/>
    <n v="189"/>
    <x v="265"/>
  </r>
  <r>
    <n v="23931"/>
    <x v="664"/>
    <x v="125"/>
    <x v="4"/>
    <x v="1"/>
    <n v="138"/>
    <x v="277"/>
  </r>
  <r>
    <n v="23932"/>
    <x v="665"/>
    <x v="108"/>
    <x v="1"/>
    <x v="1"/>
    <n v="115"/>
    <x v="278"/>
  </r>
  <r>
    <n v="23933"/>
    <x v="666"/>
    <x v="33"/>
    <x v="3"/>
    <x v="0"/>
    <n v="208"/>
    <x v="279"/>
  </r>
  <r>
    <n v="23934"/>
    <x v="667"/>
    <x v="31"/>
    <x v="5"/>
    <x v="2"/>
    <n v="166"/>
    <x v="280"/>
  </r>
  <r>
    <n v="23935"/>
    <x v="668"/>
    <x v="5"/>
    <x v="7"/>
    <x v="0"/>
    <n v="17"/>
    <x v="260"/>
  </r>
  <r>
    <n v="23936"/>
    <x v="669"/>
    <x v="49"/>
    <x v="10"/>
    <x v="0"/>
    <n v="195"/>
    <x v="281"/>
  </r>
  <r>
    <n v="23937"/>
    <x v="670"/>
    <x v="30"/>
    <x v="2"/>
    <x v="1"/>
    <n v="162"/>
    <x v="266"/>
  </r>
  <r>
    <n v="23938"/>
    <x v="671"/>
    <x v="77"/>
    <x v="9"/>
    <x v="1"/>
    <n v="45"/>
    <x v="282"/>
  </r>
  <r>
    <n v="23939"/>
    <x v="672"/>
    <x v="49"/>
    <x v="1"/>
    <x v="0"/>
    <n v="163"/>
    <x v="241"/>
  </r>
  <r>
    <n v="23940"/>
    <x v="673"/>
    <x v="33"/>
    <x v="5"/>
    <x v="0"/>
    <n v="131"/>
    <x v="253"/>
  </r>
  <r>
    <n v="23941"/>
    <x v="674"/>
    <x v="71"/>
    <x v="10"/>
    <x v="0"/>
    <n v="54"/>
    <x v="225"/>
  </r>
  <r>
    <n v="23942"/>
    <x v="675"/>
    <x v="106"/>
    <x v="9"/>
    <x v="0"/>
    <n v="117"/>
    <x v="261"/>
  </r>
  <r>
    <n v="23943"/>
    <x v="676"/>
    <x v="59"/>
    <x v="2"/>
    <x v="0"/>
    <n v="128"/>
    <x v="255"/>
  </r>
  <r>
    <n v="23944"/>
    <x v="677"/>
    <x v="74"/>
    <x v="1"/>
    <x v="0"/>
    <n v="170"/>
    <x v="283"/>
  </r>
  <r>
    <n v="23945"/>
    <x v="678"/>
    <x v="70"/>
    <x v="8"/>
    <x v="0"/>
    <n v="183"/>
    <x v="253"/>
  </r>
  <r>
    <n v="23946"/>
    <x v="679"/>
    <x v="149"/>
    <x v="6"/>
    <x v="0"/>
    <n v="139"/>
    <x v="284"/>
  </r>
  <r>
    <n v="23947"/>
    <x v="680"/>
    <x v="11"/>
    <x v="10"/>
    <x v="0"/>
    <n v="113"/>
    <x v="285"/>
  </r>
  <r>
    <n v="23948"/>
    <x v="681"/>
    <x v="116"/>
    <x v="5"/>
    <x v="0"/>
    <n v="170"/>
    <x v="223"/>
  </r>
  <r>
    <n v="23949"/>
    <x v="682"/>
    <x v="64"/>
    <x v="6"/>
    <x v="0"/>
    <n v="19"/>
    <x v="271"/>
  </r>
  <r>
    <n v="23950"/>
    <x v="683"/>
    <x v="36"/>
    <x v="4"/>
    <x v="1"/>
    <n v="93"/>
    <x v="286"/>
  </r>
  <r>
    <n v="23951"/>
    <x v="684"/>
    <x v="110"/>
    <x v="8"/>
    <x v="0"/>
    <n v="10"/>
    <x v="275"/>
  </r>
  <r>
    <n v="23952"/>
    <x v="685"/>
    <x v="63"/>
    <x v="8"/>
    <x v="1"/>
    <n v="81"/>
    <x v="250"/>
  </r>
  <r>
    <n v="23953"/>
    <x v="686"/>
    <x v="30"/>
    <x v="5"/>
    <x v="0"/>
    <n v="164"/>
    <x v="256"/>
  </r>
  <r>
    <n v="23954"/>
    <x v="687"/>
    <x v="60"/>
    <x v="5"/>
    <x v="0"/>
    <n v="106"/>
    <x v="236"/>
  </r>
  <r>
    <n v="23955"/>
    <x v="688"/>
    <x v="165"/>
    <x v="4"/>
    <x v="0"/>
    <n v="26"/>
    <x v="267"/>
  </r>
  <r>
    <n v="23956"/>
    <x v="689"/>
    <x v="59"/>
    <x v="6"/>
    <x v="1"/>
    <n v="183"/>
    <x v="228"/>
  </r>
  <r>
    <n v="23957"/>
    <x v="690"/>
    <x v="71"/>
    <x v="0"/>
    <x v="1"/>
    <n v="81"/>
    <x v="267"/>
  </r>
  <r>
    <n v="23958"/>
    <x v="691"/>
    <x v="59"/>
    <x v="2"/>
    <x v="0"/>
    <n v="45"/>
    <x v="222"/>
  </r>
  <r>
    <n v="23959"/>
    <x v="692"/>
    <x v="14"/>
    <x v="0"/>
    <x v="1"/>
    <n v="148"/>
    <x v="287"/>
  </r>
  <r>
    <n v="23960"/>
    <x v="693"/>
    <x v="18"/>
    <x v="3"/>
    <x v="0"/>
    <n v="78"/>
    <x v="288"/>
  </r>
  <r>
    <n v="23961"/>
    <x v="694"/>
    <x v="123"/>
    <x v="1"/>
    <x v="0"/>
    <n v="133"/>
    <x v="240"/>
  </r>
  <r>
    <n v="23962"/>
    <x v="695"/>
    <x v="72"/>
    <x v="8"/>
    <x v="1"/>
    <n v="17"/>
    <x v="289"/>
  </r>
  <r>
    <n v="23963"/>
    <x v="696"/>
    <x v="135"/>
    <x v="8"/>
    <x v="0"/>
    <n v="145"/>
    <x v="275"/>
  </r>
  <r>
    <n v="23964"/>
    <x v="697"/>
    <x v="44"/>
    <x v="5"/>
    <x v="2"/>
    <n v="141"/>
    <x v="290"/>
  </r>
  <r>
    <n v="23965"/>
    <x v="698"/>
    <x v="52"/>
    <x v="1"/>
    <x v="0"/>
    <n v="44"/>
    <x v="291"/>
  </r>
  <r>
    <n v="23966"/>
    <x v="699"/>
    <x v="129"/>
    <x v="7"/>
    <x v="0"/>
    <n v="167"/>
    <x v="292"/>
  </r>
  <r>
    <n v="23967"/>
    <x v="700"/>
    <x v="39"/>
    <x v="3"/>
    <x v="0"/>
    <n v="143"/>
    <x v="293"/>
  </r>
  <r>
    <n v="23968"/>
    <x v="701"/>
    <x v="83"/>
    <x v="6"/>
    <x v="2"/>
    <n v="208"/>
    <x v="241"/>
  </r>
  <r>
    <n v="23969"/>
    <x v="702"/>
    <x v="168"/>
    <x v="5"/>
    <x v="0"/>
    <n v="124"/>
    <x v="266"/>
  </r>
  <r>
    <n v="23970"/>
    <x v="703"/>
    <x v="95"/>
    <x v="5"/>
    <x v="1"/>
    <n v="148"/>
    <x v="294"/>
  </r>
  <r>
    <n v="23971"/>
    <x v="704"/>
    <x v="47"/>
    <x v="4"/>
    <x v="2"/>
    <n v="114"/>
    <x v="295"/>
  </r>
  <r>
    <n v="23972"/>
    <x v="705"/>
    <x v="20"/>
    <x v="10"/>
    <x v="0"/>
    <n v="192"/>
    <x v="296"/>
  </r>
  <r>
    <n v="23973"/>
    <x v="706"/>
    <x v="51"/>
    <x v="5"/>
    <x v="1"/>
    <n v="142"/>
    <x v="286"/>
  </r>
  <r>
    <n v="23974"/>
    <x v="707"/>
    <x v="41"/>
    <x v="10"/>
    <x v="1"/>
    <n v="156"/>
    <x v="224"/>
  </r>
  <r>
    <n v="23975"/>
    <x v="708"/>
    <x v="63"/>
    <x v="6"/>
    <x v="2"/>
    <n v="123"/>
    <x v="258"/>
  </r>
  <r>
    <n v="23976"/>
    <x v="709"/>
    <x v="50"/>
    <x v="0"/>
    <x v="0"/>
    <n v="70"/>
    <x v="275"/>
  </r>
  <r>
    <n v="23977"/>
    <x v="710"/>
    <x v="99"/>
    <x v="5"/>
    <x v="0"/>
    <n v="161"/>
    <x v="297"/>
  </r>
  <r>
    <n v="23978"/>
    <x v="711"/>
    <x v="126"/>
    <x v="2"/>
    <x v="0"/>
    <n v="16"/>
    <x v="231"/>
  </r>
  <r>
    <n v="23979"/>
    <x v="712"/>
    <x v="30"/>
    <x v="4"/>
    <x v="0"/>
    <n v="163"/>
    <x v="298"/>
  </r>
  <r>
    <n v="23980"/>
    <x v="713"/>
    <x v="140"/>
    <x v="0"/>
    <x v="0"/>
    <n v="52"/>
    <x v="292"/>
  </r>
  <r>
    <n v="23981"/>
    <x v="714"/>
    <x v="143"/>
    <x v="3"/>
    <x v="1"/>
    <n v="39"/>
    <x v="299"/>
  </r>
  <r>
    <n v="23982"/>
    <x v="384"/>
    <x v="151"/>
    <x v="9"/>
    <x v="1"/>
    <n v="67"/>
    <x v="300"/>
  </r>
  <r>
    <n v="23983"/>
    <x v="715"/>
    <x v="37"/>
    <x v="1"/>
    <x v="0"/>
    <n v="30"/>
    <x v="276"/>
  </r>
  <r>
    <n v="23984"/>
    <x v="716"/>
    <x v="135"/>
    <x v="7"/>
    <x v="0"/>
    <n v="32"/>
    <x v="274"/>
  </r>
  <r>
    <n v="23985"/>
    <x v="717"/>
    <x v="159"/>
    <x v="9"/>
    <x v="1"/>
    <n v="48"/>
    <x v="268"/>
  </r>
  <r>
    <n v="23986"/>
    <x v="718"/>
    <x v="74"/>
    <x v="5"/>
    <x v="1"/>
    <n v="61"/>
    <x v="301"/>
  </r>
  <r>
    <n v="23987"/>
    <x v="719"/>
    <x v="104"/>
    <x v="0"/>
    <x v="0"/>
    <n v="35"/>
    <x v="276"/>
  </r>
  <r>
    <n v="23988"/>
    <x v="720"/>
    <x v="92"/>
    <x v="3"/>
    <x v="2"/>
    <n v="81"/>
    <x v="270"/>
  </r>
  <r>
    <n v="23989"/>
    <x v="721"/>
    <x v="99"/>
    <x v="2"/>
    <x v="0"/>
    <n v="58"/>
    <x v="302"/>
  </r>
  <r>
    <n v="23990"/>
    <x v="722"/>
    <x v="138"/>
    <x v="6"/>
    <x v="1"/>
    <n v="71"/>
    <x v="303"/>
  </r>
  <r>
    <n v="23991"/>
    <x v="723"/>
    <x v="134"/>
    <x v="0"/>
    <x v="1"/>
    <n v="55"/>
    <x v="257"/>
  </r>
  <r>
    <n v="23992"/>
    <x v="724"/>
    <x v="34"/>
    <x v="6"/>
    <x v="1"/>
    <n v="34"/>
    <x v="232"/>
  </r>
  <r>
    <n v="23993"/>
    <x v="725"/>
    <x v="139"/>
    <x v="5"/>
    <x v="1"/>
    <n v="161"/>
    <x v="304"/>
  </r>
  <r>
    <n v="23994"/>
    <x v="726"/>
    <x v="105"/>
    <x v="1"/>
    <x v="1"/>
    <n v="171"/>
    <x v="305"/>
  </r>
  <r>
    <n v="23995"/>
    <x v="727"/>
    <x v="54"/>
    <x v="1"/>
    <x v="0"/>
    <n v="188"/>
    <x v="306"/>
  </r>
  <r>
    <n v="23996"/>
    <x v="728"/>
    <x v="161"/>
    <x v="5"/>
    <x v="2"/>
    <n v="58"/>
    <x v="266"/>
  </r>
  <r>
    <n v="23997"/>
    <x v="729"/>
    <x v="75"/>
    <x v="4"/>
    <x v="1"/>
    <n v="161"/>
    <x v="254"/>
  </r>
  <r>
    <n v="23998"/>
    <x v="730"/>
    <x v="11"/>
    <x v="4"/>
    <x v="1"/>
    <n v="127"/>
    <x v="288"/>
  </r>
  <r>
    <n v="23999"/>
    <x v="731"/>
    <x v="43"/>
    <x v="7"/>
    <x v="2"/>
    <n v="94"/>
    <x v="304"/>
  </r>
  <r>
    <n v="24000"/>
    <x v="732"/>
    <x v="169"/>
    <x v="8"/>
    <x v="1"/>
    <n v="4"/>
    <x v="307"/>
  </r>
  <r>
    <n v="24001"/>
    <x v="733"/>
    <x v="63"/>
    <x v="4"/>
    <x v="0"/>
    <n v="83"/>
    <x v="307"/>
  </r>
  <r>
    <n v="24002"/>
    <x v="734"/>
    <x v="170"/>
    <x v="4"/>
    <x v="0"/>
    <n v="22"/>
    <x v="277"/>
  </r>
  <r>
    <n v="24003"/>
    <x v="735"/>
    <x v="96"/>
    <x v="3"/>
    <x v="2"/>
    <n v="62"/>
    <x v="241"/>
  </r>
  <r>
    <n v="24004"/>
    <x v="736"/>
    <x v="52"/>
    <x v="2"/>
    <x v="1"/>
    <n v="140"/>
    <x v="308"/>
  </r>
  <r>
    <n v="24005"/>
    <x v="737"/>
    <x v="133"/>
    <x v="1"/>
    <x v="0"/>
    <n v="203"/>
    <x v="240"/>
  </r>
  <r>
    <n v="24006"/>
    <x v="738"/>
    <x v="48"/>
    <x v="2"/>
    <x v="1"/>
    <n v="94"/>
    <x v="245"/>
  </r>
  <r>
    <n v="24007"/>
    <x v="739"/>
    <x v="36"/>
    <x v="2"/>
    <x v="0"/>
    <n v="57"/>
    <x v="309"/>
  </r>
  <r>
    <n v="24008"/>
    <x v="740"/>
    <x v="67"/>
    <x v="4"/>
    <x v="2"/>
    <n v="139"/>
    <x v="310"/>
  </r>
  <r>
    <n v="24009"/>
    <x v="741"/>
    <x v="66"/>
    <x v="10"/>
    <x v="0"/>
    <n v="92"/>
    <x v="234"/>
  </r>
  <r>
    <n v="24010"/>
    <x v="742"/>
    <x v="147"/>
    <x v="10"/>
    <x v="1"/>
    <n v="23"/>
    <x v="311"/>
  </r>
  <r>
    <n v="24011"/>
    <x v="743"/>
    <x v="57"/>
    <x v="5"/>
    <x v="1"/>
    <n v="60"/>
    <x v="312"/>
  </r>
  <r>
    <n v="24012"/>
    <x v="744"/>
    <x v="106"/>
    <x v="0"/>
    <x v="1"/>
    <n v="133"/>
    <x v="264"/>
  </r>
  <r>
    <n v="24013"/>
    <x v="745"/>
    <x v="171"/>
    <x v="3"/>
    <x v="1"/>
    <n v="68"/>
    <x v="251"/>
  </r>
  <r>
    <n v="24014"/>
    <x v="746"/>
    <x v="54"/>
    <x v="10"/>
    <x v="1"/>
    <n v="38"/>
    <x v="225"/>
  </r>
  <r>
    <n v="24015"/>
    <x v="747"/>
    <x v="63"/>
    <x v="2"/>
    <x v="1"/>
    <n v="70"/>
    <x v="313"/>
  </r>
  <r>
    <n v="24016"/>
    <x v="748"/>
    <x v="48"/>
    <x v="0"/>
    <x v="1"/>
    <n v="63"/>
    <x v="230"/>
  </r>
  <r>
    <n v="24017"/>
    <x v="749"/>
    <x v="32"/>
    <x v="4"/>
    <x v="2"/>
    <n v="208"/>
    <x v="314"/>
  </r>
  <r>
    <n v="24018"/>
    <x v="750"/>
    <x v="42"/>
    <x v="7"/>
    <x v="0"/>
    <n v="37"/>
    <x v="315"/>
  </r>
  <r>
    <n v="24019"/>
    <x v="751"/>
    <x v="61"/>
    <x v="9"/>
    <x v="1"/>
    <n v="52"/>
    <x v="316"/>
  </r>
  <r>
    <n v="24020"/>
    <x v="752"/>
    <x v="18"/>
    <x v="8"/>
    <x v="1"/>
    <n v="138"/>
    <x v="317"/>
  </r>
  <r>
    <n v="24021"/>
    <x v="753"/>
    <x v="152"/>
    <x v="9"/>
    <x v="1"/>
    <n v="182"/>
    <x v="316"/>
  </r>
  <r>
    <n v="24022"/>
    <x v="754"/>
    <x v="93"/>
    <x v="5"/>
    <x v="0"/>
    <n v="84"/>
    <x v="318"/>
  </r>
  <r>
    <n v="24023"/>
    <x v="755"/>
    <x v="170"/>
    <x v="6"/>
    <x v="1"/>
    <n v="172"/>
    <x v="255"/>
  </r>
  <r>
    <n v="24024"/>
    <x v="756"/>
    <x v="26"/>
    <x v="4"/>
    <x v="0"/>
    <n v="208"/>
    <x v="270"/>
  </r>
  <r>
    <n v="24025"/>
    <x v="749"/>
    <x v="87"/>
    <x v="2"/>
    <x v="0"/>
    <n v="44"/>
    <x v="305"/>
  </r>
  <r>
    <n v="24026"/>
    <x v="757"/>
    <x v="0"/>
    <x v="5"/>
    <x v="1"/>
    <n v="210"/>
    <x v="319"/>
  </r>
  <r>
    <n v="24027"/>
    <x v="758"/>
    <x v="3"/>
    <x v="7"/>
    <x v="1"/>
    <n v="156"/>
    <x v="263"/>
  </r>
  <r>
    <n v="24028"/>
    <x v="759"/>
    <x v="171"/>
    <x v="10"/>
    <x v="1"/>
    <n v="181"/>
    <x v="268"/>
  </r>
  <r>
    <n v="24029"/>
    <x v="760"/>
    <x v="122"/>
    <x v="5"/>
    <x v="0"/>
    <n v="98"/>
    <x v="320"/>
  </r>
  <r>
    <n v="24030"/>
    <x v="761"/>
    <x v="141"/>
    <x v="1"/>
    <x v="1"/>
    <n v="118"/>
    <x v="280"/>
  </r>
  <r>
    <n v="24031"/>
    <x v="762"/>
    <x v="83"/>
    <x v="6"/>
    <x v="2"/>
    <n v="161"/>
    <x v="282"/>
  </r>
  <r>
    <n v="24032"/>
    <x v="763"/>
    <x v="34"/>
    <x v="6"/>
    <x v="1"/>
    <n v="196"/>
    <x v="303"/>
  </r>
  <r>
    <n v="24033"/>
    <x v="764"/>
    <x v="147"/>
    <x v="7"/>
    <x v="0"/>
    <n v="35"/>
    <x v="321"/>
  </r>
  <r>
    <n v="24034"/>
    <x v="765"/>
    <x v="107"/>
    <x v="6"/>
    <x v="1"/>
    <n v="47"/>
    <x v="286"/>
  </r>
  <r>
    <n v="24035"/>
    <x v="339"/>
    <x v="4"/>
    <x v="3"/>
    <x v="0"/>
    <n v="91"/>
    <x v="285"/>
  </r>
  <r>
    <n v="24036"/>
    <x v="766"/>
    <x v="11"/>
    <x v="4"/>
    <x v="1"/>
    <n v="173"/>
    <x v="322"/>
  </r>
  <r>
    <n v="24037"/>
    <x v="767"/>
    <x v="87"/>
    <x v="1"/>
    <x v="0"/>
    <n v="43"/>
    <x v="312"/>
  </r>
  <r>
    <n v="24038"/>
    <x v="768"/>
    <x v="116"/>
    <x v="5"/>
    <x v="1"/>
    <n v="115"/>
    <x v="295"/>
  </r>
  <r>
    <n v="24039"/>
    <x v="769"/>
    <x v="11"/>
    <x v="2"/>
    <x v="0"/>
    <n v="102"/>
    <x v="293"/>
  </r>
  <r>
    <n v="24040"/>
    <x v="770"/>
    <x v="74"/>
    <x v="7"/>
    <x v="0"/>
    <n v="155"/>
    <x v="253"/>
  </r>
  <r>
    <n v="24041"/>
    <x v="771"/>
    <x v="114"/>
    <x v="8"/>
    <x v="1"/>
    <n v="35"/>
    <x v="323"/>
  </r>
  <r>
    <n v="24042"/>
    <x v="772"/>
    <x v="128"/>
    <x v="4"/>
    <x v="0"/>
    <n v="170"/>
    <x v="253"/>
  </r>
  <r>
    <n v="24043"/>
    <x v="773"/>
    <x v="49"/>
    <x v="0"/>
    <x v="1"/>
    <n v="42"/>
    <x v="299"/>
  </r>
  <r>
    <n v="24044"/>
    <x v="774"/>
    <x v="30"/>
    <x v="4"/>
    <x v="0"/>
    <n v="82"/>
    <x v="227"/>
  </r>
  <r>
    <n v="24045"/>
    <x v="775"/>
    <x v="11"/>
    <x v="2"/>
    <x v="0"/>
    <n v="3"/>
    <x v="223"/>
  </r>
  <r>
    <n v="24046"/>
    <x v="477"/>
    <x v="6"/>
    <x v="8"/>
    <x v="1"/>
    <n v="68"/>
    <x v="292"/>
  </r>
  <r>
    <n v="24047"/>
    <x v="776"/>
    <x v="21"/>
    <x v="3"/>
    <x v="0"/>
    <n v="58"/>
    <x v="290"/>
  </r>
  <r>
    <n v="24048"/>
    <x v="762"/>
    <x v="5"/>
    <x v="1"/>
    <x v="0"/>
    <n v="178"/>
    <x v="319"/>
  </r>
  <r>
    <n v="24049"/>
    <x v="777"/>
    <x v="74"/>
    <x v="6"/>
    <x v="0"/>
    <n v="156"/>
    <x v="226"/>
  </r>
  <r>
    <n v="24050"/>
    <x v="778"/>
    <x v="159"/>
    <x v="10"/>
    <x v="1"/>
    <n v="147"/>
    <x v="224"/>
  </r>
  <r>
    <n v="24051"/>
    <x v="779"/>
    <x v="83"/>
    <x v="0"/>
    <x v="1"/>
    <n v="74"/>
    <x v="292"/>
  </r>
  <r>
    <n v="24052"/>
    <x v="780"/>
    <x v="130"/>
    <x v="0"/>
    <x v="2"/>
    <n v="189"/>
    <x v="253"/>
  </r>
  <r>
    <n v="24053"/>
    <x v="781"/>
    <x v="127"/>
    <x v="4"/>
    <x v="1"/>
    <n v="104"/>
    <x v="261"/>
  </r>
  <r>
    <n v="24054"/>
    <x v="782"/>
    <x v="44"/>
    <x v="3"/>
    <x v="0"/>
    <n v="56"/>
    <x v="324"/>
  </r>
  <r>
    <n v="24055"/>
    <x v="783"/>
    <x v="43"/>
    <x v="1"/>
    <x v="2"/>
    <n v="33"/>
    <x v="309"/>
  </r>
  <r>
    <n v="24056"/>
    <x v="784"/>
    <x v="138"/>
    <x v="7"/>
    <x v="1"/>
    <n v="204"/>
    <x v="282"/>
  </r>
  <r>
    <n v="24057"/>
    <x v="785"/>
    <x v="80"/>
    <x v="0"/>
    <x v="1"/>
    <n v="5"/>
    <x v="255"/>
  </r>
  <r>
    <n v="24058"/>
    <x v="786"/>
    <x v="14"/>
    <x v="4"/>
    <x v="2"/>
    <n v="199"/>
    <x v="273"/>
  </r>
  <r>
    <n v="24059"/>
    <x v="787"/>
    <x v="134"/>
    <x v="0"/>
    <x v="0"/>
    <n v="129"/>
    <x v="299"/>
  </r>
  <r>
    <n v="24060"/>
    <x v="788"/>
    <x v="69"/>
    <x v="5"/>
    <x v="0"/>
    <n v="14"/>
    <x v="325"/>
  </r>
  <r>
    <n v="24061"/>
    <x v="789"/>
    <x v="52"/>
    <x v="1"/>
    <x v="0"/>
    <n v="91"/>
    <x v="326"/>
  </r>
  <r>
    <n v="24062"/>
    <x v="790"/>
    <x v="110"/>
    <x v="9"/>
    <x v="0"/>
    <n v="43"/>
    <x v="327"/>
  </r>
  <r>
    <n v="24063"/>
    <x v="791"/>
    <x v="45"/>
    <x v="2"/>
    <x v="1"/>
    <n v="140"/>
    <x v="328"/>
  </r>
  <r>
    <n v="24064"/>
    <x v="792"/>
    <x v="88"/>
    <x v="0"/>
    <x v="0"/>
    <n v="38"/>
    <x v="329"/>
  </r>
  <r>
    <n v="24065"/>
    <x v="793"/>
    <x v="87"/>
    <x v="4"/>
    <x v="1"/>
    <n v="57"/>
    <x v="330"/>
  </r>
  <r>
    <n v="24066"/>
    <x v="794"/>
    <x v="167"/>
    <x v="7"/>
    <x v="0"/>
    <n v="34"/>
    <x v="331"/>
  </r>
  <r>
    <n v="24067"/>
    <x v="795"/>
    <x v="18"/>
    <x v="4"/>
    <x v="0"/>
    <n v="4"/>
    <x v="332"/>
  </r>
  <r>
    <n v="24068"/>
    <x v="796"/>
    <x v="172"/>
    <x v="1"/>
    <x v="1"/>
    <n v="208"/>
    <x v="333"/>
  </r>
  <r>
    <n v="24069"/>
    <x v="797"/>
    <x v="23"/>
    <x v="5"/>
    <x v="1"/>
    <n v="132"/>
    <x v="334"/>
  </r>
  <r>
    <n v="24070"/>
    <x v="798"/>
    <x v="51"/>
    <x v="6"/>
    <x v="1"/>
    <n v="94"/>
    <x v="335"/>
  </r>
  <r>
    <n v="24071"/>
    <x v="799"/>
    <x v="97"/>
    <x v="9"/>
    <x v="0"/>
    <n v="38"/>
    <x v="336"/>
  </r>
  <r>
    <n v="24072"/>
    <x v="800"/>
    <x v="123"/>
    <x v="3"/>
    <x v="0"/>
    <n v="159"/>
    <x v="337"/>
  </r>
  <r>
    <n v="24073"/>
    <x v="801"/>
    <x v="101"/>
    <x v="0"/>
    <x v="0"/>
    <n v="15"/>
    <x v="338"/>
  </r>
  <r>
    <n v="24074"/>
    <x v="802"/>
    <x v="75"/>
    <x v="7"/>
    <x v="0"/>
    <n v="147"/>
    <x v="339"/>
  </r>
  <r>
    <n v="24075"/>
    <x v="803"/>
    <x v="127"/>
    <x v="4"/>
    <x v="0"/>
    <n v="4"/>
    <x v="340"/>
  </r>
  <r>
    <n v="24076"/>
    <x v="804"/>
    <x v="166"/>
    <x v="1"/>
    <x v="2"/>
    <n v="200"/>
    <x v="341"/>
  </r>
  <r>
    <n v="24077"/>
    <x v="805"/>
    <x v="91"/>
    <x v="3"/>
    <x v="1"/>
    <n v="61"/>
    <x v="342"/>
  </r>
  <r>
    <n v="24078"/>
    <x v="806"/>
    <x v="154"/>
    <x v="2"/>
    <x v="0"/>
    <n v="63"/>
    <x v="343"/>
  </r>
  <r>
    <n v="24079"/>
    <x v="807"/>
    <x v="61"/>
    <x v="8"/>
    <x v="1"/>
    <n v="129"/>
    <x v="344"/>
  </r>
  <r>
    <n v="24080"/>
    <x v="808"/>
    <x v="57"/>
    <x v="4"/>
    <x v="0"/>
    <n v="48"/>
    <x v="345"/>
  </r>
  <r>
    <n v="24081"/>
    <x v="809"/>
    <x v="94"/>
    <x v="5"/>
    <x v="1"/>
    <n v="192"/>
    <x v="338"/>
  </r>
  <r>
    <n v="24082"/>
    <x v="810"/>
    <x v="57"/>
    <x v="5"/>
    <x v="1"/>
    <n v="150"/>
    <x v="346"/>
  </r>
  <r>
    <n v="24083"/>
    <x v="811"/>
    <x v="115"/>
    <x v="7"/>
    <x v="1"/>
    <n v="125"/>
    <x v="347"/>
  </r>
  <r>
    <n v="24084"/>
    <x v="812"/>
    <x v="26"/>
    <x v="7"/>
    <x v="0"/>
    <n v="135"/>
    <x v="348"/>
  </r>
  <r>
    <n v="24085"/>
    <x v="813"/>
    <x v="93"/>
    <x v="4"/>
    <x v="0"/>
    <n v="128"/>
    <x v="349"/>
  </r>
  <r>
    <n v="24086"/>
    <x v="814"/>
    <x v="110"/>
    <x v="6"/>
    <x v="0"/>
    <n v="5"/>
    <x v="350"/>
  </r>
  <r>
    <n v="24087"/>
    <x v="815"/>
    <x v="37"/>
    <x v="4"/>
    <x v="0"/>
    <n v="43"/>
    <x v="351"/>
  </r>
  <r>
    <n v="24088"/>
    <x v="816"/>
    <x v="128"/>
    <x v="6"/>
    <x v="1"/>
    <n v="44"/>
    <x v="352"/>
  </r>
  <r>
    <n v="24089"/>
    <x v="817"/>
    <x v="106"/>
    <x v="4"/>
    <x v="0"/>
    <n v="124"/>
    <x v="353"/>
  </r>
  <r>
    <n v="24090"/>
    <x v="818"/>
    <x v="18"/>
    <x v="4"/>
    <x v="0"/>
    <n v="42"/>
    <x v="354"/>
  </r>
  <r>
    <n v="24091"/>
    <x v="819"/>
    <x v="96"/>
    <x v="8"/>
    <x v="0"/>
    <n v="187"/>
    <x v="355"/>
  </r>
  <r>
    <n v="24092"/>
    <x v="820"/>
    <x v="152"/>
    <x v="3"/>
    <x v="1"/>
    <n v="147"/>
    <x v="356"/>
  </r>
  <r>
    <n v="24093"/>
    <x v="821"/>
    <x v="104"/>
    <x v="10"/>
    <x v="1"/>
    <n v="53"/>
    <x v="357"/>
  </r>
  <r>
    <n v="24094"/>
    <x v="822"/>
    <x v="29"/>
    <x v="0"/>
    <x v="0"/>
    <n v="71"/>
    <x v="358"/>
  </r>
  <r>
    <n v="24095"/>
    <x v="823"/>
    <x v="123"/>
    <x v="1"/>
    <x v="1"/>
    <n v="50"/>
    <x v="359"/>
  </r>
  <r>
    <n v="24096"/>
    <x v="824"/>
    <x v="122"/>
    <x v="7"/>
    <x v="0"/>
    <n v="54"/>
    <x v="360"/>
  </r>
  <r>
    <n v="24097"/>
    <x v="825"/>
    <x v="16"/>
    <x v="6"/>
    <x v="0"/>
    <n v="164"/>
    <x v="361"/>
  </r>
  <r>
    <n v="24098"/>
    <x v="826"/>
    <x v="149"/>
    <x v="3"/>
    <x v="0"/>
    <n v="77"/>
    <x v="362"/>
  </r>
  <r>
    <n v="24099"/>
    <x v="827"/>
    <x v="143"/>
    <x v="2"/>
    <x v="0"/>
    <n v="175"/>
    <x v="347"/>
  </r>
  <r>
    <n v="24100"/>
    <x v="828"/>
    <x v="43"/>
    <x v="10"/>
    <x v="1"/>
    <n v="177"/>
    <x v="363"/>
  </r>
  <r>
    <n v="24101"/>
    <x v="829"/>
    <x v="52"/>
    <x v="3"/>
    <x v="0"/>
    <n v="143"/>
    <x v="364"/>
  </r>
  <r>
    <n v="24102"/>
    <x v="830"/>
    <x v="63"/>
    <x v="10"/>
    <x v="1"/>
    <n v="183"/>
    <x v="327"/>
  </r>
  <r>
    <n v="24103"/>
    <x v="831"/>
    <x v="65"/>
    <x v="8"/>
    <x v="0"/>
    <n v="25"/>
    <x v="365"/>
  </r>
  <r>
    <n v="24104"/>
    <x v="832"/>
    <x v="51"/>
    <x v="7"/>
    <x v="1"/>
    <n v="169"/>
    <x v="366"/>
  </r>
  <r>
    <n v="24105"/>
    <x v="833"/>
    <x v="61"/>
    <x v="6"/>
    <x v="1"/>
    <n v="98"/>
    <x v="367"/>
  </r>
  <r>
    <n v="24106"/>
    <x v="834"/>
    <x v="37"/>
    <x v="2"/>
    <x v="0"/>
    <n v="102"/>
    <x v="368"/>
  </r>
  <r>
    <n v="24107"/>
    <x v="835"/>
    <x v="61"/>
    <x v="0"/>
    <x v="1"/>
    <n v="29"/>
    <x v="369"/>
  </r>
  <r>
    <n v="24108"/>
    <x v="836"/>
    <x v="47"/>
    <x v="7"/>
    <x v="0"/>
    <n v="42"/>
    <x v="370"/>
  </r>
  <r>
    <n v="24109"/>
    <x v="837"/>
    <x v="55"/>
    <x v="4"/>
    <x v="1"/>
    <n v="182"/>
    <x v="371"/>
  </r>
  <r>
    <n v="24110"/>
    <x v="838"/>
    <x v="95"/>
    <x v="10"/>
    <x v="0"/>
    <n v="39"/>
    <x v="372"/>
  </r>
  <r>
    <n v="24111"/>
    <x v="839"/>
    <x v="38"/>
    <x v="6"/>
    <x v="1"/>
    <n v="166"/>
    <x v="373"/>
  </r>
  <r>
    <n v="24112"/>
    <x v="840"/>
    <x v="132"/>
    <x v="7"/>
    <x v="0"/>
    <n v="20"/>
    <x v="374"/>
  </r>
  <r>
    <n v="24113"/>
    <x v="841"/>
    <x v="144"/>
    <x v="7"/>
    <x v="0"/>
    <n v="5"/>
    <x v="333"/>
  </r>
  <r>
    <n v="24114"/>
    <x v="842"/>
    <x v="144"/>
    <x v="9"/>
    <x v="1"/>
    <n v="179"/>
    <x v="375"/>
  </r>
  <r>
    <n v="24115"/>
    <x v="843"/>
    <x v="173"/>
    <x v="3"/>
    <x v="1"/>
    <n v="169"/>
    <x v="376"/>
  </r>
  <r>
    <n v="24116"/>
    <x v="844"/>
    <x v="105"/>
    <x v="5"/>
    <x v="0"/>
    <n v="153"/>
    <x v="377"/>
  </r>
  <r>
    <n v="24117"/>
    <x v="845"/>
    <x v="19"/>
    <x v="9"/>
    <x v="1"/>
    <n v="199"/>
    <x v="378"/>
  </r>
  <r>
    <n v="24118"/>
    <x v="846"/>
    <x v="62"/>
    <x v="8"/>
    <x v="1"/>
    <n v="41"/>
    <x v="379"/>
  </r>
  <r>
    <n v="24119"/>
    <x v="847"/>
    <x v="72"/>
    <x v="2"/>
    <x v="1"/>
    <n v="197"/>
    <x v="380"/>
  </r>
  <r>
    <n v="24120"/>
    <x v="848"/>
    <x v="17"/>
    <x v="4"/>
    <x v="0"/>
    <n v="99"/>
    <x v="381"/>
  </r>
  <r>
    <n v="24121"/>
    <x v="849"/>
    <x v="18"/>
    <x v="2"/>
    <x v="0"/>
    <n v="91"/>
    <x v="382"/>
  </r>
  <r>
    <n v="24122"/>
    <x v="850"/>
    <x v="116"/>
    <x v="4"/>
    <x v="0"/>
    <n v="125"/>
    <x v="383"/>
  </r>
  <r>
    <n v="24123"/>
    <x v="851"/>
    <x v="138"/>
    <x v="5"/>
    <x v="0"/>
    <n v="18"/>
    <x v="384"/>
  </r>
  <r>
    <n v="24124"/>
    <x v="852"/>
    <x v="104"/>
    <x v="5"/>
    <x v="0"/>
    <n v="159"/>
    <x v="362"/>
  </r>
  <r>
    <n v="24125"/>
    <x v="853"/>
    <x v="132"/>
    <x v="6"/>
    <x v="1"/>
    <n v="104"/>
    <x v="348"/>
  </r>
  <r>
    <n v="24126"/>
    <x v="854"/>
    <x v="105"/>
    <x v="4"/>
    <x v="0"/>
    <n v="125"/>
    <x v="385"/>
  </r>
  <r>
    <n v="24127"/>
    <x v="855"/>
    <x v="134"/>
    <x v="10"/>
    <x v="1"/>
    <n v="25"/>
    <x v="386"/>
  </r>
  <r>
    <n v="24128"/>
    <x v="856"/>
    <x v="30"/>
    <x v="5"/>
    <x v="0"/>
    <n v="183"/>
    <x v="353"/>
  </r>
  <r>
    <n v="24129"/>
    <x v="857"/>
    <x v="25"/>
    <x v="4"/>
    <x v="0"/>
    <n v="197"/>
    <x v="328"/>
  </r>
  <r>
    <n v="24130"/>
    <x v="858"/>
    <x v="17"/>
    <x v="3"/>
    <x v="0"/>
    <n v="84"/>
    <x v="327"/>
  </r>
  <r>
    <n v="24131"/>
    <x v="859"/>
    <x v="148"/>
    <x v="6"/>
    <x v="1"/>
    <n v="198"/>
    <x v="387"/>
  </r>
  <r>
    <n v="24132"/>
    <x v="860"/>
    <x v="66"/>
    <x v="6"/>
    <x v="0"/>
    <n v="206"/>
    <x v="339"/>
  </r>
  <r>
    <n v="24133"/>
    <x v="861"/>
    <x v="40"/>
    <x v="9"/>
    <x v="1"/>
    <n v="42"/>
    <x v="388"/>
  </r>
  <r>
    <n v="24134"/>
    <x v="862"/>
    <x v="107"/>
    <x v="7"/>
    <x v="1"/>
    <n v="47"/>
    <x v="389"/>
  </r>
  <r>
    <n v="24135"/>
    <x v="863"/>
    <x v="137"/>
    <x v="7"/>
    <x v="1"/>
    <n v="108"/>
    <x v="390"/>
  </r>
  <r>
    <n v="24136"/>
    <x v="864"/>
    <x v="128"/>
    <x v="7"/>
    <x v="0"/>
    <n v="174"/>
    <x v="391"/>
  </r>
  <r>
    <n v="24137"/>
    <x v="865"/>
    <x v="106"/>
    <x v="10"/>
    <x v="1"/>
    <n v="68"/>
    <x v="392"/>
  </r>
  <r>
    <n v="24138"/>
    <x v="866"/>
    <x v="106"/>
    <x v="9"/>
    <x v="0"/>
    <n v="108"/>
    <x v="393"/>
  </r>
  <r>
    <n v="24139"/>
    <x v="867"/>
    <x v="89"/>
    <x v="4"/>
    <x v="1"/>
    <n v="10"/>
    <x v="394"/>
  </r>
  <r>
    <n v="24140"/>
    <x v="868"/>
    <x v="56"/>
    <x v="4"/>
    <x v="1"/>
    <n v="58"/>
    <x v="358"/>
  </r>
  <r>
    <n v="24141"/>
    <x v="869"/>
    <x v="126"/>
    <x v="4"/>
    <x v="0"/>
    <n v="203"/>
    <x v="395"/>
  </r>
  <r>
    <n v="24142"/>
    <x v="870"/>
    <x v="117"/>
    <x v="5"/>
    <x v="0"/>
    <n v="201"/>
    <x v="396"/>
  </r>
  <r>
    <n v="24143"/>
    <x v="871"/>
    <x v="142"/>
    <x v="7"/>
    <x v="0"/>
    <n v="13"/>
    <x v="397"/>
  </r>
  <r>
    <n v="24144"/>
    <x v="872"/>
    <x v="163"/>
    <x v="10"/>
    <x v="1"/>
    <n v="168"/>
    <x v="396"/>
  </r>
  <r>
    <n v="24145"/>
    <x v="873"/>
    <x v="90"/>
    <x v="2"/>
    <x v="1"/>
    <n v="89"/>
    <x v="398"/>
  </r>
  <r>
    <n v="24146"/>
    <x v="874"/>
    <x v="147"/>
    <x v="1"/>
    <x v="1"/>
    <n v="64"/>
    <x v="355"/>
  </r>
  <r>
    <n v="24147"/>
    <x v="875"/>
    <x v="48"/>
    <x v="0"/>
    <x v="2"/>
    <n v="12"/>
    <x v="399"/>
  </r>
  <r>
    <n v="24148"/>
    <x v="876"/>
    <x v="135"/>
    <x v="4"/>
    <x v="1"/>
    <n v="58"/>
    <x v="400"/>
  </r>
  <r>
    <n v="24149"/>
    <x v="877"/>
    <x v="91"/>
    <x v="5"/>
    <x v="0"/>
    <n v="142"/>
    <x v="371"/>
  </r>
  <r>
    <n v="24150"/>
    <x v="878"/>
    <x v="18"/>
    <x v="0"/>
    <x v="1"/>
    <n v="46"/>
    <x v="390"/>
  </r>
  <r>
    <n v="24151"/>
    <x v="879"/>
    <x v="63"/>
    <x v="6"/>
    <x v="0"/>
    <n v="210"/>
    <x v="350"/>
  </r>
  <r>
    <n v="24152"/>
    <x v="880"/>
    <x v="102"/>
    <x v="0"/>
    <x v="0"/>
    <n v="130"/>
    <x v="346"/>
  </r>
  <r>
    <n v="24153"/>
    <x v="881"/>
    <x v="36"/>
    <x v="2"/>
    <x v="2"/>
    <n v="173"/>
    <x v="332"/>
  </r>
  <r>
    <n v="24154"/>
    <x v="882"/>
    <x v="20"/>
    <x v="10"/>
    <x v="0"/>
    <n v="54"/>
    <x v="401"/>
  </r>
  <r>
    <n v="24155"/>
    <x v="883"/>
    <x v="128"/>
    <x v="10"/>
    <x v="0"/>
    <n v="44"/>
    <x v="402"/>
  </r>
  <r>
    <n v="24156"/>
    <x v="884"/>
    <x v="132"/>
    <x v="1"/>
    <x v="2"/>
    <n v="71"/>
    <x v="403"/>
  </r>
  <r>
    <n v="24157"/>
    <x v="885"/>
    <x v="57"/>
    <x v="4"/>
    <x v="0"/>
    <n v="132"/>
    <x v="404"/>
  </r>
  <r>
    <n v="24158"/>
    <x v="886"/>
    <x v="126"/>
    <x v="8"/>
    <x v="1"/>
    <n v="38"/>
    <x v="339"/>
  </r>
  <r>
    <n v="24159"/>
    <x v="887"/>
    <x v="66"/>
    <x v="10"/>
    <x v="1"/>
    <n v="40"/>
    <x v="405"/>
  </r>
  <r>
    <n v="24160"/>
    <x v="888"/>
    <x v="171"/>
    <x v="2"/>
    <x v="0"/>
    <n v="58"/>
    <x v="406"/>
  </r>
  <r>
    <n v="24161"/>
    <x v="889"/>
    <x v="9"/>
    <x v="7"/>
    <x v="1"/>
    <n v="185"/>
    <x v="334"/>
  </r>
  <r>
    <n v="24162"/>
    <x v="890"/>
    <x v="24"/>
    <x v="4"/>
    <x v="0"/>
    <n v="61"/>
    <x v="407"/>
  </r>
  <r>
    <n v="24163"/>
    <x v="891"/>
    <x v="16"/>
    <x v="0"/>
    <x v="1"/>
    <n v="84"/>
    <x v="408"/>
  </r>
  <r>
    <n v="24164"/>
    <x v="892"/>
    <x v="121"/>
    <x v="4"/>
    <x v="0"/>
    <n v="119"/>
    <x v="409"/>
  </r>
  <r>
    <n v="24165"/>
    <x v="893"/>
    <x v="44"/>
    <x v="9"/>
    <x v="1"/>
    <n v="54"/>
    <x v="410"/>
  </r>
  <r>
    <n v="24166"/>
    <x v="894"/>
    <x v="30"/>
    <x v="5"/>
    <x v="0"/>
    <n v="191"/>
    <x v="402"/>
  </r>
  <r>
    <n v="24167"/>
    <x v="895"/>
    <x v="174"/>
    <x v="1"/>
    <x v="0"/>
    <n v="181"/>
    <x v="342"/>
  </r>
  <r>
    <n v="24168"/>
    <x v="896"/>
    <x v="64"/>
    <x v="4"/>
    <x v="1"/>
    <n v="99"/>
    <x v="411"/>
  </r>
  <r>
    <n v="24169"/>
    <x v="897"/>
    <x v="141"/>
    <x v="6"/>
    <x v="0"/>
    <n v="120"/>
    <x v="412"/>
  </r>
  <r>
    <n v="24170"/>
    <x v="898"/>
    <x v="23"/>
    <x v="6"/>
    <x v="0"/>
    <n v="38"/>
    <x v="326"/>
  </r>
  <r>
    <n v="24171"/>
    <x v="899"/>
    <x v="21"/>
    <x v="3"/>
    <x v="0"/>
    <n v="2"/>
    <x v="413"/>
  </r>
  <r>
    <n v="24172"/>
    <x v="900"/>
    <x v="119"/>
    <x v="5"/>
    <x v="1"/>
    <n v="99"/>
    <x v="414"/>
  </r>
  <r>
    <n v="24173"/>
    <x v="901"/>
    <x v="4"/>
    <x v="3"/>
    <x v="0"/>
    <n v="136"/>
    <x v="338"/>
  </r>
  <r>
    <n v="24174"/>
    <x v="902"/>
    <x v="37"/>
    <x v="4"/>
    <x v="0"/>
    <n v="163"/>
    <x v="415"/>
  </r>
  <r>
    <n v="24175"/>
    <x v="903"/>
    <x v="119"/>
    <x v="4"/>
    <x v="1"/>
    <n v="97"/>
    <x v="416"/>
  </r>
  <r>
    <n v="24176"/>
    <x v="904"/>
    <x v="54"/>
    <x v="1"/>
    <x v="1"/>
    <n v="209"/>
    <x v="417"/>
  </r>
  <r>
    <n v="24177"/>
    <x v="905"/>
    <x v="147"/>
    <x v="1"/>
    <x v="1"/>
    <n v="33"/>
    <x v="371"/>
  </r>
  <r>
    <n v="24178"/>
    <x v="906"/>
    <x v="30"/>
    <x v="5"/>
    <x v="1"/>
    <n v="80"/>
    <x v="418"/>
  </r>
  <r>
    <n v="24179"/>
    <x v="907"/>
    <x v="124"/>
    <x v="8"/>
    <x v="1"/>
    <n v="190"/>
    <x v="325"/>
  </r>
  <r>
    <n v="24180"/>
    <x v="908"/>
    <x v="95"/>
    <x v="0"/>
    <x v="0"/>
    <n v="168"/>
    <x v="419"/>
  </r>
  <r>
    <n v="24181"/>
    <x v="909"/>
    <x v="71"/>
    <x v="10"/>
    <x v="0"/>
    <n v="12"/>
    <x v="420"/>
  </r>
  <r>
    <n v="24182"/>
    <x v="910"/>
    <x v="141"/>
    <x v="7"/>
    <x v="2"/>
    <n v="31"/>
    <x v="358"/>
  </r>
  <r>
    <n v="24183"/>
    <x v="911"/>
    <x v="18"/>
    <x v="5"/>
    <x v="1"/>
    <n v="51"/>
    <x v="421"/>
  </r>
  <r>
    <n v="24184"/>
    <x v="912"/>
    <x v="170"/>
    <x v="9"/>
    <x v="0"/>
    <n v="135"/>
    <x v="379"/>
  </r>
  <r>
    <n v="24185"/>
    <x v="913"/>
    <x v="95"/>
    <x v="6"/>
    <x v="0"/>
    <n v="80"/>
    <x v="386"/>
  </r>
  <r>
    <n v="24186"/>
    <x v="914"/>
    <x v="6"/>
    <x v="1"/>
    <x v="0"/>
    <n v="15"/>
    <x v="422"/>
  </r>
  <r>
    <n v="24187"/>
    <x v="915"/>
    <x v="101"/>
    <x v="4"/>
    <x v="1"/>
    <n v="81"/>
    <x v="423"/>
  </r>
  <r>
    <n v="24188"/>
    <x v="916"/>
    <x v="126"/>
    <x v="4"/>
    <x v="1"/>
    <n v="185"/>
    <x v="416"/>
  </r>
  <r>
    <n v="24189"/>
    <x v="917"/>
    <x v="21"/>
    <x v="0"/>
    <x v="1"/>
    <n v="3"/>
    <x v="406"/>
  </r>
  <r>
    <n v="24190"/>
    <x v="918"/>
    <x v="98"/>
    <x v="8"/>
    <x v="1"/>
    <n v="185"/>
    <x v="424"/>
  </r>
  <r>
    <n v="24191"/>
    <x v="919"/>
    <x v="7"/>
    <x v="7"/>
    <x v="1"/>
    <n v="127"/>
    <x v="375"/>
  </r>
  <r>
    <n v="24192"/>
    <x v="920"/>
    <x v="105"/>
    <x v="2"/>
    <x v="0"/>
    <n v="15"/>
    <x v="425"/>
  </r>
  <r>
    <n v="24193"/>
    <x v="921"/>
    <x v="4"/>
    <x v="7"/>
    <x v="0"/>
    <n v="133"/>
    <x v="426"/>
  </r>
  <r>
    <n v="24194"/>
    <x v="922"/>
    <x v="34"/>
    <x v="10"/>
    <x v="1"/>
    <n v="138"/>
    <x v="427"/>
  </r>
  <r>
    <n v="24195"/>
    <x v="923"/>
    <x v="165"/>
    <x v="0"/>
    <x v="1"/>
    <n v="132"/>
    <x v="402"/>
  </r>
  <r>
    <n v="24196"/>
    <x v="924"/>
    <x v="153"/>
    <x v="3"/>
    <x v="1"/>
    <n v="13"/>
    <x v="428"/>
  </r>
  <r>
    <n v="24197"/>
    <x v="925"/>
    <x v="57"/>
    <x v="4"/>
    <x v="1"/>
    <n v="136"/>
    <x v="339"/>
  </r>
  <r>
    <n v="24198"/>
    <x v="926"/>
    <x v="18"/>
    <x v="4"/>
    <x v="1"/>
    <n v="25"/>
    <x v="328"/>
  </r>
  <r>
    <n v="24199"/>
    <x v="927"/>
    <x v="54"/>
    <x v="2"/>
    <x v="1"/>
    <n v="200"/>
    <x v="429"/>
  </r>
  <r>
    <n v="24200"/>
    <x v="928"/>
    <x v="110"/>
    <x v="4"/>
    <x v="0"/>
    <n v="148"/>
    <x v="365"/>
  </r>
  <r>
    <n v="24201"/>
    <x v="929"/>
    <x v="0"/>
    <x v="10"/>
    <x v="0"/>
    <n v="175"/>
    <x v="430"/>
  </r>
  <r>
    <n v="24202"/>
    <x v="930"/>
    <x v="0"/>
    <x v="1"/>
    <x v="2"/>
    <n v="44"/>
    <x v="431"/>
  </r>
  <r>
    <n v="24203"/>
    <x v="931"/>
    <x v="30"/>
    <x v="3"/>
    <x v="1"/>
    <n v="39"/>
    <x v="432"/>
  </r>
  <r>
    <n v="24204"/>
    <x v="932"/>
    <x v="162"/>
    <x v="9"/>
    <x v="1"/>
    <n v="80"/>
    <x v="366"/>
  </r>
  <r>
    <n v="24205"/>
    <x v="933"/>
    <x v="70"/>
    <x v="4"/>
    <x v="1"/>
    <n v="198"/>
    <x v="433"/>
  </r>
  <r>
    <n v="24206"/>
    <x v="934"/>
    <x v="155"/>
    <x v="8"/>
    <x v="0"/>
    <n v="203"/>
    <x v="343"/>
  </r>
  <r>
    <n v="24207"/>
    <x v="935"/>
    <x v="38"/>
    <x v="0"/>
    <x v="2"/>
    <n v="210"/>
    <x v="434"/>
  </r>
  <r>
    <n v="24208"/>
    <x v="936"/>
    <x v="20"/>
    <x v="4"/>
    <x v="0"/>
    <n v="94"/>
    <x v="435"/>
  </r>
  <r>
    <n v="24209"/>
    <x v="937"/>
    <x v="101"/>
    <x v="7"/>
    <x v="0"/>
    <n v="142"/>
    <x v="436"/>
  </r>
  <r>
    <n v="24210"/>
    <x v="938"/>
    <x v="68"/>
    <x v="10"/>
    <x v="1"/>
    <n v="94"/>
    <x v="437"/>
  </r>
  <r>
    <n v="24211"/>
    <x v="939"/>
    <x v="6"/>
    <x v="5"/>
    <x v="1"/>
    <n v="129"/>
    <x v="438"/>
  </r>
  <r>
    <n v="24212"/>
    <x v="940"/>
    <x v="11"/>
    <x v="10"/>
    <x v="0"/>
    <n v="15"/>
    <x v="439"/>
  </r>
  <r>
    <n v="24213"/>
    <x v="941"/>
    <x v="78"/>
    <x v="3"/>
    <x v="0"/>
    <n v="155"/>
    <x v="440"/>
  </r>
  <r>
    <n v="24214"/>
    <x v="942"/>
    <x v="67"/>
    <x v="3"/>
    <x v="0"/>
    <n v="120"/>
    <x v="441"/>
  </r>
  <r>
    <n v="24215"/>
    <x v="943"/>
    <x v="3"/>
    <x v="5"/>
    <x v="2"/>
    <n v="171"/>
    <x v="440"/>
  </r>
  <r>
    <n v="24216"/>
    <x v="944"/>
    <x v="169"/>
    <x v="4"/>
    <x v="2"/>
    <n v="11"/>
    <x v="439"/>
  </r>
  <r>
    <n v="24217"/>
    <x v="945"/>
    <x v="113"/>
    <x v="3"/>
    <x v="1"/>
    <n v="159"/>
    <x v="432"/>
  </r>
  <r>
    <n v="24218"/>
    <x v="946"/>
    <x v="149"/>
    <x v="6"/>
    <x v="0"/>
    <n v="66"/>
    <x v="442"/>
  </r>
  <r>
    <n v="24219"/>
    <x v="947"/>
    <x v="20"/>
    <x v="2"/>
    <x v="1"/>
    <n v="143"/>
    <x v="443"/>
  </r>
  <r>
    <n v="24220"/>
    <x v="948"/>
    <x v="58"/>
    <x v="1"/>
    <x v="1"/>
    <n v="26"/>
    <x v="444"/>
  </r>
  <r>
    <n v="24221"/>
    <x v="949"/>
    <x v="66"/>
    <x v="7"/>
    <x v="0"/>
    <n v="190"/>
    <x v="361"/>
  </r>
  <r>
    <n v="24222"/>
    <x v="950"/>
    <x v="40"/>
    <x v="7"/>
    <x v="0"/>
    <n v="3"/>
    <x v="445"/>
  </r>
  <r>
    <n v="24223"/>
    <x v="951"/>
    <x v="160"/>
    <x v="4"/>
    <x v="1"/>
    <n v="106"/>
    <x v="446"/>
  </r>
  <r>
    <n v="24224"/>
    <x v="952"/>
    <x v="55"/>
    <x v="6"/>
    <x v="0"/>
    <n v="181"/>
    <x v="381"/>
  </r>
  <r>
    <n v="24225"/>
    <x v="953"/>
    <x v="117"/>
    <x v="5"/>
    <x v="1"/>
    <n v="141"/>
    <x v="447"/>
  </r>
  <r>
    <n v="24226"/>
    <x v="954"/>
    <x v="40"/>
    <x v="5"/>
    <x v="0"/>
    <n v="64"/>
    <x v="448"/>
  </r>
  <r>
    <n v="24227"/>
    <x v="955"/>
    <x v="63"/>
    <x v="2"/>
    <x v="1"/>
    <n v="204"/>
    <x v="414"/>
  </r>
  <r>
    <n v="24228"/>
    <x v="956"/>
    <x v="41"/>
    <x v="4"/>
    <x v="0"/>
    <n v="1"/>
    <x v="444"/>
  </r>
  <r>
    <n v="24229"/>
    <x v="957"/>
    <x v="0"/>
    <x v="6"/>
    <x v="0"/>
    <n v="21"/>
    <x v="449"/>
  </r>
  <r>
    <n v="24230"/>
    <x v="958"/>
    <x v="64"/>
    <x v="0"/>
    <x v="0"/>
    <n v="84"/>
    <x v="450"/>
  </r>
  <r>
    <n v="24231"/>
    <x v="959"/>
    <x v="95"/>
    <x v="4"/>
    <x v="2"/>
    <n v="33"/>
    <x v="369"/>
  </r>
  <r>
    <n v="24232"/>
    <x v="960"/>
    <x v="49"/>
    <x v="6"/>
    <x v="1"/>
    <n v="177"/>
    <x v="451"/>
  </r>
  <r>
    <n v="24233"/>
    <x v="961"/>
    <x v="5"/>
    <x v="10"/>
    <x v="0"/>
    <n v="162"/>
    <x v="452"/>
  </r>
  <r>
    <n v="24234"/>
    <x v="962"/>
    <x v="49"/>
    <x v="7"/>
    <x v="0"/>
    <n v="204"/>
    <x v="453"/>
  </r>
  <r>
    <n v="24235"/>
    <x v="963"/>
    <x v="44"/>
    <x v="7"/>
    <x v="0"/>
    <n v="138"/>
    <x v="367"/>
  </r>
  <r>
    <n v="24236"/>
    <x v="964"/>
    <x v="102"/>
    <x v="2"/>
    <x v="1"/>
    <n v="195"/>
    <x v="424"/>
  </r>
  <r>
    <n v="24237"/>
    <x v="965"/>
    <x v="151"/>
    <x v="5"/>
    <x v="2"/>
    <n v="110"/>
    <x v="339"/>
  </r>
  <r>
    <n v="24238"/>
    <x v="966"/>
    <x v="66"/>
    <x v="1"/>
    <x v="1"/>
    <n v="59"/>
    <x v="370"/>
  </r>
  <r>
    <n v="24239"/>
    <x v="967"/>
    <x v="38"/>
    <x v="4"/>
    <x v="1"/>
    <n v="201"/>
    <x v="454"/>
  </r>
  <r>
    <n v="24240"/>
    <x v="968"/>
    <x v="113"/>
    <x v="4"/>
    <x v="2"/>
    <n v="44"/>
    <x v="451"/>
  </r>
  <r>
    <n v="24241"/>
    <x v="969"/>
    <x v="154"/>
    <x v="4"/>
    <x v="1"/>
    <n v="36"/>
    <x v="455"/>
  </r>
  <r>
    <n v="24242"/>
    <x v="970"/>
    <x v="15"/>
    <x v="6"/>
    <x v="1"/>
    <n v="11"/>
    <x v="456"/>
  </r>
  <r>
    <n v="24243"/>
    <x v="971"/>
    <x v="33"/>
    <x v="4"/>
    <x v="1"/>
    <n v="88"/>
    <x v="457"/>
  </r>
  <r>
    <n v="24244"/>
    <x v="972"/>
    <x v="101"/>
    <x v="4"/>
    <x v="0"/>
    <n v="16"/>
    <x v="347"/>
  </r>
  <r>
    <n v="24245"/>
    <x v="973"/>
    <x v="169"/>
    <x v="10"/>
    <x v="1"/>
    <n v="138"/>
    <x v="412"/>
  </r>
  <r>
    <n v="24246"/>
    <x v="974"/>
    <x v="175"/>
    <x v="3"/>
    <x v="1"/>
    <n v="92"/>
    <x v="437"/>
  </r>
  <r>
    <n v="24247"/>
    <x v="975"/>
    <x v="67"/>
    <x v="4"/>
    <x v="1"/>
    <n v="74"/>
    <x v="392"/>
  </r>
  <r>
    <n v="24248"/>
    <x v="976"/>
    <x v="150"/>
    <x v="0"/>
    <x v="1"/>
    <n v="144"/>
    <x v="370"/>
  </r>
  <r>
    <n v="24249"/>
    <x v="977"/>
    <x v="104"/>
    <x v="0"/>
    <x v="2"/>
    <n v="151"/>
    <x v="458"/>
  </r>
  <r>
    <n v="24250"/>
    <x v="978"/>
    <x v="66"/>
    <x v="10"/>
    <x v="1"/>
    <n v="11"/>
    <x v="458"/>
  </r>
  <r>
    <n v="24251"/>
    <x v="234"/>
    <x v="175"/>
    <x v="8"/>
    <x v="0"/>
    <n v="15"/>
    <x v="393"/>
  </r>
  <r>
    <n v="24252"/>
    <x v="979"/>
    <x v="96"/>
    <x v="4"/>
    <x v="1"/>
    <n v="170"/>
    <x v="418"/>
  </r>
  <r>
    <n v="24253"/>
    <x v="980"/>
    <x v="77"/>
    <x v="6"/>
    <x v="1"/>
    <n v="77"/>
    <x v="398"/>
  </r>
  <r>
    <n v="24254"/>
    <x v="981"/>
    <x v="131"/>
    <x v="2"/>
    <x v="1"/>
    <n v="6"/>
    <x v="412"/>
  </r>
  <r>
    <n v="24255"/>
    <x v="982"/>
    <x v="153"/>
    <x v="6"/>
    <x v="0"/>
    <n v="189"/>
    <x v="459"/>
  </r>
  <r>
    <n v="24256"/>
    <x v="983"/>
    <x v="81"/>
    <x v="8"/>
    <x v="1"/>
    <n v="43"/>
    <x v="460"/>
  </r>
  <r>
    <n v="24257"/>
    <x v="984"/>
    <x v="112"/>
    <x v="2"/>
    <x v="1"/>
    <n v="17"/>
    <x v="461"/>
  </r>
  <r>
    <n v="24258"/>
    <x v="985"/>
    <x v="25"/>
    <x v="7"/>
    <x v="1"/>
    <n v="80"/>
    <x v="462"/>
  </r>
  <r>
    <n v="24259"/>
    <x v="986"/>
    <x v="37"/>
    <x v="8"/>
    <x v="0"/>
    <n v="138"/>
    <x v="46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n v="23262"/>
    <s v="CESAR VARGAS"/>
    <s v="Comoros"/>
    <s v="C1"/>
    <x v="0"/>
    <n v="117"/>
    <d v="2016-08-09T00:00:00"/>
    <s v="garrafa 1l"/>
    <x v="0"/>
    <n v="1"/>
    <n v="2"/>
    <n v="26618"/>
    <n v="39447"/>
    <n v="234"/>
    <n v="233"/>
    <x v="0"/>
    <n v="117"/>
  </r>
  <r>
    <n v="23263"/>
    <s v="CARLA CABALLERO"/>
    <s v="Panama"/>
    <s v="B2"/>
    <x v="0"/>
    <n v="73"/>
    <d v="2016-07-06T00:00:00"/>
    <s v="botella 1l"/>
    <x v="1"/>
    <n v="3.5"/>
    <n v="6.5"/>
    <n v="7690"/>
    <n v="14672"/>
    <n v="474.5"/>
    <n v="471"/>
    <x v="0"/>
    <n v="255.5"/>
  </r>
  <r>
    <n v="23264"/>
    <s v="MATEO SANCHEZ"/>
    <s v="Tanzania"/>
    <s v="B3"/>
    <x v="1"/>
    <n v="205"/>
    <d v="2016-08-18T00:00:00"/>
    <s v="botella 5l"/>
    <x v="0"/>
    <n v="6"/>
    <n v="9"/>
    <n v="26618"/>
    <n v="39447"/>
    <n v="1845"/>
    <n v="1839"/>
    <x v="0"/>
    <n v="1230"/>
  </r>
  <r>
    <n v="23265"/>
    <s v="ADRIAN GIL"/>
    <s v="South Africa"/>
    <s v="C4"/>
    <x v="1"/>
    <n v="14"/>
    <d v="2016-08-05T00:00:00"/>
    <s v="garrafa 4l"/>
    <x v="0"/>
    <n v="5"/>
    <n v="9.99"/>
    <n v="26618"/>
    <n v="39447"/>
    <n v="139.86000000000001"/>
    <n v="134.86000000000001"/>
    <x v="0"/>
    <n v="70"/>
  </r>
  <r>
    <n v="23266"/>
    <s v="CAROLINA FRANCO"/>
    <s v="Gabon"/>
    <s v="A2"/>
    <x v="1"/>
    <n v="170"/>
    <d v="2016-08-11T00:00:00"/>
    <s v="botellín 300cc"/>
    <x v="0"/>
    <n v="2"/>
    <n v="3.99"/>
    <n v="26618"/>
    <n v="39447"/>
    <n v="678.30000000000007"/>
    <n v="676.30000000000007"/>
    <x v="0"/>
    <n v="340"/>
  </r>
  <r>
    <n v="23267"/>
    <s v="RAUL AVILA"/>
    <s v="Syria"/>
    <s v="A1"/>
    <x v="1"/>
    <n v="129"/>
    <d v="2016-07-11T00:00:00"/>
    <s v="botellín 200cc"/>
    <x v="2"/>
    <n v="1.5"/>
    <n v="3"/>
    <n v="11415"/>
    <n v="15102"/>
    <n v="387"/>
    <n v="385.5"/>
    <x v="0"/>
    <n v="193.5"/>
  </r>
  <r>
    <n v="23268"/>
    <s v="ENRIQUE PEREIRA"/>
    <s v="Grenada"/>
    <s v="B1"/>
    <x v="0"/>
    <n v="82"/>
    <d v="2016-07-12T00:00:00"/>
    <s v="botella 0.5l"/>
    <x v="1"/>
    <n v="3"/>
    <n v="6"/>
    <n v="7690"/>
    <n v="14672"/>
    <n v="492"/>
    <n v="489"/>
    <x v="0"/>
    <n v="246"/>
  </r>
  <r>
    <n v="23269"/>
    <s v="ALBERTO LUQUE"/>
    <s v="Macedonia"/>
    <s v="A1"/>
    <x v="1"/>
    <n v="116"/>
    <d v="2016-06-03T00:00:00"/>
    <s v="botellín 200cc"/>
    <x v="3"/>
    <n v="1.5"/>
    <n v="3"/>
    <n v="12372"/>
    <n v="22716"/>
    <n v="348"/>
    <n v="346.5"/>
    <x v="0"/>
    <n v="174"/>
  </r>
  <r>
    <n v="23270"/>
    <s v="ALBERTO MORALES"/>
    <s v="Kyrgyzstan"/>
    <s v="C3"/>
    <x v="0"/>
    <n v="67"/>
    <d v="2016-06-07T00:00:00"/>
    <s v="garrafa 3l"/>
    <x v="4"/>
    <n v="3.5"/>
    <n v="6.99"/>
    <n v="10972"/>
    <n v="18721"/>
    <n v="468.33000000000004"/>
    <n v="464.83000000000004"/>
    <x v="0"/>
    <n v="234.5"/>
  </r>
  <r>
    <n v="23271"/>
    <s v="ADRIAN MARTINEZ"/>
    <s v="Republic of the Congo"/>
    <s v="C3"/>
    <x v="1"/>
    <n v="125"/>
    <d v="2016-07-27T00:00:00"/>
    <s v="garrafa 3l"/>
    <x v="0"/>
    <n v="3.5"/>
    <n v="6.99"/>
    <n v="26618"/>
    <n v="39447"/>
    <n v="873.75"/>
    <n v="870.25"/>
    <x v="0"/>
    <n v="437.5"/>
  </r>
  <r>
    <n v="23272"/>
    <s v="INES MARTINEZ"/>
    <s v="Turkmenistan"/>
    <s v="B2"/>
    <x v="1"/>
    <n v="71"/>
    <d v="2016-07-31T00:00:00"/>
    <s v="botella 1l"/>
    <x v="4"/>
    <n v="3.5"/>
    <n v="6.5"/>
    <n v="10972"/>
    <n v="18721"/>
    <n v="461.5"/>
    <n v="458"/>
    <x v="0"/>
    <n v="248.5"/>
  </r>
  <r>
    <n v="23273"/>
    <s v="JUDITH RODRIGUEZ"/>
    <s v="Netherlands"/>
    <s v="C4"/>
    <x v="0"/>
    <n v="22"/>
    <d v="2016-08-13T00:00:00"/>
    <s v="garrafa 4l"/>
    <x v="3"/>
    <n v="5"/>
    <n v="9.99"/>
    <n v="12372"/>
    <n v="22716"/>
    <n v="219.78"/>
    <n v="214.78"/>
    <x v="0"/>
    <n v="110"/>
  </r>
  <r>
    <n v="23274"/>
    <s v="RAFAEL MEDINA"/>
    <s v="Macedonia"/>
    <s v="A1"/>
    <x v="1"/>
    <n v="153"/>
    <d v="2016-08-22T00:00:00"/>
    <s v="botellín 200cc"/>
    <x v="3"/>
    <n v="1.5"/>
    <n v="3"/>
    <n v="12372"/>
    <n v="22716"/>
    <n v="459"/>
    <n v="457.5"/>
    <x v="0"/>
    <n v="229.5"/>
  </r>
  <r>
    <n v="23275"/>
    <s v="ENRIQUE NAVARRO"/>
    <s v="Tuvalu"/>
    <s v="B3"/>
    <x v="0"/>
    <n v="141"/>
    <d v="2016-07-04T00:00:00"/>
    <s v="botella 5l"/>
    <x v="5"/>
    <n v="6"/>
    <n v="9"/>
    <n v="4047"/>
    <n v="9654"/>
    <n v="1269"/>
    <n v="1263"/>
    <x v="0"/>
    <n v="846"/>
  </r>
  <r>
    <n v="23276"/>
    <s v="CANDELA GUZMAN"/>
    <s v="Nepal"/>
    <s v="A4"/>
    <x v="0"/>
    <n v="65"/>
    <d v="2016-08-01T00:00:00"/>
    <s v="botellín 500cc"/>
    <x v="4"/>
    <n v="3.5"/>
    <n v="6.5"/>
    <n v="10972"/>
    <n v="18721"/>
    <n v="422.5"/>
    <n v="419"/>
    <x v="0"/>
    <n v="227.5"/>
  </r>
  <r>
    <n v="23277"/>
    <s v="MARIO CASADO"/>
    <s v="Oman"/>
    <s v="C1"/>
    <x v="0"/>
    <n v="157"/>
    <d v="2016-07-12T00:00:00"/>
    <s v="garrafa 1l"/>
    <x v="2"/>
    <n v="1"/>
    <n v="2"/>
    <n v="11415"/>
    <n v="15102"/>
    <n v="314"/>
    <n v="313"/>
    <x v="0"/>
    <n v="157"/>
  </r>
  <r>
    <n v="23278"/>
    <s v="PATRICIA ARIAS"/>
    <s v="Malawi"/>
    <s v="C5"/>
    <x v="0"/>
    <n v="197"/>
    <d v="2016-08-24T00:00:00"/>
    <s v="garrafa 8l"/>
    <x v="0"/>
    <n v="8"/>
    <n v="14.5"/>
    <n v="26618"/>
    <n v="39447"/>
    <n v="2856.5"/>
    <n v="2848.5"/>
    <x v="0"/>
    <n v="1576"/>
  </r>
  <r>
    <n v="23279"/>
    <s v="FRANCISCO JAVIER ANDRES"/>
    <s v="Moldova"/>
    <s v="A1"/>
    <x v="0"/>
    <n v="10"/>
    <d v="2016-06-21T00:00:00"/>
    <s v="botellín 200cc"/>
    <x v="3"/>
    <n v="1.5"/>
    <n v="3"/>
    <n v="12372"/>
    <n v="22716"/>
    <n v="30"/>
    <n v="28.5"/>
    <x v="0"/>
    <n v="15"/>
  </r>
  <r>
    <n v="23280"/>
    <s v="ALICIA CALDERON"/>
    <s v="Burkina Faso"/>
    <s v="C3"/>
    <x v="1"/>
    <n v="30"/>
    <d v="2016-06-03T00:00:00"/>
    <s v="garrafa 3l"/>
    <x v="0"/>
    <n v="3.5"/>
    <n v="6.99"/>
    <n v="26618"/>
    <n v="39447"/>
    <n v="209.70000000000002"/>
    <n v="206.20000000000002"/>
    <x v="0"/>
    <n v="105"/>
  </r>
  <r>
    <n v="23281"/>
    <s v="SANTIAGO GUILLEN"/>
    <s v="Botswana"/>
    <s v="C2"/>
    <x v="2"/>
    <n v="134"/>
    <d v="2016-07-13T00:00:00"/>
    <s v="garrafa 2l"/>
    <x v="0"/>
    <n v="2.5"/>
    <n v="4.5"/>
    <n v="26618"/>
    <n v="39447"/>
    <n v="603"/>
    <n v="600.5"/>
    <x v="0"/>
    <n v="335"/>
  </r>
  <r>
    <n v="23282"/>
    <s v="ALEXIA ACOSTA"/>
    <s v="Liberia"/>
    <s v="B1"/>
    <x v="1"/>
    <n v="100"/>
    <d v="2016-08-21T00:00:00"/>
    <s v="botella 0.5l"/>
    <x v="0"/>
    <n v="3"/>
    <n v="6"/>
    <n v="26618"/>
    <n v="39447"/>
    <n v="600"/>
    <n v="597"/>
    <x v="0"/>
    <n v="300"/>
  </r>
  <r>
    <n v="23283"/>
    <s v="MIRIAM PEÑA"/>
    <s v="Vanuatu"/>
    <s v="C5"/>
    <x v="1"/>
    <n v="142"/>
    <d v="2016-06-24T00:00:00"/>
    <s v="garrafa 8l"/>
    <x v="5"/>
    <n v="8"/>
    <n v="14.5"/>
    <n v="4047"/>
    <n v="9654"/>
    <n v="2059"/>
    <n v="2051"/>
    <x v="0"/>
    <n v="1136"/>
  </r>
  <r>
    <n v="23284"/>
    <s v="GUILLEM AGUILAR"/>
    <s v="Palau"/>
    <s v="A2"/>
    <x v="0"/>
    <n v="135"/>
    <d v="2016-06-17T00:00:00"/>
    <s v="botellín 300cc"/>
    <x v="5"/>
    <n v="2"/>
    <n v="3.99"/>
    <n v="4047"/>
    <n v="9654"/>
    <n v="538.65"/>
    <n v="536.65"/>
    <x v="0"/>
    <n v="270"/>
  </r>
  <r>
    <n v="23285"/>
    <s v="RODRIGO SANTIAGO"/>
    <s v="Madagascar"/>
    <s v="C2"/>
    <x v="1"/>
    <n v="9"/>
    <d v="2016-07-24T00:00:00"/>
    <s v="garrafa 2l"/>
    <x v="0"/>
    <n v="2.5"/>
    <n v="4.5"/>
    <n v="26618"/>
    <n v="39447"/>
    <n v="40.5"/>
    <n v="38"/>
    <x v="0"/>
    <n v="22.5"/>
  </r>
  <r>
    <n v="23286"/>
    <s v="ARLET ARIAS"/>
    <s v="Yemen"/>
    <s v="B3"/>
    <x v="0"/>
    <n v="69"/>
    <d v="2016-08-08T00:00:00"/>
    <s v="botella 5l"/>
    <x v="2"/>
    <n v="6"/>
    <n v="9"/>
    <n v="11415"/>
    <n v="15102"/>
    <n v="621"/>
    <n v="615"/>
    <x v="0"/>
    <n v="414"/>
  </r>
  <r>
    <n v="23287"/>
    <s v="PATRICIA LOPEZ"/>
    <s v="Kiribati"/>
    <s v="A2"/>
    <x v="0"/>
    <n v="189"/>
    <d v="2016-06-17T00:00:00"/>
    <s v="botellín 300cc"/>
    <x v="5"/>
    <n v="2"/>
    <n v="3.99"/>
    <n v="4047"/>
    <n v="9654"/>
    <n v="754.11"/>
    <n v="752.11"/>
    <x v="0"/>
    <n v="378"/>
  </r>
  <r>
    <n v="23288"/>
    <s v="ISABEL CONTRERAS"/>
    <s v="Montenegro"/>
    <s v="C4"/>
    <x v="0"/>
    <n v="141"/>
    <d v="2016-06-14T00:00:00"/>
    <s v="garrafa 4l"/>
    <x v="3"/>
    <n v="5"/>
    <n v="9.99"/>
    <n v="12372"/>
    <n v="22716"/>
    <n v="1408.59"/>
    <n v="1403.59"/>
    <x v="0"/>
    <n v="705"/>
  </r>
  <r>
    <n v="23289"/>
    <s v="NAHIA GUERRA"/>
    <s v="Mongolia"/>
    <s v="C5"/>
    <x v="0"/>
    <n v="166"/>
    <d v="2016-08-02T00:00:00"/>
    <s v="garrafa 8l"/>
    <x v="4"/>
    <n v="8"/>
    <n v="14.5"/>
    <n v="10972"/>
    <n v="18721"/>
    <n v="2407"/>
    <n v="2399"/>
    <x v="0"/>
    <n v="1328"/>
  </r>
  <r>
    <n v="23290"/>
    <s v="MIRIAM VILA"/>
    <s v="Tunisia"/>
    <s v="B3"/>
    <x v="1"/>
    <n v="170"/>
    <d v="2016-08-11T00:00:00"/>
    <s v="botella 5l"/>
    <x v="2"/>
    <n v="6"/>
    <n v="9"/>
    <n v="11415"/>
    <n v="15102"/>
    <n v="1530"/>
    <n v="1524"/>
    <x v="0"/>
    <n v="1020"/>
  </r>
  <r>
    <n v="23291"/>
    <s v="MARC EXPOSITO"/>
    <s v="Albania"/>
    <s v="B3"/>
    <x v="1"/>
    <n v="199"/>
    <d v="2016-08-18T00:00:00"/>
    <s v="botella 5l"/>
    <x v="3"/>
    <n v="6"/>
    <n v="9"/>
    <n v="12372"/>
    <n v="22716"/>
    <n v="1791"/>
    <n v="1785"/>
    <x v="0"/>
    <n v="1194"/>
  </r>
  <r>
    <n v="23292"/>
    <s v="IGNACIO FERNANDEZ"/>
    <s v="Fiji"/>
    <s v="C5"/>
    <x v="0"/>
    <n v="73"/>
    <d v="2016-07-03T00:00:00"/>
    <s v="garrafa 8l"/>
    <x v="5"/>
    <n v="8"/>
    <n v="14.5"/>
    <n v="4047"/>
    <n v="9654"/>
    <n v="1058.5"/>
    <n v="1050.5"/>
    <x v="0"/>
    <n v="584"/>
  </r>
  <r>
    <n v="23293"/>
    <s v="NIL QUINTANA"/>
    <s v="Angola"/>
    <s v="C1"/>
    <x v="1"/>
    <n v="117"/>
    <d v="2016-06-30T00:00:00"/>
    <s v="garrafa 1l"/>
    <x v="0"/>
    <n v="1"/>
    <n v="2"/>
    <n v="26618"/>
    <n v="39447"/>
    <n v="234"/>
    <n v="233"/>
    <x v="0"/>
    <n v="117"/>
  </r>
  <r>
    <n v="23294"/>
    <s v="AITOR LEON"/>
    <s v="Botswana"/>
    <s v="B3"/>
    <x v="1"/>
    <n v="160"/>
    <d v="2016-06-22T00:00:00"/>
    <s v="botella 5l"/>
    <x v="0"/>
    <n v="6"/>
    <n v="9"/>
    <n v="26618"/>
    <n v="39447"/>
    <n v="1440"/>
    <n v="1434"/>
    <x v="0"/>
    <n v="960"/>
  </r>
  <r>
    <n v="23295"/>
    <s v="NURIA ALVAREZ"/>
    <s v="Solomon Islands"/>
    <s v="C1"/>
    <x v="0"/>
    <n v="45"/>
    <d v="2016-06-09T00:00:00"/>
    <s v="garrafa 1l"/>
    <x v="5"/>
    <n v="1"/>
    <n v="2"/>
    <n v="4047"/>
    <n v="9654"/>
    <n v="90"/>
    <n v="89"/>
    <x v="0"/>
    <n v="45"/>
  </r>
  <r>
    <n v="23296"/>
    <s v="MALAK ROMERO"/>
    <s v="Denmark"/>
    <s v="C5"/>
    <x v="1"/>
    <n v="37"/>
    <d v="2016-06-08T00:00:00"/>
    <s v="garrafa 8l"/>
    <x v="3"/>
    <n v="8"/>
    <n v="14.5"/>
    <n v="12372"/>
    <n v="22716"/>
    <n v="536.5"/>
    <n v="528.5"/>
    <x v="0"/>
    <n v="296"/>
  </r>
  <r>
    <n v="23297"/>
    <s v="DAVID SERRA"/>
    <s v="Hungary"/>
    <s v="B3"/>
    <x v="0"/>
    <n v="135"/>
    <d v="2016-08-12T00:00:00"/>
    <s v="botella 5l"/>
    <x v="3"/>
    <n v="6"/>
    <n v="9"/>
    <n v="12372"/>
    <n v="22716"/>
    <n v="1215"/>
    <n v="1209"/>
    <x v="0"/>
    <n v="810"/>
  </r>
  <r>
    <n v="23298"/>
    <s v="ANGEL HEREDIA"/>
    <s v="Vietnam"/>
    <s v="A2"/>
    <x v="2"/>
    <n v="12"/>
    <d v="2016-07-28T00:00:00"/>
    <s v="botellín 300cc"/>
    <x v="4"/>
    <n v="2"/>
    <n v="3.99"/>
    <n v="10972"/>
    <n v="18721"/>
    <n v="47.88"/>
    <n v="45.88"/>
    <x v="0"/>
    <n v="24"/>
  </r>
  <r>
    <n v="23299"/>
    <s v="ERIC PARDO"/>
    <s v="Niger"/>
    <s v="A2"/>
    <x v="1"/>
    <n v="104"/>
    <d v="2016-06-27T00:00:00"/>
    <s v="botellín 300cc"/>
    <x v="0"/>
    <n v="2"/>
    <n v="3.99"/>
    <n v="26618"/>
    <n v="39447"/>
    <n v="414.96000000000004"/>
    <n v="412.96000000000004"/>
    <x v="0"/>
    <n v="208"/>
  </r>
  <r>
    <n v="23300"/>
    <s v="ADAM HERNANDEZ"/>
    <s v="Palau"/>
    <s v="C4"/>
    <x v="0"/>
    <n v="167"/>
    <d v="2016-07-07T00:00:00"/>
    <s v="garrafa 4l"/>
    <x v="5"/>
    <n v="5"/>
    <n v="9.99"/>
    <n v="4047"/>
    <n v="9654"/>
    <n v="1668.33"/>
    <n v="1663.33"/>
    <x v="0"/>
    <n v="835"/>
  </r>
  <r>
    <n v="23301"/>
    <s v="MALAK NUÑEZ"/>
    <s v="Ethiopia"/>
    <s v="C3"/>
    <x v="1"/>
    <n v="108"/>
    <d v="2016-07-19T00:00:00"/>
    <s v="garrafa 3l"/>
    <x v="0"/>
    <n v="3.5"/>
    <n v="6.99"/>
    <n v="26618"/>
    <n v="39447"/>
    <n v="754.92000000000007"/>
    <n v="751.42000000000007"/>
    <x v="0"/>
    <n v="378"/>
  </r>
  <r>
    <n v="23302"/>
    <s v="RODRIGO ACOSTA"/>
    <s v="Panama"/>
    <s v="A4"/>
    <x v="1"/>
    <n v="105"/>
    <d v="2016-07-27T00:00:00"/>
    <s v="botellín 500cc"/>
    <x v="1"/>
    <n v="3.5"/>
    <n v="6.5"/>
    <n v="7690"/>
    <n v="14672"/>
    <n v="682.5"/>
    <n v="679"/>
    <x v="0"/>
    <n v="367.5"/>
  </r>
  <r>
    <n v="23303"/>
    <s v="ALBA CUESTA"/>
    <s v="China"/>
    <s v="C5"/>
    <x v="1"/>
    <n v="176"/>
    <d v="2016-08-17T00:00:00"/>
    <s v="garrafa 8l"/>
    <x v="4"/>
    <n v="8"/>
    <n v="14.5"/>
    <n v="10972"/>
    <n v="18721"/>
    <n v="2552"/>
    <n v="2544"/>
    <x v="0"/>
    <n v="1408"/>
  </r>
  <r>
    <n v="23304"/>
    <s v="JOAN NIETO"/>
    <s v="Solomon Islands"/>
    <s v="A2"/>
    <x v="0"/>
    <n v="131"/>
    <d v="2016-06-01T00:00:00"/>
    <s v="botellín 300cc"/>
    <x v="5"/>
    <n v="2"/>
    <n v="3.99"/>
    <n v="4047"/>
    <n v="9654"/>
    <n v="522.69000000000005"/>
    <n v="520.69000000000005"/>
    <x v="0"/>
    <n v="262"/>
  </r>
  <r>
    <n v="23305"/>
    <s v="ANTONIO PEREIRA"/>
    <s v="Botswana"/>
    <s v="B3"/>
    <x v="1"/>
    <n v="188"/>
    <d v="2016-08-26T00:00:00"/>
    <s v="botella 5l"/>
    <x v="0"/>
    <n v="6"/>
    <n v="9"/>
    <n v="26618"/>
    <n v="39447"/>
    <n v="1692"/>
    <n v="1686"/>
    <x v="0"/>
    <n v="1128"/>
  </r>
  <r>
    <n v="23306"/>
    <s v="LEO MARTIN"/>
    <s v="Philippines"/>
    <s v="B2"/>
    <x v="2"/>
    <n v="93"/>
    <d v="2016-06-08T00:00:00"/>
    <s v="botella 1l"/>
    <x v="4"/>
    <n v="3.5"/>
    <n v="6.5"/>
    <n v="10972"/>
    <n v="18721"/>
    <n v="604.5"/>
    <n v="601"/>
    <x v="0"/>
    <n v="325.5"/>
  </r>
  <r>
    <n v="23307"/>
    <s v="CELIA BENITEZ"/>
    <s v="Dominican Republic"/>
    <s v="B1"/>
    <x v="0"/>
    <n v="113"/>
    <d v="2016-07-04T00:00:00"/>
    <s v="botella 0.5l"/>
    <x v="1"/>
    <n v="3"/>
    <n v="6"/>
    <n v="7690"/>
    <n v="14672"/>
    <n v="678"/>
    <n v="675"/>
    <x v="0"/>
    <n v="339"/>
  </r>
  <r>
    <n v="23308"/>
    <s v="CLARA MANZANO"/>
    <s v="Rwanda"/>
    <s v="A1"/>
    <x v="0"/>
    <n v="112"/>
    <d v="2016-07-09T00:00:00"/>
    <s v="botellín 200cc"/>
    <x v="0"/>
    <n v="1.5"/>
    <n v="3"/>
    <n v="26618"/>
    <n v="39447"/>
    <n v="336"/>
    <n v="334.5"/>
    <x v="0"/>
    <n v="168"/>
  </r>
  <r>
    <n v="23309"/>
    <s v="VEGA CORTES"/>
    <s v="Sierra Leone"/>
    <s v="A2"/>
    <x v="0"/>
    <n v="201"/>
    <d v="2016-06-23T00:00:00"/>
    <s v="botellín 300cc"/>
    <x v="0"/>
    <n v="2"/>
    <n v="3.99"/>
    <n v="26618"/>
    <n v="39447"/>
    <n v="801.99"/>
    <n v="799.99"/>
    <x v="0"/>
    <n v="402"/>
  </r>
  <r>
    <n v="23310"/>
    <s v="RAUL RODRIGUEZ"/>
    <s v="Canada"/>
    <s v="C4"/>
    <x v="1"/>
    <n v="41"/>
    <d v="2016-06-17T00:00:00"/>
    <s v="garrafa 4l"/>
    <x v="6"/>
    <n v="5"/>
    <n v="9.99"/>
    <n v="285"/>
    <n v="1429"/>
    <n v="409.59000000000003"/>
    <n v="404.59000000000003"/>
    <x v="0"/>
    <n v="205"/>
  </r>
  <r>
    <n v="23311"/>
    <s v="POL EXPOSITO"/>
    <s v="Netherlands"/>
    <s v="C5"/>
    <x v="1"/>
    <n v="18"/>
    <d v="2016-06-12T00:00:00"/>
    <s v="garrafa 8l"/>
    <x v="3"/>
    <n v="8"/>
    <n v="14.5"/>
    <n v="12372"/>
    <n v="22716"/>
    <n v="261"/>
    <n v="253"/>
    <x v="0"/>
    <n v="144"/>
  </r>
  <r>
    <n v="23312"/>
    <s v="RODRIGO SANTIAGO"/>
    <s v="Mauritius"/>
    <s v="A2"/>
    <x v="0"/>
    <n v="28"/>
    <d v="2016-07-06T00:00:00"/>
    <s v="botellín 300cc"/>
    <x v="0"/>
    <n v="2"/>
    <n v="3.99"/>
    <n v="26618"/>
    <n v="39447"/>
    <n v="111.72"/>
    <n v="109.72"/>
    <x v="0"/>
    <n v="56"/>
  </r>
  <r>
    <n v="23313"/>
    <s v="NICOLAS BLAZQUEZ"/>
    <s v="Palau"/>
    <s v="C1"/>
    <x v="0"/>
    <n v="137"/>
    <d v="2016-07-15T00:00:00"/>
    <s v="garrafa 1l"/>
    <x v="5"/>
    <n v="1"/>
    <n v="2"/>
    <n v="4047"/>
    <n v="9654"/>
    <n v="274"/>
    <n v="273"/>
    <x v="0"/>
    <n v="137"/>
  </r>
  <r>
    <n v="23314"/>
    <s v="MARTI EXPOSITO"/>
    <s v="Panama"/>
    <s v="C4"/>
    <x v="1"/>
    <n v="95"/>
    <d v="2016-08-10T00:00:00"/>
    <s v="garrafa 4l"/>
    <x v="1"/>
    <n v="5"/>
    <n v="9.99"/>
    <n v="7690"/>
    <n v="14672"/>
    <n v="949.05000000000007"/>
    <n v="944.05000000000007"/>
    <x v="0"/>
    <n v="475"/>
  </r>
  <r>
    <n v="23315"/>
    <s v="MANUEL GALLARDO"/>
    <s v="Burkina Faso"/>
    <s v="A2"/>
    <x v="0"/>
    <n v="109"/>
    <d v="2016-07-12T00:00:00"/>
    <s v="botellín 300cc"/>
    <x v="0"/>
    <n v="2"/>
    <n v="3.99"/>
    <n v="26618"/>
    <n v="39447"/>
    <n v="434.91"/>
    <n v="432.91"/>
    <x v="0"/>
    <n v="218"/>
  </r>
  <r>
    <n v="23316"/>
    <s v="YERAY MORENO"/>
    <s v="Sudan"/>
    <s v="A2"/>
    <x v="2"/>
    <n v="137"/>
    <d v="2016-06-01T00:00:00"/>
    <s v="botellín 300cc"/>
    <x v="0"/>
    <n v="2"/>
    <n v="3.99"/>
    <n v="26618"/>
    <n v="39447"/>
    <n v="546.63"/>
    <n v="544.63"/>
    <x v="0"/>
    <n v="274"/>
  </r>
  <r>
    <n v="23317"/>
    <s v="BLANCA FRANCO"/>
    <s v="Malta"/>
    <s v="A2"/>
    <x v="0"/>
    <n v="196"/>
    <d v="2016-07-17T00:00:00"/>
    <s v="botellín 300cc"/>
    <x v="3"/>
    <n v="2"/>
    <n v="3.99"/>
    <n v="12372"/>
    <n v="22716"/>
    <n v="782.04000000000008"/>
    <n v="780.04000000000008"/>
    <x v="0"/>
    <n v="392"/>
  </r>
  <r>
    <n v="23318"/>
    <s v="JORGE RUBIO"/>
    <s v="India"/>
    <s v="B2"/>
    <x v="1"/>
    <n v="48"/>
    <d v="2016-07-09T00:00:00"/>
    <s v="botella 1l"/>
    <x v="4"/>
    <n v="3.5"/>
    <n v="6.5"/>
    <n v="10972"/>
    <n v="18721"/>
    <n v="312"/>
    <n v="308.5"/>
    <x v="0"/>
    <n v="168"/>
  </r>
  <r>
    <n v="23319"/>
    <s v="AFRICA ARROYO"/>
    <s v="Ghana"/>
    <s v="C1"/>
    <x v="0"/>
    <n v="4"/>
    <d v="2016-08-03T00:00:00"/>
    <s v="garrafa 1l"/>
    <x v="0"/>
    <n v="1"/>
    <n v="2"/>
    <n v="26618"/>
    <n v="39447"/>
    <n v="8"/>
    <n v="7"/>
    <x v="0"/>
    <n v="4"/>
  </r>
  <r>
    <n v="23320"/>
    <s v="MARCO PARDO"/>
    <s v="Croatia"/>
    <s v="B1"/>
    <x v="2"/>
    <n v="125"/>
    <d v="2016-06-15T00:00:00"/>
    <s v="botella 0.5l"/>
    <x v="3"/>
    <n v="3"/>
    <n v="6"/>
    <n v="12372"/>
    <n v="22716"/>
    <n v="750"/>
    <n v="747"/>
    <x v="0"/>
    <n v="375"/>
  </r>
  <r>
    <n v="23321"/>
    <s v="ALEJANDRO BLANCO"/>
    <s v="Haiti"/>
    <s v="C1"/>
    <x v="0"/>
    <n v="211"/>
    <d v="2016-08-13T00:00:00"/>
    <s v="garrafa 1l"/>
    <x v="1"/>
    <n v="1"/>
    <n v="2"/>
    <n v="7690"/>
    <n v="14672"/>
    <n v="422"/>
    <n v="421"/>
    <x v="0"/>
    <n v="211"/>
  </r>
  <r>
    <n v="23322"/>
    <s v="ALBA MOLINA"/>
    <s v="Malaysia"/>
    <s v="A1"/>
    <x v="0"/>
    <n v="20"/>
    <d v="2016-06-10T00:00:00"/>
    <s v="botellín 200cc"/>
    <x v="4"/>
    <n v="1.5"/>
    <n v="3"/>
    <n v="10972"/>
    <n v="18721"/>
    <n v="60"/>
    <n v="58.5"/>
    <x v="0"/>
    <n v="30"/>
  </r>
  <r>
    <n v="23323"/>
    <s v="RAQUEL LEON"/>
    <s v="Pakistan"/>
    <s v="A1"/>
    <x v="2"/>
    <n v="135"/>
    <d v="2016-08-29T00:00:00"/>
    <s v="botellín 200cc"/>
    <x v="2"/>
    <n v="1.5"/>
    <n v="3"/>
    <n v="11415"/>
    <n v="15102"/>
    <n v="405"/>
    <n v="403.5"/>
    <x v="0"/>
    <n v="202.5"/>
  </r>
  <r>
    <n v="23324"/>
    <s v="NIL CARMONA"/>
    <s v="Burkina Faso"/>
    <s v="C4"/>
    <x v="1"/>
    <n v="193"/>
    <d v="2016-08-13T00:00:00"/>
    <s v="garrafa 4l"/>
    <x v="0"/>
    <n v="5"/>
    <n v="9.99"/>
    <n v="26618"/>
    <n v="39447"/>
    <n v="1928.07"/>
    <n v="1923.07"/>
    <x v="0"/>
    <n v="965"/>
  </r>
  <r>
    <n v="23325"/>
    <s v="MARTIN ABAD"/>
    <s v="Indonesia"/>
    <s v="B1"/>
    <x v="0"/>
    <n v="184"/>
    <d v="2016-06-22T00:00:00"/>
    <s v="botella 0.5l"/>
    <x v="4"/>
    <n v="3"/>
    <n v="6"/>
    <n v="10972"/>
    <n v="18721"/>
    <n v="1104"/>
    <n v="1101"/>
    <x v="0"/>
    <n v="552"/>
  </r>
  <r>
    <n v="23326"/>
    <s v="ZOE RICO"/>
    <s v="Slovenia"/>
    <s v="C2"/>
    <x v="0"/>
    <n v="126"/>
    <d v="2016-08-21T00:00:00"/>
    <s v="garrafa 2l"/>
    <x v="3"/>
    <n v="2.5"/>
    <n v="4.5"/>
    <n v="12372"/>
    <n v="22716"/>
    <n v="567"/>
    <n v="564.5"/>
    <x v="0"/>
    <n v="315"/>
  </r>
  <r>
    <n v="23327"/>
    <s v="PABLO ROMERO"/>
    <s v="Chad"/>
    <s v="B2"/>
    <x v="0"/>
    <n v="176"/>
    <d v="2016-07-31T00:00:00"/>
    <s v="botella 1l"/>
    <x v="0"/>
    <n v="3.5"/>
    <n v="6.5"/>
    <n v="26618"/>
    <n v="39447"/>
    <n v="1144"/>
    <n v="1140.5"/>
    <x v="0"/>
    <n v="616"/>
  </r>
  <r>
    <n v="23328"/>
    <s v="ANGELA GARRIDO"/>
    <s v="France"/>
    <s v="C5"/>
    <x v="2"/>
    <n v="102"/>
    <d v="2016-07-15T00:00:00"/>
    <s v="garrafa 8l"/>
    <x v="3"/>
    <n v="8"/>
    <n v="14.5"/>
    <n v="12372"/>
    <n v="22716"/>
    <n v="1479"/>
    <n v="1471"/>
    <x v="0"/>
    <n v="816"/>
  </r>
  <r>
    <n v="23329"/>
    <s v="VEGA CALDERON"/>
    <s v="United States of America"/>
    <s v="A2"/>
    <x v="0"/>
    <n v="203"/>
    <d v="2016-07-23T00:00:00"/>
    <s v="botellín 300cc"/>
    <x v="6"/>
    <n v="2"/>
    <n v="3.99"/>
    <n v="285"/>
    <n v="1429"/>
    <n v="809.97"/>
    <n v="807.97"/>
    <x v="0"/>
    <n v="406"/>
  </r>
  <r>
    <n v="23330"/>
    <s v="MATEO ALARCON"/>
    <s v="United Kingdom"/>
    <s v="C1"/>
    <x v="0"/>
    <n v="177"/>
    <d v="2016-08-04T00:00:00"/>
    <s v="garrafa 1l"/>
    <x v="3"/>
    <n v="1"/>
    <n v="2"/>
    <n v="12372"/>
    <n v="22716"/>
    <n v="354"/>
    <n v="353"/>
    <x v="0"/>
    <n v="177"/>
  </r>
  <r>
    <n v="23331"/>
    <s v="UNAI SANCHO"/>
    <s v="Algeria"/>
    <s v="C1"/>
    <x v="2"/>
    <n v="51"/>
    <d v="2016-08-04T00:00:00"/>
    <s v="garrafa 1l"/>
    <x v="2"/>
    <n v="1"/>
    <n v="2"/>
    <n v="11415"/>
    <n v="15102"/>
    <n v="102"/>
    <n v="101"/>
    <x v="0"/>
    <n v="51"/>
  </r>
  <r>
    <n v="23332"/>
    <s v="JAVIER GIL"/>
    <s v="Malaysia"/>
    <s v="A2"/>
    <x v="1"/>
    <n v="203"/>
    <d v="2016-07-11T00:00:00"/>
    <s v="botellín 300cc"/>
    <x v="4"/>
    <n v="2"/>
    <n v="3.99"/>
    <n v="10972"/>
    <n v="18721"/>
    <n v="809.97"/>
    <n v="807.97"/>
    <x v="0"/>
    <n v="406"/>
  </r>
  <r>
    <n v="23333"/>
    <s v="NAIA ROMERO"/>
    <s v="Malta"/>
    <s v="A2"/>
    <x v="1"/>
    <n v="106"/>
    <d v="2016-08-05T00:00:00"/>
    <s v="botellín 300cc"/>
    <x v="3"/>
    <n v="2"/>
    <n v="3.99"/>
    <n v="12372"/>
    <n v="22716"/>
    <n v="422.94"/>
    <n v="420.94"/>
    <x v="0"/>
    <n v="212"/>
  </r>
  <r>
    <n v="23334"/>
    <s v="DIEGO QUINTANA"/>
    <s v="Nigeria"/>
    <s v="A1"/>
    <x v="0"/>
    <n v="14"/>
    <d v="2016-08-17T00:00:00"/>
    <s v="botellín 200cc"/>
    <x v="0"/>
    <n v="1.5"/>
    <n v="3"/>
    <n v="26618"/>
    <n v="39447"/>
    <n v="42"/>
    <n v="40.5"/>
    <x v="0"/>
    <n v="21"/>
  </r>
  <r>
    <n v="23335"/>
    <s v="RAFAEL SANTOS"/>
    <s v="United Kingdom"/>
    <s v="B3"/>
    <x v="0"/>
    <n v="116"/>
    <d v="2016-08-13T00:00:00"/>
    <s v="botella 5l"/>
    <x v="3"/>
    <n v="6"/>
    <n v="9"/>
    <n v="12372"/>
    <n v="22716"/>
    <n v="1044"/>
    <n v="1038"/>
    <x v="0"/>
    <n v="696"/>
  </r>
  <r>
    <n v="23336"/>
    <s v="VEGA GUTIERREZ"/>
    <s v="Morocco"/>
    <s v="C2"/>
    <x v="1"/>
    <n v="7"/>
    <d v="2016-07-01T00:00:00"/>
    <s v="garrafa 2l"/>
    <x v="2"/>
    <n v="2.5"/>
    <n v="4.5"/>
    <n v="11415"/>
    <n v="15102"/>
    <n v="31.5"/>
    <n v="29"/>
    <x v="0"/>
    <n v="17.5"/>
  </r>
  <r>
    <n v="23337"/>
    <s v="BIEL MONTERO"/>
    <s v="Guinea"/>
    <s v="C3"/>
    <x v="0"/>
    <n v="82"/>
    <d v="2016-07-07T00:00:00"/>
    <s v="garrafa 3l"/>
    <x v="0"/>
    <n v="3.5"/>
    <n v="6.99"/>
    <n v="26618"/>
    <n v="39447"/>
    <n v="573.18000000000006"/>
    <n v="569.68000000000006"/>
    <x v="0"/>
    <n v="287"/>
  </r>
  <r>
    <n v="23338"/>
    <s v="JOSE MANUEL MARTIN"/>
    <s v="Vietnam"/>
    <s v="A2"/>
    <x v="0"/>
    <n v="178"/>
    <d v="2016-08-12T00:00:00"/>
    <s v="botellín 300cc"/>
    <x v="4"/>
    <n v="2"/>
    <n v="3.99"/>
    <n v="10972"/>
    <n v="18721"/>
    <n v="710.22"/>
    <n v="708.22"/>
    <x v="0"/>
    <n v="356"/>
  </r>
  <r>
    <n v="23339"/>
    <s v="NICOLAS ROMAN"/>
    <s v="Moldova"/>
    <s v="B1"/>
    <x v="1"/>
    <n v="41"/>
    <d v="2016-07-11T00:00:00"/>
    <s v="botella 0.5l"/>
    <x v="3"/>
    <n v="3"/>
    <n v="6"/>
    <n v="12372"/>
    <n v="22716"/>
    <n v="246"/>
    <n v="243"/>
    <x v="0"/>
    <n v="123"/>
  </r>
  <r>
    <n v="23340"/>
    <s v="JANA GUERRERO"/>
    <s v="El Salvador"/>
    <s v="C2"/>
    <x v="1"/>
    <n v="85"/>
    <d v="2016-07-05T00:00:00"/>
    <s v="garrafa 2l"/>
    <x v="1"/>
    <n v="2.5"/>
    <n v="4.5"/>
    <n v="7690"/>
    <n v="14672"/>
    <n v="382.5"/>
    <n v="380"/>
    <x v="0"/>
    <n v="212.5"/>
  </r>
  <r>
    <n v="23341"/>
    <s v="MARC GUILLEN"/>
    <s v="Gabon"/>
    <s v="A1"/>
    <x v="1"/>
    <n v="77"/>
    <d v="2016-06-27T00:00:00"/>
    <s v="botellín 200cc"/>
    <x v="0"/>
    <n v="1.5"/>
    <n v="3"/>
    <n v="26618"/>
    <n v="39447"/>
    <n v="231"/>
    <n v="229.5"/>
    <x v="0"/>
    <n v="115.5"/>
  </r>
  <r>
    <n v="23342"/>
    <s v="RAYAN MERINO"/>
    <s v="Portugal"/>
    <s v="A2"/>
    <x v="0"/>
    <n v="122"/>
    <d v="2016-06-28T00:00:00"/>
    <s v="botellín 300cc"/>
    <x v="3"/>
    <n v="2"/>
    <n v="3.99"/>
    <n v="12372"/>
    <n v="22716"/>
    <n v="486.78000000000003"/>
    <n v="484.78000000000003"/>
    <x v="0"/>
    <n v="244"/>
  </r>
  <r>
    <n v="23343"/>
    <s v="ALONSO FUENTES"/>
    <s v="Bangladesh"/>
    <s v="C4"/>
    <x v="0"/>
    <n v="42"/>
    <d v="2016-08-23T00:00:00"/>
    <s v="garrafa 4l"/>
    <x v="4"/>
    <n v="5"/>
    <n v="9.99"/>
    <n v="10972"/>
    <n v="18721"/>
    <n v="419.58"/>
    <n v="414.58"/>
    <x v="0"/>
    <n v="210"/>
  </r>
  <r>
    <n v="23344"/>
    <s v="RAQUEL MARTINEZ"/>
    <s v="Kazakhstan"/>
    <s v="B2"/>
    <x v="0"/>
    <n v="64"/>
    <d v="2016-08-22T00:00:00"/>
    <s v="botella 1l"/>
    <x v="4"/>
    <n v="3.5"/>
    <n v="6.5"/>
    <n v="10972"/>
    <n v="18721"/>
    <n v="416"/>
    <n v="412.5"/>
    <x v="0"/>
    <n v="224"/>
  </r>
  <r>
    <n v="23345"/>
    <s v="INES VERA"/>
    <s v="France"/>
    <s v="C5"/>
    <x v="2"/>
    <n v="208"/>
    <d v="2016-08-29T00:00:00"/>
    <s v="garrafa 8l"/>
    <x v="3"/>
    <n v="8"/>
    <n v="14.5"/>
    <n v="12372"/>
    <n v="22716"/>
    <n v="3016"/>
    <n v="3008"/>
    <x v="0"/>
    <n v="1664"/>
  </r>
  <r>
    <n v="23346"/>
    <s v="AARON VICENTE"/>
    <s v="Botswana"/>
    <s v="C4"/>
    <x v="1"/>
    <n v="13"/>
    <d v="2016-07-29T00:00:00"/>
    <s v="garrafa 4l"/>
    <x v="0"/>
    <n v="5"/>
    <n v="9.99"/>
    <n v="26618"/>
    <n v="39447"/>
    <n v="129.87"/>
    <n v="124.87"/>
    <x v="0"/>
    <n v="65"/>
  </r>
  <r>
    <n v="23347"/>
    <s v="MANUEL MARIN"/>
    <s v="Azerbaijan"/>
    <s v="B3"/>
    <x v="1"/>
    <n v="147"/>
    <d v="2016-06-28T00:00:00"/>
    <s v="botella 5l"/>
    <x v="2"/>
    <n v="6"/>
    <n v="9"/>
    <n v="11415"/>
    <n v="15102"/>
    <n v="1323"/>
    <n v="1317"/>
    <x v="0"/>
    <n v="882"/>
  </r>
  <r>
    <n v="23348"/>
    <s v="PABLO RUIZ"/>
    <s v="Iceland"/>
    <s v="C4"/>
    <x v="1"/>
    <n v="163"/>
    <d v="2016-08-25T00:00:00"/>
    <s v="garrafa 4l"/>
    <x v="3"/>
    <n v="5"/>
    <n v="9.99"/>
    <n v="12372"/>
    <n v="22716"/>
    <n v="1628.3700000000001"/>
    <n v="1623.3700000000001"/>
    <x v="0"/>
    <n v="815"/>
  </r>
  <r>
    <n v="23349"/>
    <s v="ENRIQUE SERRA"/>
    <s v="Georgia"/>
    <s v="B2"/>
    <x v="2"/>
    <n v="126"/>
    <d v="2016-07-22T00:00:00"/>
    <s v="botella 1l"/>
    <x v="3"/>
    <n v="3.5"/>
    <n v="6.5"/>
    <n v="12372"/>
    <n v="22716"/>
    <n v="819"/>
    <n v="815.5"/>
    <x v="0"/>
    <n v="441"/>
  </r>
  <r>
    <n v="23350"/>
    <s v="SANTIAGO LOZANO"/>
    <s v="Burundi"/>
    <s v="B3"/>
    <x v="0"/>
    <n v="188"/>
    <d v="2016-06-25T00:00:00"/>
    <s v="botella 5l"/>
    <x v="0"/>
    <n v="6"/>
    <n v="9"/>
    <n v="26618"/>
    <n v="39447"/>
    <n v="1692"/>
    <n v="1686"/>
    <x v="0"/>
    <n v="1128"/>
  </r>
  <r>
    <n v="23351"/>
    <s v="ANNA ESCOBAR"/>
    <s v="China"/>
    <s v="A2"/>
    <x v="1"/>
    <n v="151"/>
    <d v="2016-08-03T00:00:00"/>
    <s v="botellín 300cc"/>
    <x v="4"/>
    <n v="2"/>
    <n v="3.99"/>
    <n v="10972"/>
    <n v="18721"/>
    <n v="602.49"/>
    <n v="600.49"/>
    <x v="0"/>
    <n v="302"/>
  </r>
  <r>
    <n v="23352"/>
    <s v="IZAN ROMERO"/>
    <s v="Poland"/>
    <s v="B1"/>
    <x v="0"/>
    <n v="89"/>
    <d v="2016-07-07T00:00:00"/>
    <s v="botella 0.5l"/>
    <x v="3"/>
    <n v="3"/>
    <n v="6"/>
    <n v="12372"/>
    <n v="22716"/>
    <n v="534"/>
    <n v="531"/>
    <x v="0"/>
    <n v="267"/>
  </r>
  <r>
    <n v="23353"/>
    <s v="RUBEN SANCHEZ"/>
    <s v="Canada"/>
    <s v="C5"/>
    <x v="1"/>
    <n v="168"/>
    <d v="2016-06-10T00:00:00"/>
    <s v="garrafa 8l"/>
    <x v="6"/>
    <n v="8"/>
    <n v="14.5"/>
    <n v="285"/>
    <n v="1429"/>
    <n v="2436"/>
    <n v="2428"/>
    <x v="0"/>
    <n v="1344"/>
  </r>
  <r>
    <n v="23354"/>
    <s v="MARIO VILLAR"/>
    <s v="Madagascar"/>
    <s v="C3"/>
    <x v="2"/>
    <n v="84"/>
    <d v="2016-08-03T00:00:00"/>
    <s v="garrafa 3l"/>
    <x v="0"/>
    <n v="3.5"/>
    <n v="6.99"/>
    <n v="26618"/>
    <n v="39447"/>
    <n v="587.16"/>
    <n v="583.66"/>
    <x v="0"/>
    <n v="294"/>
  </r>
  <r>
    <n v="23355"/>
    <s v="FRANCISCO RODRIGUEZ"/>
    <s v="Palau"/>
    <s v="A2"/>
    <x v="2"/>
    <n v="16"/>
    <d v="2016-06-27T00:00:00"/>
    <s v="botellín 300cc"/>
    <x v="5"/>
    <n v="2"/>
    <n v="3.99"/>
    <n v="4047"/>
    <n v="9654"/>
    <n v="63.84"/>
    <n v="61.84"/>
    <x v="0"/>
    <n v="32"/>
  </r>
  <r>
    <n v="23356"/>
    <s v="DIANA CABALLERO"/>
    <s v="Nigeria"/>
    <s v="A2"/>
    <x v="1"/>
    <n v="80"/>
    <d v="2016-06-21T00:00:00"/>
    <s v="botellín 300cc"/>
    <x v="0"/>
    <n v="2"/>
    <n v="3.99"/>
    <n v="26618"/>
    <n v="39447"/>
    <n v="319.20000000000005"/>
    <n v="317.20000000000005"/>
    <x v="0"/>
    <n v="160"/>
  </r>
  <r>
    <n v="23357"/>
    <s v="YERAY GALAN"/>
    <s v="Denmark"/>
    <s v="B1"/>
    <x v="0"/>
    <n v="50"/>
    <d v="2016-07-17T00:00:00"/>
    <s v="botella 0.5l"/>
    <x v="3"/>
    <n v="3"/>
    <n v="6"/>
    <n v="12372"/>
    <n v="22716"/>
    <n v="300"/>
    <n v="297"/>
    <x v="0"/>
    <n v="150"/>
  </r>
  <r>
    <n v="23358"/>
    <s v="IRIA ANDRES"/>
    <s v="Australia"/>
    <s v="C4"/>
    <x v="0"/>
    <n v="41"/>
    <d v="2016-06-11T00:00:00"/>
    <s v="garrafa 4l"/>
    <x v="5"/>
    <n v="5"/>
    <n v="9.99"/>
    <n v="4047"/>
    <n v="9654"/>
    <n v="409.59000000000003"/>
    <n v="404.59000000000003"/>
    <x v="0"/>
    <n v="205"/>
  </r>
  <r>
    <n v="23359"/>
    <s v="ARLET OTERO"/>
    <s v="Cameroon"/>
    <s v="C1"/>
    <x v="1"/>
    <n v="19"/>
    <d v="2016-07-11T00:00:00"/>
    <s v="garrafa 1l"/>
    <x v="0"/>
    <n v="1"/>
    <n v="2"/>
    <n v="26618"/>
    <n v="39447"/>
    <n v="38"/>
    <n v="37"/>
    <x v="0"/>
    <n v="19"/>
  </r>
  <r>
    <n v="23360"/>
    <s v="BRUNO HERRERO"/>
    <s v="Syria"/>
    <s v="C3"/>
    <x v="0"/>
    <n v="37"/>
    <d v="2016-06-13T00:00:00"/>
    <s v="garrafa 3l"/>
    <x v="2"/>
    <n v="3.5"/>
    <n v="6.99"/>
    <n v="11415"/>
    <n v="15102"/>
    <n v="258.63"/>
    <n v="255.13"/>
    <x v="0"/>
    <n v="129.5"/>
  </r>
  <r>
    <n v="23361"/>
    <s v="CARLA RIVAS"/>
    <s v="Mauritania"/>
    <s v="C3"/>
    <x v="1"/>
    <n v="184"/>
    <d v="2016-07-07T00:00:00"/>
    <s v="garrafa 3l"/>
    <x v="0"/>
    <n v="3.5"/>
    <n v="6.99"/>
    <n v="26618"/>
    <n v="39447"/>
    <n v="1286.1600000000001"/>
    <n v="1282.6600000000001"/>
    <x v="0"/>
    <n v="644"/>
  </r>
  <r>
    <n v="23362"/>
    <s v="JAVIER MATEO"/>
    <s v="Kiribati"/>
    <s v="A1"/>
    <x v="1"/>
    <n v="179"/>
    <d v="2016-08-18T00:00:00"/>
    <s v="botellín 200cc"/>
    <x v="5"/>
    <n v="1.5"/>
    <n v="3"/>
    <n v="4047"/>
    <n v="9654"/>
    <n v="537"/>
    <n v="535.5"/>
    <x v="0"/>
    <n v="268.5"/>
  </r>
  <r>
    <n v="23363"/>
    <s v="DIANA CASTILLO"/>
    <s v="Vatican City"/>
    <s v="C1"/>
    <x v="0"/>
    <n v="190"/>
    <d v="2016-07-20T00:00:00"/>
    <s v="garrafa 1l"/>
    <x v="3"/>
    <n v="1"/>
    <n v="2"/>
    <n v="12372"/>
    <n v="22716"/>
    <n v="380"/>
    <n v="379"/>
    <x v="0"/>
    <n v="190"/>
  </r>
  <r>
    <n v="23364"/>
    <s v="NATALIA CARRASCO"/>
    <s v="Turkey"/>
    <s v="B3"/>
    <x v="1"/>
    <n v="47"/>
    <d v="2016-07-03T00:00:00"/>
    <s v="botella 5l"/>
    <x v="2"/>
    <n v="6"/>
    <n v="9"/>
    <n v="11415"/>
    <n v="15102"/>
    <n v="423"/>
    <n v="417"/>
    <x v="0"/>
    <n v="282"/>
  </r>
  <r>
    <n v="23365"/>
    <s v="MARIO LUQUE"/>
    <s v="Cuba"/>
    <s v="C2"/>
    <x v="1"/>
    <n v="165"/>
    <d v="2016-07-09T00:00:00"/>
    <s v="garrafa 2l"/>
    <x v="1"/>
    <n v="2.5"/>
    <n v="4.5"/>
    <n v="7690"/>
    <n v="14672"/>
    <n v="742.5"/>
    <n v="740"/>
    <x v="0"/>
    <n v="412.5"/>
  </r>
  <r>
    <n v="23366"/>
    <s v="JORDI CARRILLO"/>
    <s v="Denmark"/>
    <s v="C1"/>
    <x v="1"/>
    <n v="178"/>
    <d v="2016-06-19T00:00:00"/>
    <s v="garrafa 1l"/>
    <x v="3"/>
    <n v="1"/>
    <n v="2"/>
    <n v="12372"/>
    <n v="22716"/>
    <n v="356"/>
    <n v="355"/>
    <x v="0"/>
    <n v="178"/>
  </r>
  <r>
    <n v="23367"/>
    <s v="GONZALO GARCIA"/>
    <s v="Saudi Arabia"/>
    <s v="A2"/>
    <x v="0"/>
    <n v="10"/>
    <d v="2016-06-24T00:00:00"/>
    <s v="botellín 300cc"/>
    <x v="2"/>
    <n v="2"/>
    <n v="3.99"/>
    <n v="11415"/>
    <n v="15102"/>
    <n v="39.900000000000006"/>
    <n v="37.900000000000006"/>
    <x v="0"/>
    <n v="20"/>
  </r>
  <r>
    <n v="23368"/>
    <s v="ISMAEL MENDOZA"/>
    <s v="Nigeria"/>
    <s v="C2"/>
    <x v="0"/>
    <n v="150"/>
    <d v="2016-08-25T00:00:00"/>
    <s v="garrafa 2l"/>
    <x v="0"/>
    <n v="2.5"/>
    <n v="4.5"/>
    <n v="26618"/>
    <n v="39447"/>
    <n v="675"/>
    <n v="672.5"/>
    <x v="0"/>
    <n v="375"/>
  </r>
  <r>
    <n v="23369"/>
    <s v="ELSA BLAZQUEZ"/>
    <s v="United Kingdom"/>
    <s v="A4"/>
    <x v="0"/>
    <n v="77"/>
    <d v="2016-07-02T00:00:00"/>
    <s v="botellín 500cc"/>
    <x v="3"/>
    <n v="3.5"/>
    <n v="6.5"/>
    <n v="12372"/>
    <n v="22716"/>
    <n v="500.5"/>
    <n v="497"/>
    <x v="0"/>
    <n v="269.5"/>
  </r>
  <r>
    <n v="23370"/>
    <s v="RUBEN MIRANDA"/>
    <s v="Indonesia"/>
    <s v="A1"/>
    <x v="0"/>
    <n v="63"/>
    <d v="2016-06-29T00:00:00"/>
    <s v="botellín 200cc"/>
    <x v="4"/>
    <n v="1.5"/>
    <n v="3"/>
    <n v="10972"/>
    <n v="18721"/>
    <n v="189"/>
    <n v="187.5"/>
    <x v="0"/>
    <n v="94.5"/>
  </r>
  <r>
    <n v="23371"/>
    <s v="MIGUEL NAVARRO"/>
    <s v="Trinidad and Tobago"/>
    <s v="C3"/>
    <x v="1"/>
    <n v="204"/>
    <d v="2016-08-15T00:00:00"/>
    <s v="garrafa 3l"/>
    <x v="1"/>
    <n v="3.5"/>
    <n v="6.99"/>
    <n v="7690"/>
    <n v="14672"/>
    <n v="1425.96"/>
    <n v="1422.46"/>
    <x v="0"/>
    <n v="714"/>
  </r>
  <r>
    <n v="23372"/>
    <s v="ANDREA HERRERA"/>
    <s v="Nigeria"/>
    <s v="A4"/>
    <x v="1"/>
    <n v="22"/>
    <d v="2016-08-12T00:00:00"/>
    <s v="botellín 500cc"/>
    <x v="0"/>
    <n v="3.5"/>
    <n v="6.5"/>
    <n v="26618"/>
    <n v="39447"/>
    <n v="143"/>
    <n v="139.5"/>
    <x v="0"/>
    <n v="77"/>
  </r>
  <r>
    <n v="23373"/>
    <s v="AINARA VELASCO"/>
    <s v="Bangladesh"/>
    <s v="B2"/>
    <x v="0"/>
    <n v="95"/>
    <d v="2016-07-24T00:00:00"/>
    <s v="botella 1l"/>
    <x v="4"/>
    <n v="3.5"/>
    <n v="6.5"/>
    <n v="10972"/>
    <n v="18721"/>
    <n v="617.5"/>
    <n v="614"/>
    <x v="0"/>
    <n v="332.5"/>
  </r>
  <r>
    <n v="23374"/>
    <s v="JAIME MEDINA"/>
    <s v="Cape Verde"/>
    <s v="A2"/>
    <x v="1"/>
    <n v="57"/>
    <d v="2016-08-14T00:00:00"/>
    <s v="botellín 300cc"/>
    <x v="0"/>
    <n v="2"/>
    <n v="3.99"/>
    <n v="26618"/>
    <n v="39447"/>
    <n v="227.43"/>
    <n v="225.43"/>
    <x v="0"/>
    <n v="114"/>
  </r>
  <r>
    <n v="23375"/>
    <s v="HUGO SUAREZ"/>
    <s v="Palau"/>
    <s v="C3"/>
    <x v="1"/>
    <n v="5"/>
    <d v="2016-06-30T00:00:00"/>
    <s v="garrafa 3l"/>
    <x v="5"/>
    <n v="3.5"/>
    <n v="6.99"/>
    <n v="4047"/>
    <n v="9654"/>
    <n v="34.950000000000003"/>
    <n v="31.450000000000003"/>
    <x v="0"/>
    <n v="17.5"/>
  </r>
  <r>
    <n v="23376"/>
    <s v="GABRIEL MONTES"/>
    <s v="Niger"/>
    <s v="C3"/>
    <x v="1"/>
    <n v="85"/>
    <d v="2016-07-23T00:00:00"/>
    <s v="garrafa 3l"/>
    <x v="0"/>
    <n v="3.5"/>
    <n v="6.99"/>
    <n v="26618"/>
    <n v="39447"/>
    <n v="594.15"/>
    <n v="590.65"/>
    <x v="0"/>
    <n v="297.5"/>
  </r>
  <r>
    <n v="23377"/>
    <s v="JANA LARA"/>
    <s v="Madagascar"/>
    <s v="A4"/>
    <x v="1"/>
    <n v="43"/>
    <d v="2016-06-15T00:00:00"/>
    <s v="botellín 500cc"/>
    <x v="0"/>
    <n v="3.5"/>
    <n v="6.5"/>
    <n v="26618"/>
    <n v="39447"/>
    <n v="279.5"/>
    <n v="276"/>
    <x v="0"/>
    <n v="150.5"/>
  </r>
  <r>
    <n v="23378"/>
    <s v="ADRIANA PEÑA"/>
    <s v="Finland"/>
    <s v="C5"/>
    <x v="1"/>
    <n v="157"/>
    <d v="2016-06-18T00:00:00"/>
    <s v="garrafa 8l"/>
    <x v="3"/>
    <n v="8"/>
    <n v="14.5"/>
    <n v="12372"/>
    <n v="22716"/>
    <n v="2276.5"/>
    <n v="2268.5"/>
    <x v="0"/>
    <n v="1256"/>
  </r>
  <r>
    <n v="23379"/>
    <s v="JORGE MONTES"/>
    <s v="Chad"/>
    <s v="A2"/>
    <x v="0"/>
    <n v="65"/>
    <d v="2016-08-27T00:00:00"/>
    <s v="botellín 300cc"/>
    <x v="0"/>
    <n v="2"/>
    <n v="3.99"/>
    <n v="26618"/>
    <n v="39447"/>
    <n v="259.35000000000002"/>
    <n v="257.35000000000002"/>
    <x v="0"/>
    <n v="130"/>
  </r>
  <r>
    <n v="23380"/>
    <s v="MAR MEDINA"/>
    <s v="Tonga"/>
    <s v="A4"/>
    <x v="0"/>
    <n v="95"/>
    <d v="2016-07-22T00:00:00"/>
    <s v="botellín 500cc"/>
    <x v="5"/>
    <n v="3.5"/>
    <n v="6.5"/>
    <n v="4047"/>
    <n v="9654"/>
    <n v="617.5"/>
    <n v="614"/>
    <x v="0"/>
    <n v="332.5"/>
  </r>
  <r>
    <n v="23381"/>
    <s v="ALVARO PARDO"/>
    <s v="Cape Verde"/>
    <s v="C3"/>
    <x v="1"/>
    <n v="159"/>
    <d v="2016-07-22T00:00:00"/>
    <s v="garrafa 3l"/>
    <x v="0"/>
    <n v="3.5"/>
    <n v="6.99"/>
    <n v="26618"/>
    <n v="39447"/>
    <n v="1111.4100000000001"/>
    <n v="1107.9100000000001"/>
    <x v="0"/>
    <n v="556.5"/>
  </r>
  <r>
    <n v="23382"/>
    <s v="ARLET OTERO"/>
    <s v="Turkey"/>
    <s v="B1"/>
    <x v="0"/>
    <n v="14"/>
    <d v="2016-06-16T00:00:00"/>
    <s v="botella 0.5l"/>
    <x v="2"/>
    <n v="3"/>
    <n v="6"/>
    <n v="11415"/>
    <n v="15102"/>
    <n v="84"/>
    <n v="81"/>
    <x v="0"/>
    <n v="42"/>
  </r>
  <r>
    <n v="23383"/>
    <s v="MARTA GARRIDO"/>
    <s v="Ethiopia"/>
    <s v="C3"/>
    <x v="0"/>
    <n v="39"/>
    <d v="2016-07-18T00:00:00"/>
    <s v="garrafa 3l"/>
    <x v="0"/>
    <n v="3.5"/>
    <n v="6.99"/>
    <n v="26618"/>
    <n v="39447"/>
    <n v="272.61"/>
    <n v="269.11"/>
    <x v="0"/>
    <n v="136.5"/>
  </r>
  <r>
    <n v="23384"/>
    <s v="ALBA EXPOSITO"/>
    <s v="Portugal"/>
    <s v="A2"/>
    <x v="1"/>
    <n v="9"/>
    <d v="2016-07-28T00:00:00"/>
    <s v="botellín 300cc"/>
    <x v="3"/>
    <n v="2"/>
    <n v="3.99"/>
    <n v="12372"/>
    <n v="22716"/>
    <n v="35.910000000000004"/>
    <n v="33.910000000000004"/>
    <x v="0"/>
    <n v="18"/>
  </r>
  <r>
    <n v="23385"/>
    <s v="AYA SANTAMARIA"/>
    <s v="Monaco"/>
    <s v="A1"/>
    <x v="0"/>
    <n v="50"/>
    <d v="2016-06-08T00:00:00"/>
    <s v="botellín 200cc"/>
    <x v="3"/>
    <n v="1.5"/>
    <n v="3"/>
    <n v="12372"/>
    <n v="22716"/>
    <n v="150"/>
    <n v="148.5"/>
    <x v="0"/>
    <n v="75"/>
  </r>
  <r>
    <n v="23386"/>
    <s v="MIGUEL SORIANO"/>
    <s v="Ethiopia"/>
    <s v="B1"/>
    <x v="1"/>
    <n v="107"/>
    <d v="2016-08-15T00:00:00"/>
    <s v="botella 0.5l"/>
    <x v="0"/>
    <n v="3"/>
    <n v="6"/>
    <n v="26618"/>
    <n v="39447"/>
    <n v="642"/>
    <n v="639"/>
    <x v="0"/>
    <n v="321"/>
  </r>
  <r>
    <n v="23387"/>
    <s v="HELENA SORIANO"/>
    <s v="Luxembourg"/>
    <s v="C4"/>
    <x v="2"/>
    <n v="118"/>
    <d v="2016-06-18T00:00:00"/>
    <s v="garrafa 4l"/>
    <x v="3"/>
    <n v="5"/>
    <n v="9.99"/>
    <n v="12372"/>
    <n v="22716"/>
    <n v="1178.82"/>
    <n v="1173.82"/>
    <x v="0"/>
    <n v="590"/>
  </r>
  <r>
    <n v="23388"/>
    <s v="ALMA SAEZ"/>
    <s v="Italy"/>
    <s v="B1"/>
    <x v="0"/>
    <n v="39"/>
    <d v="2016-08-13T00:00:00"/>
    <s v="botella 0.5l"/>
    <x v="3"/>
    <n v="3"/>
    <n v="6"/>
    <n v="12372"/>
    <n v="22716"/>
    <n v="234"/>
    <n v="231"/>
    <x v="0"/>
    <n v="117"/>
  </r>
  <r>
    <n v="23389"/>
    <s v="OMAR IZQUIERDO"/>
    <s v="Russia"/>
    <s v="C1"/>
    <x v="0"/>
    <n v="126"/>
    <d v="2016-08-02T00:00:00"/>
    <s v="garrafa 1l"/>
    <x v="3"/>
    <n v="1"/>
    <n v="2"/>
    <n v="12372"/>
    <n v="22716"/>
    <n v="252"/>
    <n v="251"/>
    <x v="0"/>
    <n v="126"/>
  </r>
  <r>
    <n v="23390"/>
    <s v="RAFAEL AVILA"/>
    <s v="Yemen"/>
    <s v="A1"/>
    <x v="1"/>
    <n v="176"/>
    <d v="2016-06-27T00:00:00"/>
    <s v="botellín 200cc"/>
    <x v="2"/>
    <n v="1.5"/>
    <n v="3"/>
    <n v="11415"/>
    <n v="15102"/>
    <n v="528"/>
    <n v="526.5"/>
    <x v="0"/>
    <n v="264"/>
  </r>
  <r>
    <n v="23391"/>
    <s v="MARIO MONTES"/>
    <s v="Cape Verde"/>
    <s v="B1"/>
    <x v="2"/>
    <n v="111"/>
    <d v="2016-08-14T00:00:00"/>
    <s v="botella 0.5l"/>
    <x v="0"/>
    <n v="3"/>
    <n v="6"/>
    <n v="26618"/>
    <n v="39447"/>
    <n v="666"/>
    <n v="663"/>
    <x v="0"/>
    <n v="333"/>
  </r>
  <r>
    <n v="23392"/>
    <s v="AARON GIMENEZ"/>
    <s v="Israel"/>
    <s v="B1"/>
    <x v="1"/>
    <n v="71"/>
    <d v="2016-07-03T00:00:00"/>
    <s v="botella 0.5l"/>
    <x v="2"/>
    <n v="3"/>
    <n v="6"/>
    <n v="11415"/>
    <n v="15102"/>
    <n v="426"/>
    <n v="423"/>
    <x v="0"/>
    <n v="213"/>
  </r>
  <r>
    <n v="23393"/>
    <s v="LUCAS HIDALGO"/>
    <s v="Malaysia"/>
    <s v="C5"/>
    <x v="2"/>
    <n v="113"/>
    <d v="2016-08-23T00:00:00"/>
    <s v="garrafa 8l"/>
    <x v="4"/>
    <n v="8"/>
    <n v="14.5"/>
    <n v="10972"/>
    <n v="18721"/>
    <n v="1638.5"/>
    <n v="1630.5"/>
    <x v="0"/>
    <n v="904"/>
  </r>
  <r>
    <n v="23394"/>
    <s v="NAIARA VALERO"/>
    <s v="Malawi"/>
    <s v="C5"/>
    <x v="1"/>
    <n v="105"/>
    <d v="2016-07-31T00:00:00"/>
    <s v="garrafa 8l"/>
    <x v="0"/>
    <n v="8"/>
    <n v="14.5"/>
    <n v="26618"/>
    <n v="39447"/>
    <n v="1522.5"/>
    <n v="1514.5"/>
    <x v="0"/>
    <n v="840"/>
  </r>
  <r>
    <n v="23395"/>
    <s v="AINA VIDAL"/>
    <s v="Angola"/>
    <s v="B2"/>
    <x v="0"/>
    <n v="169"/>
    <d v="2016-07-27T00:00:00"/>
    <s v="botella 1l"/>
    <x v="0"/>
    <n v="3.5"/>
    <n v="6.5"/>
    <n v="26618"/>
    <n v="39447"/>
    <n v="1098.5"/>
    <n v="1095"/>
    <x v="0"/>
    <n v="591.5"/>
  </r>
  <r>
    <n v="23396"/>
    <s v="OLIVIA MENENDEZ"/>
    <s v="Guinea"/>
    <s v="A2"/>
    <x v="0"/>
    <n v="116"/>
    <d v="2016-06-29T00:00:00"/>
    <s v="botellín 300cc"/>
    <x v="0"/>
    <n v="2"/>
    <n v="3.99"/>
    <n v="26618"/>
    <n v="39447"/>
    <n v="462.84000000000003"/>
    <n v="460.84000000000003"/>
    <x v="0"/>
    <n v="232"/>
  </r>
  <r>
    <n v="23397"/>
    <s v="IRENE MARIN"/>
    <s v="Turkey"/>
    <s v="C1"/>
    <x v="0"/>
    <n v="208"/>
    <d v="2016-07-10T00:00:00"/>
    <s v="garrafa 1l"/>
    <x v="2"/>
    <n v="1"/>
    <n v="2"/>
    <n v="11415"/>
    <n v="15102"/>
    <n v="416"/>
    <n v="415"/>
    <x v="0"/>
    <n v="208"/>
  </r>
  <r>
    <n v="23398"/>
    <s v="ALEJANDRO GALAN"/>
    <s v="Vietnam"/>
    <s v="A4"/>
    <x v="0"/>
    <n v="45"/>
    <d v="2016-07-24T00:00:00"/>
    <s v="botellín 500cc"/>
    <x v="4"/>
    <n v="3.5"/>
    <n v="6.5"/>
    <n v="10972"/>
    <n v="18721"/>
    <n v="292.5"/>
    <n v="289"/>
    <x v="0"/>
    <n v="157.5"/>
  </r>
  <r>
    <n v="23399"/>
    <s v="SANDRA SIERRA"/>
    <s v="Norway"/>
    <s v="C2"/>
    <x v="0"/>
    <n v="193"/>
    <d v="2016-06-19T00:00:00"/>
    <s v="garrafa 2l"/>
    <x v="3"/>
    <n v="2.5"/>
    <n v="4.5"/>
    <n v="12372"/>
    <n v="22716"/>
    <n v="868.5"/>
    <n v="866"/>
    <x v="0"/>
    <n v="482.5"/>
  </r>
  <r>
    <n v="23400"/>
    <s v="CANDELA MARIN"/>
    <s v="Romania"/>
    <s v="C1"/>
    <x v="0"/>
    <n v="108"/>
    <d v="2016-06-05T00:00:00"/>
    <s v="garrafa 1l"/>
    <x v="3"/>
    <n v="1"/>
    <n v="2"/>
    <n v="12372"/>
    <n v="22716"/>
    <n v="216"/>
    <n v="215"/>
    <x v="0"/>
    <n v="108"/>
  </r>
  <r>
    <n v="23401"/>
    <s v="PATRICIA VARGAS"/>
    <s v="Switzerland"/>
    <s v="C4"/>
    <x v="1"/>
    <n v="205"/>
    <d v="2016-07-29T00:00:00"/>
    <s v="garrafa 4l"/>
    <x v="3"/>
    <n v="5"/>
    <n v="9.99"/>
    <n v="12372"/>
    <n v="22716"/>
    <n v="2047.95"/>
    <n v="2042.95"/>
    <x v="0"/>
    <n v="1025"/>
  </r>
  <r>
    <n v="23402"/>
    <s v="SALMA LAZARO"/>
    <s v="Mozambique"/>
    <s v="B3"/>
    <x v="0"/>
    <n v="88"/>
    <d v="2016-07-28T00:00:00"/>
    <s v="botella 5l"/>
    <x v="0"/>
    <n v="6"/>
    <n v="9"/>
    <n v="26618"/>
    <n v="39447"/>
    <n v="792"/>
    <n v="786"/>
    <x v="0"/>
    <n v="528"/>
  </r>
  <r>
    <n v="23403"/>
    <s v="SANDRA LOPEZ"/>
    <s v="Armenia"/>
    <s v="C3"/>
    <x v="0"/>
    <n v="46"/>
    <d v="2016-06-28T00:00:00"/>
    <s v="garrafa 3l"/>
    <x v="3"/>
    <n v="3.5"/>
    <n v="6.99"/>
    <n v="12372"/>
    <n v="22716"/>
    <n v="321.54000000000002"/>
    <n v="318.04000000000002"/>
    <x v="0"/>
    <n v="161"/>
  </r>
  <r>
    <n v="23404"/>
    <s v="JON MARCOS"/>
    <s v="Albania"/>
    <s v="C1"/>
    <x v="1"/>
    <n v="73"/>
    <d v="2016-08-03T00:00:00"/>
    <s v="garrafa 1l"/>
    <x v="3"/>
    <n v="1"/>
    <n v="2"/>
    <n v="12372"/>
    <n v="22716"/>
    <n v="146"/>
    <n v="145"/>
    <x v="0"/>
    <n v="73"/>
  </r>
  <r>
    <n v="23405"/>
    <s v="VICTOR ABAD"/>
    <s v="Marshall Islands"/>
    <s v="B3"/>
    <x v="1"/>
    <n v="207"/>
    <d v="2016-08-05T00:00:00"/>
    <s v="botella 5l"/>
    <x v="5"/>
    <n v="6"/>
    <n v="9"/>
    <n v="4047"/>
    <n v="9654"/>
    <n v="1863"/>
    <n v="1857"/>
    <x v="0"/>
    <n v="1242"/>
  </r>
  <r>
    <n v="23406"/>
    <s v="ALEJANDRO ESCOBAR"/>
    <s v="Saint Lucia"/>
    <s v="A4"/>
    <x v="1"/>
    <n v="202"/>
    <d v="2016-07-22T00:00:00"/>
    <s v="botellín 500cc"/>
    <x v="1"/>
    <n v="3.5"/>
    <n v="6.5"/>
    <n v="7690"/>
    <n v="14672"/>
    <n v="1313"/>
    <n v="1309.5"/>
    <x v="0"/>
    <n v="707"/>
  </r>
  <r>
    <n v="23407"/>
    <s v="SILVIA TORRES"/>
    <s v="Costa Rica"/>
    <s v="B1"/>
    <x v="0"/>
    <n v="209"/>
    <d v="2016-06-11T00:00:00"/>
    <s v="botella 0.5l"/>
    <x v="1"/>
    <n v="3"/>
    <n v="6"/>
    <n v="7690"/>
    <n v="14672"/>
    <n v="1254"/>
    <n v="1251"/>
    <x v="0"/>
    <n v="627"/>
  </r>
  <r>
    <n v="23408"/>
    <s v="ALEX SORIANO"/>
    <s v="Netherlands"/>
    <s v="A2"/>
    <x v="1"/>
    <n v="48"/>
    <d v="2016-07-31T00:00:00"/>
    <s v="botellín 300cc"/>
    <x v="3"/>
    <n v="2"/>
    <n v="3.99"/>
    <n v="12372"/>
    <n v="22716"/>
    <n v="191.52"/>
    <n v="189.52"/>
    <x v="0"/>
    <n v="96"/>
  </r>
  <r>
    <n v="23409"/>
    <s v="LUCIA ROJAS"/>
    <s v="Sudan"/>
    <s v="B3"/>
    <x v="0"/>
    <n v="52"/>
    <d v="2016-06-22T00:00:00"/>
    <s v="botella 5l"/>
    <x v="0"/>
    <n v="6"/>
    <n v="9"/>
    <n v="26618"/>
    <n v="39447"/>
    <n v="468"/>
    <n v="462"/>
    <x v="0"/>
    <n v="312"/>
  </r>
  <r>
    <n v="23410"/>
    <s v="YAGO MORALES"/>
    <s v="Honduras"/>
    <s v="A2"/>
    <x v="0"/>
    <n v="202"/>
    <d v="2016-06-30T00:00:00"/>
    <s v="botellín 300cc"/>
    <x v="1"/>
    <n v="2"/>
    <n v="3.99"/>
    <n v="7690"/>
    <n v="14672"/>
    <n v="805.98"/>
    <n v="803.98"/>
    <x v="0"/>
    <n v="404"/>
  </r>
  <r>
    <n v="23411"/>
    <s v="MARC GALLARDO"/>
    <s v="Pakistan"/>
    <s v="A2"/>
    <x v="2"/>
    <n v="138"/>
    <d v="2016-08-06T00:00:00"/>
    <s v="botellín 300cc"/>
    <x v="2"/>
    <n v="2"/>
    <n v="3.99"/>
    <n v="11415"/>
    <n v="15102"/>
    <n v="550.62"/>
    <n v="548.62"/>
    <x v="0"/>
    <n v="276"/>
  </r>
  <r>
    <n v="23412"/>
    <s v="MIREIA SANTIAGO"/>
    <s v="Saint Lucia"/>
    <s v="B2"/>
    <x v="0"/>
    <n v="77"/>
    <d v="2016-06-27T00:00:00"/>
    <s v="botella 1l"/>
    <x v="1"/>
    <n v="3.5"/>
    <n v="6.5"/>
    <n v="7690"/>
    <n v="14672"/>
    <n v="500.5"/>
    <n v="497"/>
    <x v="0"/>
    <n v="269.5"/>
  </r>
  <r>
    <n v="23413"/>
    <s v="SANDRA GIMENEZ"/>
    <s v="Togo"/>
    <s v="B1"/>
    <x v="1"/>
    <n v="168"/>
    <d v="2016-08-24T00:00:00"/>
    <s v="botella 0.5l"/>
    <x v="0"/>
    <n v="3"/>
    <n v="6"/>
    <n v="26618"/>
    <n v="39447"/>
    <n v="1008"/>
    <n v="1005"/>
    <x v="0"/>
    <n v="504"/>
  </r>
  <r>
    <n v="23414"/>
    <s v="ADRIA SORIANO"/>
    <s v="Haiti"/>
    <s v="C5"/>
    <x v="0"/>
    <n v="114"/>
    <d v="2016-07-08T00:00:00"/>
    <s v="garrafa 8l"/>
    <x v="1"/>
    <n v="8"/>
    <n v="14.5"/>
    <n v="7690"/>
    <n v="14672"/>
    <n v="1653"/>
    <n v="1645"/>
    <x v="0"/>
    <n v="912"/>
  </r>
  <r>
    <n v="23415"/>
    <s v="GERARD TOMAS"/>
    <s v="Singapore"/>
    <s v="A4"/>
    <x v="2"/>
    <n v="170"/>
    <d v="2016-08-02T00:00:00"/>
    <s v="botellín 500cc"/>
    <x v="4"/>
    <n v="3.5"/>
    <n v="6.5"/>
    <n v="10972"/>
    <n v="18721"/>
    <n v="1105"/>
    <n v="1101.5"/>
    <x v="0"/>
    <n v="595"/>
  </r>
  <r>
    <n v="23416"/>
    <s v="FRANCISCO JAVIER ESTEBAN"/>
    <s v="Zambia"/>
    <s v="C2"/>
    <x v="0"/>
    <n v="116"/>
    <d v="2016-08-04T00:00:00"/>
    <s v="garrafa 2l"/>
    <x v="0"/>
    <n v="2.5"/>
    <n v="4.5"/>
    <n v="26618"/>
    <n v="39447"/>
    <n v="522"/>
    <n v="519.5"/>
    <x v="0"/>
    <n v="290"/>
  </r>
  <r>
    <n v="23417"/>
    <s v="DANIEL CORTES"/>
    <s v="Zimbabwe"/>
    <s v="A4"/>
    <x v="0"/>
    <n v="100"/>
    <d v="2016-06-21T00:00:00"/>
    <s v="botellín 500cc"/>
    <x v="0"/>
    <n v="3.5"/>
    <n v="6.5"/>
    <n v="26618"/>
    <n v="39447"/>
    <n v="650"/>
    <n v="646.5"/>
    <x v="0"/>
    <n v="350"/>
  </r>
  <r>
    <n v="23418"/>
    <s v="JAVIER BLASCO"/>
    <s v="San Marino"/>
    <s v="B3"/>
    <x v="0"/>
    <n v="191"/>
    <d v="2016-08-10T00:00:00"/>
    <s v="botella 5l"/>
    <x v="3"/>
    <n v="6"/>
    <n v="9"/>
    <n v="12372"/>
    <n v="22716"/>
    <n v="1719"/>
    <n v="1713"/>
    <x v="0"/>
    <n v="1146"/>
  </r>
  <r>
    <n v="23419"/>
    <s v="MANUELA REDONDO"/>
    <s v="Nauru"/>
    <s v="C1"/>
    <x v="0"/>
    <n v="193"/>
    <d v="2016-08-27T00:00:00"/>
    <s v="garrafa 1l"/>
    <x v="5"/>
    <n v="1"/>
    <n v="2"/>
    <n v="4047"/>
    <n v="9654"/>
    <n v="386"/>
    <n v="385"/>
    <x v="0"/>
    <n v="193"/>
  </r>
  <r>
    <n v="23420"/>
    <s v="OLIVER FUENTES"/>
    <s v="Angola"/>
    <s v="C2"/>
    <x v="1"/>
    <n v="57"/>
    <d v="2016-06-21T00:00:00"/>
    <s v="garrafa 2l"/>
    <x v="0"/>
    <n v="2.5"/>
    <n v="4.5"/>
    <n v="26618"/>
    <n v="39447"/>
    <n v="256.5"/>
    <n v="254"/>
    <x v="0"/>
    <n v="142.5"/>
  </r>
  <r>
    <n v="23421"/>
    <s v="LUCAS VEGA"/>
    <s v="United Kingdom"/>
    <s v="B3"/>
    <x v="0"/>
    <n v="142"/>
    <d v="2016-08-04T00:00:00"/>
    <s v="botella 5l"/>
    <x v="3"/>
    <n v="6"/>
    <n v="9"/>
    <n v="12372"/>
    <n v="22716"/>
    <n v="1278"/>
    <n v="1272"/>
    <x v="0"/>
    <n v="852"/>
  </r>
  <r>
    <n v="23422"/>
    <s v="JORGE CARRILLO"/>
    <s v="Hungary"/>
    <s v="A4"/>
    <x v="2"/>
    <n v="153"/>
    <d v="2016-08-28T00:00:00"/>
    <s v="botellín 500cc"/>
    <x v="3"/>
    <n v="3.5"/>
    <n v="6.5"/>
    <n v="12372"/>
    <n v="22716"/>
    <n v="994.5"/>
    <n v="991"/>
    <x v="0"/>
    <n v="535.5"/>
  </r>
  <r>
    <n v="23423"/>
    <s v="VALERIA BERMUDEZ"/>
    <s v="Iraq"/>
    <s v="A2"/>
    <x v="1"/>
    <n v="29"/>
    <d v="2016-07-27T00:00:00"/>
    <s v="botellín 300cc"/>
    <x v="2"/>
    <n v="2"/>
    <n v="3.99"/>
    <n v="11415"/>
    <n v="15102"/>
    <n v="115.71000000000001"/>
    <n v="113.71000000000001"/>
    <x v="0"/>
    <n v="58"/>
  </r>
  <r>
    <n v="23424"/>
    <s v="IRIA GIL"/>
    <s v="Spain"/>
    <s v="A1"/>
    <x v="1"/>
    <n v="38"/>
    <d v="2016-07-28T00:00:00"/>
    <s v="botellín 200cc"/>
    <x v="3"/>
    <n v="1.5"/>
    <n v="3"/>
    <n v="12372"/>
    <n v="22716"/>
    <n v="114"/>
    <n v="112.5"/>
    <x v="0"/>
    <n v="57"/>
  </r>
  <r>
    <n v="23425"/>
    <s v="SILVIA ESTEVEZ"/>
    <s v="Nigeria"/>
    <s v="C2"/>
    <x v="1"/>
    <n v="3"/>
    <d v="2016-07-28T00:00:00"/>
    <s v="garrafa 2l"/>
    <x v="0"/>
    <n v="2.5"/>
    <n v="4.5"/>
    <n v="26618"/>
    <n v="39447"/>
    <n v="13.5"/>
    <n v="11"/>
    <x v="0"/>
    <n v="7.5"/>
  </r>
  <r>
    <n v="23426"/>
    <s v="ZOE AVILA"/>
    <s v="Czech Republic"/>
    <s v="B2"/>
    <x v="1"/>
    <n v="178"/>
    <d v="2016-08-20T00:00:00"/>
    <s v="botella 1l"/>
    <x v="3"/>
    <n v="3.5"/>
    <n v="6.5"/>
    <n v="12372"/>
    <n v="22716"/>
    <n v="1157"/>
    <n v="1153.5"/>
    <x v="0"/>
    <n v="623"/>
  </r>
  <r>
    <n v="23427"/>
    <s v="ADRIANA GUZMAN"/>
    <s v="Andorra"/>
    <s v="C5"/>
    <x v="2"/>
    <n v="53"/>
    <d v="2016-07-25T00:00:00"/>
    <s v="garrafa 8l"/>
    <x v="3"/>
    <n v="8"/>
    <n v="14.5"/>
    <n v="12372"/>
    <n v="22716"/>
    <n v="768.5"/>
    <n v="760.5"/>
    <x v="0"/>
    <n v="424"/>
  </r>
  <r>
    <n v="23428"/>
    <s v="ANA VILLANUEVA"/>
    <s v="Kiribati"/>
    <s v="A1"/>
    <x v="0"/>
    <n v="153"/>
    <d v="2016-08-14T00:00:00"/>
    <s v="botellín 200cc"/>
    <x v="5"/>
    <n v="1.5"/>
    <n v="3"/>
    <n v="4047"/>
    <n v="9654"/>
    <n v="459"/>
    <n v="457.5"/>
    <x v="0"/>
    <n v="229.5"/>
  </r>
  <r>
    <n v="23429"/>
    <s v="VEGA MARTIN"/>
    <s v="Palau"/>
    <s v="C4"/>
    <x v="0"/>
    <n v="144"/>
    <d v="2016-06-16T00:00:00"/>
    <s v="garrafa 4l"/>
    <x v="5"/>
    <n v="5"/>
    <n v="9.99"/>
    <n v="4047"/>
    <n v="9654"/>
    <n v="1438.56"/>
    <n v="1433.56"/>
    <x v="0"/>
    <n v="720"/>
  </r>
  <r>
    <n v="23430"/>
    <s v="NORA CANO"/>
    <s v="Sierra Leone"/>
    <s v="B1"/>
    <x v="2"/>
    <n v="131"/>
    <d v="2016-06-14T00:00:00"/>
    <s v="botella 0.5l"/>
    <x v="0"/>
    <n v="3"/>
    <n v="6"/>
    <n v="26618"/>
    <n v="39447"/>
    <n v="786"/>
    <n v="783"/>
    <x v="0"/>
    <n v="393"/>
  </r>
  <r>
    <n v="23431"/>
    <s v="ELENA PEREZ"/>
    <s v="Antigua and Barbuda"/>
    <s v="A2"/>
    <x v="1"/>
    <n v="7"/>
    <d v="2016-06-11T00:00:00"/>
    <s v="botellín 300cc"/>
    <x v="1"/>
    <n v="2"/>
    <n v="3.99"/>
    <n v="7690"/>
    <n v="14672"/>
    <n v="27.93"/>
    <n v="25.93"/>
    <x v="0"/>
    <n v="14"/>
  </r>
  <r>
    <n v="23432"/>
    <s v="LUIS LOZANO"/>
    <s v="Saint Vincent and the Grenadines"/>
    <s v="A2"/>
    <x v="2"/>
    <n v="110"/>
    <d v="2016-07-24T00:00:00"/>
    <s v="botellín 300cc"/>
    <x v="1"/>
    <n v="2"/>
    <n v="3.99"/>
    <n v="7690"/>
    <n v="14672"/>
    <n v="438.90000000000003"/>
    <n v="436.90000000000003"/>
    <x v="0"/>
    <n v="220"/>
  </r>
  <r>
    <n v="23433"/>
    <s v="BERTA MOYA"/>
    <s v="Israel"/>
    <s v="A2"/>
    <x v="0"/>
    <n v="209"/>
    <d v="2016-08-04T00:00:00"/>
    <s v="botellín 300cc"/>
    <x v="2"/>
    <n v="2"/>
    <n v="3.99"/>
    <n v="11415"/>
    <n v="15102"/>
    <n v="833.91000000000008"/>
    <n v="831.91000000000008"/>
    <x v="0"/>
    <n v="418"/>
  </r>
  <r>
    <n v="23434"/>
    <s v="MATEO SAEZ"/>
    <s v="Portugal"/>
    <s v="C2"/>
    <x v="1"/>
    <n v="203"/>
    <d v="2016-06-17T00:00:00"/>
    <s v="garrafa 2l"/>
    <x v="3"/>
    <n v="2.5"/>
    <n v="4.5"/>
    <n v="12372"/>
    <n v="22716"/>
    <n v="913.5"/>
    <n v="911"/>
    <x v="0"/>
    <n v="507.5"/>
  </r>
  <r>
    <n v="23435"/>
    <s v="JON ROLDAN"/>
    <s v="Mauritania"/>
    <s v="A2"/>
    <x v="0"/>
    <n v="29"/>
    <d v="2016-06-19T00:00:00"/>
    <s v="botellín 300cc"/>
    <x v="0"/>
    <n v="2"/>
    <n v="3.99"/>
    <n v="26618"/>
    <n v="39447"/>
    <n v="115.71000000000001"/>
    <n v="113.71000000000001"/>
    <x v="0"/>
    <n v="58"/>
  </r>
  <r>
    <n v="23436"/>
    <s v="CAROLINA PADILLA"/>
    <s v="Tunisia"/>
    <s v="B2"/>
    <x v="1"/>
    <n v="202"/>
    <d v="2016-07-25T00:00:00"/>
    <s v="botella 1l"/>
    <x v="2"/>
    <n v="3.5"/>
    <n v="6.5"/>
    <n v="11415"/>
    <n v="15102"/>
    <n v="1313"/>
    <n v="1309.5"/>
    <x v="0"/>
    <n v="707"/>
  </r>
  <r>
    <n v="23437"/>
    <s v="LEIRE PADILLA"/>
    <s v="France"/>
    <s v="A1"/>
    <x v="0"/>
    <n v="15"/>
    <d v="2016-06-21T00:00:00"/>
    <s v="botellín 200cc"/>
    <x v="3"/>
    <n v="1.5"/>
    <n v="3"/>
    <n v="12372"/>
    <n v="22716"/>
    <n v="45"/>
    <n v="43.5"/>
    <x v="0"/>
    <n v="22.5"/>
  </r>
  <r>
    <n v="23438"/>
    <s v="RAFAEL BLANCO"/>
    <s v="Botswana"/>
    <s v="C4"/>
    <x v="1"/>
    <n v="102"/>
    <d v="2016-08-02T00:00:00"/>
    <s v="garrafa 4l"/>
    <x v="0"/>
    <n v="5"/>
    <n v="9.99"/>
    <n v="26618"/>
    <n v="39447"/>
    <n v="1018.98"/>
    <n v="1013.98"/>
    <x v="0"/>
    <n v="510"/>
  </r>
  <r>
    <n v="23439"/>
    <s v="EMMA CARRASCO"/>
    <s v="Finland"/>
    <s v="B2"/>
    <x v="0"/>
    <n v="211"/>
    <d v="2016-06-08T00:00:00"/>
    <s v="botella 1l"/>
    <x v="3"/>
    <n v="3.5"/>
    <n v="6.5"/>
    <n v="12372"/>
    <n v="22716"/>
    <n v="1371.5"/>
    <n v="1368"/>
    <x v="0"/>
    <n v="738.5"/>
  </r>
  <r>
    <n v="23440"/>
    <s v="NURIA ROCA"/>
    <s v="Switzerland"/>
    <s v="B2"/>
    <x v="0"/>
    <n v="138"/>
    <d v="2016-08-08T00:00:00"/>
    <s v="botella 1l"/>
    <x v="3"/>
    <n v="3.5"/>
    <n v="6.5"/>
    <n v="12372"/>
    <n v="22716"/>
    <n v="897"/>
    <n v="893.5"/>
    <x v="0"/>
    <n v="483"/>
  </r>
  <r>
    <n v="23441"/>
    <s v="JOAN ORTEGA"/>
    <s v="United Arab Emirates"/>
    <s v="C2"/>
    <x v="2"/>
    <n v="129"/>
    <d v="2016-06-20T00:00:00"/>
    <s v="garrafa 2l"/>
    <x v="2"/>
    <n v="2.5"/>
    <n v="4.5"/>
    <n v="11415"/>
    <n v="15102"/>
    <n v="580.5"/>
    <n v="578"/>
    <x v="0"/>
    <n v="322.5"/>
  </r>
  <r>
    <n v="23442"/>
    <s v="ISABEL RIVERO"/>
    <s v="Liechtenstein"/>
    <s v="A4"/>
    <x v="0"/>
    <n v="95"/>
    <d v="2016-08-26T00:00:00"/>
    <s v="botellín 500cc"/>
    <x v="3"/>
    <n v="3.5"/>
    <n v="6.5"/>
    <n v="12372"/>
    <n v="22716"/>
    <n v="617.5"/>
    <n v="614"/>
    <x v="0"/>
    <n v="332.5"/>
  </r>
  <r>
    <n v="23443"/>
    <s v="AARON FRANCO"/>
    <s v="Hungary"/>
    <s v="A1"/>
    <x v="0"/>
    <n v="58"/>
    <d v="2016-08-11T00:00:00"/>
    <s v="botellín 200cc"/>
    <x v="3"/>
    <n v="1.5"/>
    <n v="3"/>
    <n v="12372"/>
    <n v="22716"/>
    <n v="174"/>
    <n v="172.5"/>
    <x v="0"/>
    <n v="87"/>
  </r>
  <r>
    <n v="23444"/>
    <s v="GUILLERMO ACOSTA"/>
    <s v="Saudi Arabia"/>
    <s v="A2"/>
    <x v="0"/>
    <n v="160"/>
    <d v="2016-06-17T00:00:00"/>
    <s v="botellín 300cc"/>
    <x v="2"/>
    <n v="2"/>
    <n v="3.99"/>
    <n v="11415"/>
    <n v="15102"/>
    <n v="638.40000000000009"/>
    <n v="636.40000000000009"/>
    <x v="0"/>
    <n v="320"/>
  </r>
  <r>
    <n v="23445"/>
    <s v="ANDER GALLARDO"/>
    <s v="Turkey"/>
    <s v="C2"/>
    <x v="1"/>
    <n v="163"/>
    <d v="2016-08-23T00:00:00"/>
    <s v="garrafa 2l"/>
    <x v="2"/>
    <n v="2.5"/>
    <n v="4.5"/>
    <n v="11415"/>
    <n v="15102"/>
    <n v="733.5"/>
    <n v="731"/>
    <x v="0"/>
    <n v="407.5"/>
  </r>
  <r>
    <n v="23446"/>
    <s v="ALEJANDRA CASTRO"/>
    <s v="Finland"/>
    <s v="B1"/>
    <x v="1"/>
    <n v="33"/>
    <d v="2016-06-19T00:00:00"/>
    <s v="botella 0.5l"/>
    <x v="3"/>
    <n v="3"/>
    <n v="6"/>
    <n v="12372"/>
    <n v="22716"/>
    <n v="198"/>
    <n v="195"/>
    <x v="0"/>
    <n v="99"/>
  </r>
  <r>
    <n v="23447"/>
    <s v="ANDREA BLANCO"/>
    <s v="Andorra"/>
    <s v="C3"/>
    <x v="1"/>
    <n v="147"/>
    <d v="2016-06-01T00:00:00"/>
    <s v="garrafa 3l"/>
    <x v="3"/>
    <n v="3.5"/>
    <n v="6.99"/>
    <n v="12372"/>
    <n v="22716"/>
    <n v="1027.53"/>
    <n v="1024.03"/>
    <x v="0"/>
    <n v="514.5"/>
  </r>
  <r>
    <n v="23448"/>
    <s v="ONA DE LA FUENTE"/>
    <s v="Samoa"/>
    <s v="C3"/>
    <x v="1"/>
    <n v="211"/>
    <d v="2016-08-20T00:00:00"/>
    <s v="garrafa 3l"/>
    <x v="5"/>
    <n v="3.5"/>
    <n v="6.99"/>
    <n v="4047"/>
    <n v="9654"/>
    <n v="1474.89"/>
    <n v="1471.39"/>
    <x v="0"/>
    <n v="738.5"/>
  </r>
  <r>
    <n v="23449"/>
    <s v="POL CARRILLO"/>
    <s v="Madagascar"/>
    <s v="B2"/>
    <x v="1"/>
    <n v="49"/>
    <d v="2016-06-17T00:00:00"/>
    <s v="botella 1l"/>
    <x v="0"/>
    <n v="3.5"/>
    <n v="6.5"/>
    <n v="26618"/>
    <n v="39447"/>
    <n v="318.5"/>
    <n v="315"/>
    <x v="0"/>
    <n v="171.5"/>
  </r>
  <r>
    <n v="23450"/>
    <s v="ANTONIO MOYA"/>
    <s v="Denmark"/>
    <s v="C1"/>
    <x v="2"/>
    <n v="100"/>
    <d v="2016-07-16T00:00:00"/>
    <s v="garrafa 1l"/>
    <x v="3"/>
    <n v="1"/>
    <n v="2"/>
    <n v="12372"/>
    <n v="22716"/>
    <n v="200"/>
    <n v="199"/>
    <x v="0"/>
    <n v="100"/>
  </r>
  <r>
    <n v="23451"/>
    <s v="JAN RIOS"/>
    <s v="Albania"/>
    <s v="C2"/>
    <x v="0"/>
    <n v="123"/>
    <d v="2016-06-27T00:00:00"/>
    <s v="garrafa 2l"/>
    <x v="3"/>
    <n v="2.5"/>
    <n v="4.5"/>
    <n v="12372"/>
    <n v="22716"/>
    <n v="553.5"/>
    <n v="551"/>
    <x v="0"/>
    <n v="307.5"/>
  </r>
  <r>
    <n v="23452"/>
    <s v="ANDREA PEREIRA"/>
    <s v="Uzbekistan"/>
    <s v="A2"/>
    <x v="1"/>
    <n v="176"/>
    <d v="2016-06-01T00:00:00"/>
    <s v="botellín 300cc"/>
    <x v="4"/>
    <n v="2"/>
    <n v="3.99"/>
    <n v="10972"/>
    <n v="18721"/>
    <n v="702.24"/>
    <n v="700.24"/>
    <x v="0"/>
    <n v="352"/>
  </r>
  <r>
    <n v="23453"/>
    <s v="CESAR BRAVO"/>
    <s v="Ireland"/>
    <s v="B2"/>
    <x v="0"/>
    <n v="44"/>
    <d v="2016-08-11T00:00:00"/>
    <s v="botella 1l"/>
    <x v="3"/>
    <n v="3.5"/>
    <n v="6.5"/>
    <n v="12372"/>
    <n v="22716"/>
    <n v="286"/>
    <n v="282.5"/>
    <x v="0"/>
    <n v="154"/>
  </r>
  <r>
    <n v="23454"/>
    <s v="ERIC VARGAS"/>
    <s v="Grenada"/>
    <s v="B2"/>
    <x v="0"/>
    <n v="179"/>
    <d v="2016-08-07T00:00:00"/>
    <s v="botella 1l"/>
    <x v="1"/>
    <n v="3.5"/>
    <n v="6.5"/>
    <n v="7690"/>
    <n v="14672"/>
    <n v="1163.5"/>
    <n v="1160"/>
    <x v="0"/>
    <n v="626.5"/>
  </r>
  <r>
    <n v="23455"/>
    <s v="ANDER AGUILAR"/>
    <s v="Japan"/>
    <s v="A2"/>
    <x v="0"/>
    <n v="62"/>
    <d v="2016-06-09T00:00:00"/>
    <s v="botellín 300cc"/>
    <x v="4"/>
    <n v="2"/>
    <n v="3.99"/>
    <n v="10972"/>
    <n v="18721"/>
    <n v="247.38000000000002"/>
    <n v="245.38000000000002"/>
    <x v="0"/>
    <n v="124"/>
  </r>
  <r>
    <n v="23456"/>
    <s v="CESAR SANCHO"/>
    <s v="Saint Vincent and the Grenadines"/>
    <s v="A1"/>
    <x v="1"/>
    <n v="33"/>
    <d v="2016-06-07T00:00:00"/>
    <s v="botellín 200cc"/>
    <x v="1"/>
    <n v="1.5"/>
    <n v="3"/>
    <n v="7690"/>
    <n v="14672"/>
    <n v="99"/>
    <n v="97.5"/>
    <x v="0"/>
    <n v="49.5"/>
  </r>
  <r>
    <n v="23457"/>
    <s v="ENRIQUE RIVERA"/>
    <s v="Saint Kitts and Nevis"/>
    <s v="B1"/>
    <x v="1"/>
    <n v="21"/>
    <d v="2016-07-07T00:00:00"/>
    <s v="botella 0.5l"/>
    <x v="1"/>
    <n v="3"/>
    <n v="6"/>
    <n v="7690"/>
    <n v="14672"/>
    <n v="126"/>
    <n v="123"/>
    <x v="0"/>
    <n v="63"/>
  </r>
  <r>
    <n v="23458"/>
    <s v="LAURA VARELA"/>
    <s v="Qatar"/>
    <s v="C1"/>
    <x v="0"/>
    <n v="69"/>
    <d v="2016-07-09T00:00:00"/>
    <s v="garrafa 1l"/>
    <x v="2"/>
    <n v="1"/>
    <n v="2"/>
    <n v="11415"/>
    <n v="15102"/>
    <n v="138"/>
    <n v="137"/>
    <x v="0"/>
    <n v="69"/>
  </r>
  <r>
    <n v="23459"/>
    <s v="RAYAN CALDERON"/>
    <s v="Sri Lanka"/>
    <s v="A2"/>
    <x v="1"/>
    <n v="121"/>
    <d v="2016-07-17T00:00:00"/>
    <s v="botellín 300cc"/>
    <x v="4"/>
    <n v="2"/>
    <n v="3.99"/>
    <n v="10972"/>
    <n v="18721"/>
    <n v="482.79"/>
    <n v="480.79"/>
    <x v="0"/>
    <n v="242"/>
  </r>
  <r>
    <n v="23460"/>
    <s v="MARTINA LAZARO"/>
    <s v="Egypt"/>
    <s v="C2"/>
    <x v="0"/>
    <n v="112"/>
    <d v="2016-08-24T00:00:00"/>
    <s v="garrafa 2l"/>
    <x v="2"/>
    <n v="2.5"/>
    <n v="4.5"/>
    <n v="11415"/>
    <n v="15102"/>
    <n v="504"/>
    <n v="501.5"/>
    <x v="0"/>
    <n v="280"/>
  </r>
  <r>
    <n v="23461"/>
    <s v="IZAN PLAZA"/>
    <s v="Thailand"/>
    <s v="B1"/>
    <x v="1"/>
    <n v="42"/>
    <d v="2016-06-22T00:00:00"/>
    <s v="botella 0.5l"/>
    <x v="4"/>
    <n v="3"/>
    <n v="6"/>
    <n v="10972"/>
    <n v="18721"/>
    <n v="252"/>
    <n v="249"/>
    <x v="0"/>
    <n v="126"/>
  </r>
  <r>
    <n v="23462"/>
    <s v="CARLOS GRACIA"/>
    <s v="Nigeria"/>
    <s v="C5"/>
    <x v="1"/>
    <n v="60"/>
    <d v="2016-04-28T00:00:00"/>
    <s v="garrafa 8l"/>
    <x v="0"/>
    <n v="8"/>
    <n v="14.5"/>
    <n v="26618"/>
    <n v="39447"/>
    <n v="870"/>
    <n v="862"/>
    <x v="0"/>
    <n v="480"/>
  </r>
  <r>
    <n v="23463"/>
    <s v="JANA FRANCO"/>
    <s v="Nauru"/>
    <s v="A4"/>
    <x v="0"/>
    <n v="202"/>
    <d v="2016-05-25T00:00:00"/>
    <s v="botellín 500cc"/>
    <x v="5"/>
    <n v="3.5"/>
    <n v="6.5"/>
    <n v="4047"/>
    <n v="9654"/>
    <n v="1313"/>
    <n v="1309.5"/>
    <x v="0"/>
    <n v="707"/>
  </r>
  <r>
    <n v="23464"/>
    <s v="CANDELA VICENTE"/>
    <s v="Benin"/>
    <s v="C5"/>
    <x v="1"/>
    <n v="181"/>
    <d v="2016-04-09T00:00:00"/>
    <s v="garrafa 8l"/>
    <x v="0"/>
    <n v="8"/>
    <n v="14.5"/>
    <n v="26618"/>
    <n v="39447"/>
    <n v="2624.5"/>
    <n v="2616.5"/>
    <x v="0"/>
    <n v="1448"/>
  </r>
  <r>
    <n v="23465"/>
    <s v="DIANA MEDINA"/>
    <s v="Saint Kitts and Nevis"/>
    <s v="B1"/>
    <x v="0"/>
    <n v="28"/>
    <d v="2016-04-18T00:00:00"/>
    <s v="botella 0.5l"/>
    <x v="1"/>
    <n v="3"/>
    <n v="6"/>
    <n v="7690"/>
    <n v="14672"/>
    <n v="168"/>
    <n v="165"/>
    <x v="0"/>
    <n v="84"/>
  </r>
  <r>
    <n v="23466"/>
    <s v="FERNANDO PONS"/>
    <s v="Mauritania"/>
    <s v="B3"/>
    <x v="0"/>
    <n v="79"/>
    <d v="2016-05-06T00:00:00"/>
    <s v="botella 5l"/>
    <x v="0"/>
    <n v="6"/>
    <n v="9"/>
    <n v="26618"/>
    <n v="39447"/>
    <n v="711"/>
    <n v="705"/>
    <x v="0"/>
    <n v="474"/>
  </r>
  <r>
    <n v="23467"/>
    <s v="VALENTINA MOYA"/>
    <s v="Djibouti"/>
    <s v="B3"/>
    <x v="0"/>
    <n v="10"/>
    <d v="2016-05-06T00:00:00"/>
    <s v="botella 5l"/>
    <x v="0"/>
    <n v="6"/>
    <n v="9"/>
    <n v="26618"/>
    <n v="39447"/>
    <n v="90"/>
    <n v="84"/>
    <x v="0"/>
    <n v="60"/>
  </r>
  <r>
    <n v="23468"/>
    <s v="GABRIEL NIETO"/>
    <s v="Japan"/>
    <s v="C5"/>
    <x v="0"/>
    <n v="41"/>
    <d v="2016-05-15T00:00:00"/>
    <s v="garrafa 8l"/>
    <x v="4"/>
    <n v="8"/>
    <n v="14.5"/>
    <n v="10972"/>
    <n v="18721"/>
    <n v="594.5"/>
    <n v="586.5"/>
    <x v="0"/>
    <n v="328"/>
  </r>
  <r>
    <n v="23469"/>
    <s v="ALMA SEGURA"/>
    <s v="Kiribati"/>
    <s v="A2"/>
    <x v="0"/>
    <n v="5"/>
    <d v="2016-04-08T00:00:00"/>
    <s v="botellín 300cc"/>
    <x v="5"/>
    <n v="2"/>
    <n v="3.99"/>
    <n v="4047"/>
    <n v="9654"/>
    <n v="19.950000000000003"/>
    <n v="17.950000000000003"/>
    <x v="0"/>
    <n v="10"/>
  </r>
  <r>
    <n v="23470"/>
    <s v="SARA SANTIAGO"/>
    <s v="Jordan"/>
    <s v="A2"/>
    <x v="0"/>
    <n v="129"/>
    <d v="2016-05-06T00:00:00"/>
    <s v="botellín 300cc"/>
    <x v="2"/>
    <n v="2"/>
    <n v="3.99"/>
    <n v="11415"/>
    <n v="15102"/>
    <n v="514.71"/>
    <n v="512.71"/>
    <x v="0"/>
    <n v="258"/>
  </r>
  <r>
    <n v="23471"/>
    <s v="CARMEN VALERO"/>
    <s v="Comoros"/>
    <s v="A1"/>
    <x v="1"/>
    <n v="210"/>
    <d v="2016-04-05T00:00:00"/>
    <s v="botellín 200cc"/>
    <x v="0"/>
    <n v="1.5"/>
    <n v="3"/>
    <n v="26618"/>
    <n v="39447"/>
    <n v="630"/>
    <n v="628.5"/>
    <x v="0"/>
    <n v="315"/>
  </r>
  <r>
    <n v="23472"/>
    <s v="VALERIA AGUILAR"/>
    <s v="Bosnia and Herzegovina"/>
    <s v="C4"/>
    <x v="2"/>
    <n v="209"/>
    <d v="2016-05-28T00:00:00"/>
    <s v="garrafa 4l"/>
    <x v="3"/>
    <n v="5"/>
    <n v="9.99"/>
    <n v="12372"/>
    <n v="22716"/>
    <n v="2087.91"/>
    <n v="2082.91"/>
    <x v="0"/>
    <n v="1045"/>
  </r>
  <r>
    <n v="23473"/>
    <s v="SARA BERNAL"/>
    <s v="United Arab Emirates"/>
    <s v="B2"/>
    <x v="0"/>
    <n v="55"/>
    <d v="2016-04-03T00:00:00"/>
    <s v="botella 1l"/>
    <x v="2"/>
    <n v="3.5"/>
    <n v="6.5"/>
    <n v="11415"/>
    <n v="15102"/>
    <n v="357.5"/>
    <n v="354"/>
    <x v="0"/>
    <n v="192.5"/>
  </r>
  <r>
    <n v="23474"/>
    <s v="NATALIA IBAÑEZ"/>
    <s v="Ethiopia"/>
    <s v="B2"/>
    <x v="1"/>
    <n v="49"/>
    <d v="2016-04-03T00:00:00"/>
    <s v="botella 1l"/>
    <x v="0"/>
    <n v="3.5"/>
    <n v="6.5"/>
    <n v="26618"/>
    <n v="39447"/>
    <n v="318.5"/>
    <n v="315"/>
    <x v="0"/>
    <n v="171.5"/>
  </r>
  <r>
    <n v="23475"/>
    <s v="PEDRO PRIETO"/>
    <s v="Antigua and Barbuda"/>
    <s v="C2"/>
    <x v="1"/>
    <n v="16"/>
    <d v="2016-05-15T00:00:00"/>
    <s v="garrafa 2l"/>
    <x v="1"/>
    <n v="2.5"/>
    <n v="4.5"/>
    <n v="7690"/>
    <n v="14672"/>
    <n v="72"/>
    <n v="69.5"/>
    <x v="0"/>
    <n v="40"/>
  </r>
  <r>
    <n v="23476"/>
    <s v="GABRIELA OTERO"/>
    <s v="Turkmenistan"/>
    <s v="C3"/>
    <x v="2"/>
    <n v="29"/>
    <d v="2016-04-21T00:00:00"/>
    <s v="garrafa 3l"/>
    <x v="4"/>
    <n v="3.5"/>
    <n v="6.99"/>
    <n v="10972"/>
    <n v="18721"/>
    <n v="202.71"/>
    <n v="199.21"/>
    <x v="0"/>
    <n v="101.5"/>
  </r>
  <r>
    <n v="23477"/>
    <s v="ISMAEL MENDOZA"/>
    <s v="Bhutan"/>
    <s v="C4"/>
    <x v="1"/>
    <n v="164"/>
    <d v="2016-05-13T00:00:00"/>
    <s v="garrafa 4l"/>
    <x v="4"/>
    <n v="5"/>
    <n v="9.99"/>
    <n v="10972"/>
    <n v="18721"/>
    <n v="1638.3600000000001"/>
    <n v="1633.3600000000001"/>
    <x v="0"/>
    <n v="820"/>
  </r>
  <r>
    <n v="23478"/>
    <s v="CLARA CARRASCO"/>
    <s v="Gabon"/>
    <s v="C2"/>
    <x v="2"/>
    <n v="173"/>
    <d v="2016-04-29T00:00:00"/>
    <s v="garrafa 2l"/>
    <x v="0"/>
    <n v="2.5"/>
    <n v="4.5"/>
    <n v="26618"/>
    <n v="39447"/>
    <n v="778.5"/>
    <n v="776"/>
    <x v="0"/>
    <n v="432.5"/>
  </r>
  <r>
    <n v="23479"/>
    <s v="ARIADNA ROBLES"/>
    <s v="Bosnia and Herzegovina"/>
    <s v="A2"/>
    <x v="0"/>
    <n v="119"/>
    <d v="2016-04-27T00:00:00"/>
    <s v="botellín 300cc"/>
    <x v="3"/>
    <n v="2"/>
    <n v="3.99"/>
    <n v="12372"/>
    <n v="22716"/>
    <n v="474.81"/>
    <n v="472.81"/>
    <x v="0"/>
    <n v="238"/>
  </r>
  <r>
    <n v="23480"/>
    <s v="JOAN REY"/>
    <s v="Antigua and Barbuda"/>
    <s v="A1"/>
    <x v="0"/>
    <n v="111"/>
    <d v="2016-05-11T00:00:00"/>
    <s v="botellín 200cc"/>
    <x v="1"/>
    <n v="1.5"/>
    <n v="3"/>
    <n v="7690"/>
    <n v="14672"/>
    <n v="333"/>
    <n v="331.5"/>
    <x v="0"/>
    <n v="166.5"/>
  </r>
  <r>
    <n v="23481"/>
    <s v="PAULA GRACIA"/>
    <s v="Sri Lanka"/>
    <s v="C3"/>
    <x v="1"/>
    <n v="20"/>
    <d v="2016-05-09T00:00:00"/>
    <s v="garrafa 3l"/>
    <x v="4"/>
    <n v="3.5"/>
    <n v="6.99"/>
    <n v="10972"/>
    <n v="18721"/>
    <n v="139.80000000000001"/>
    <n v="136.30000000000001"/>
    <x v="0"/>
    <n v="70"/>
  </r>
  <r>
    <n v="23482"/>
    <s v="LOLA MOLINA"/>
    <s v="Botswana"/>
    <s v="A2"/>
    <x v="0"/>
    <n v="197"/>
    <d v="2016-04-06T00:00:00"/>
    <s v="botellín 300cc"/>
    <x v="0"/>
    <n v="2"/>
    <n v="3.99"/>
    <n v="26618"/>
    <n v="39447"/>
    <n v="786.03000000000009"/>
    <n v="784.03000000000009"/>
    <x v="0"/>
    <n v="394"/>
  </r>
  <r>
    <n v="23483"/>
    <s v="IZAN AGUILAR"/>
    <s v="Nepal"/>
    <s v="C1"/>
    <x v="1"/>
    <n v="122"/>
    <d v="2016-05-22T00:00:00"/>
    <s v="garrafa 1l"/>
    <x v="4"/>
    <n v="1"/>
    <n v="2"/>
    <n v="10972"/>
    <n v="18721"/>
    <n v="244"/>
    <n v="243"/>
    <x v="0"/>
    <n v="122"/>
  </r>
  <r>
    <n v="23484"/>
    <s v="JOSE ANTONIO RUEDA"/>
    <s v="Antigua and Barbuda"/>
    <s v="C2"/>
    <x v="2"/>
    <n v="51"/>
    <d v="2016-05-26T00:00:00"/>
    <s v="garrafa 2l"/>
    <x v="1"/>
    <n v="2.5"/>
    <n v="4.5"/>
    <n v="7690"/>
    <n v="14672"/>
    <n v="229.5"/>
    <n v="227"/>
    <x v="0"/>
    <n v="127.5"/>
  </r>
  <r>
    <n v="23485"/>
    <s v="MARIO GALAN"/>
    <s v="Somalia"/>
    <s v="C5"/>
    <x v="0"/>
    <n v="38"/>
    <d v="2016-05-07T00:00:00"/>
    <s v="garrafa 8l"/>
    <x v="2"/>
    <n v="8"/>
    <n v="14.5"/>
    <n v="11415"/>
    <n v="15102"/>
    <n v="551"/>
    <n v="543"/>
    <x v="0"/>
    <n v="304"/>
  </r>
  <r>
    <n v="23486"/>
    <s v="ABRIL GUTIERREZ"/>
    <s v="Denmark"/>
    <s v="C5"/>
    <x v="1"/>
    <n v="206"/>
    <d v="2016-05-19T00:00:00"/>
    <s v="garrafa 8l"/>
    <x v="3"/>
    <n v="8"/>
    <n v="14.5"/>
    <n v="12372"/>
    <n v="22716"/>
    <n v="2987"/>
    <n v="2979"/>
    <x v="0"/>
    <n v="1648"/>
  </r>
  <r>
    <n v="23487"/>
    <s v="ADRIA ALONSO"/>
    <s v="Kuwait"/>
    <s v="B2"/>
    <x v="0"/>
    <n v="143"/>
    <d v="2016-05-26T00:00:00"/>
    <s v="botella 1l"/>
    <x v="2"/>
    <n v="3.5"/>
    <n v="6.5"/>
    <n v="11415"/>
    <n v="15102"/>
    <n v="929.5"/>
    <n v="926"/>
    <x v="0"/>
    <n v="500.5"/>
  </r>
  <r>
    <n v="23488"/>
    <s v="ANTONIO REDONDO"/>
    <s v="Sri Lanka"/>
    <s v="C2"/>
    <x v="1"/>
    <n v="134"/>
    <d v="2016-04-11T00:00:00"/>
    <s v="garrafa 2l"/>
    <x v="4"/>
    <n v="2.5"/>
    <n v="4.5"/>
    <n v="10972"/>
    <n v="18721"/>
    <n v="603"/>
    <n v="600.5"/>
    <x v="0"/>
    <n v="335"/>
  </r>
  <r>
    <n v="23489"/>
    <s v="JORDI MUÑOZ"/>
    <s v="Kiribati"/>
    <s v="C5"/>
    <x v="1"/>
    <n v="101"/>
    <d v="2016-04-25T00:00:00"/>
    <s v="garrafa 8l"/>
    <x v="5"/>
    <n v="8"/>
    <n v="14.5"/>
    <n v="4047"/>
    <n v="9654"/>
    <n v="1464.5"/>
    <n v="1456.5"/>
    <x v="0"/>
    <n v="808"/>
  </r>
  <r>
    <n v="23490"/>
    <s v="JUDITH GARCIA"/>
    <s v="Moldova"/>
    <s v="C2"/>
    <x v="2"/>
    <n v="173"/>
    <d v="2016-04-13T00:00:00"/>
    <s v="garrafa 2l"/>
    <x v="3"/>
    <n v="2.5"/>
    <n v="4.5"/>
    <n v="12372"/>
    <n v="22716"/>
    <n v="778.5"/>
    <n v="776"/>
    <x v="0"/>
    <n v="432.5"/>
  </r>
  <r>
    <n v="23491"/>
    <s v="JESUS HERRERO"/>
    <s v="Rwanda"/>
    <s v="C3"/>
    <x v="0"/>
    <n v="87"/>
    <d v="2016-04-29T00:00:00"/>
    <s v="garrafa 3l"/>
    <x v="0"/>
    <n v="3.5"/>
    <n v="6.99"/>
    <n v="26618"/>
    <n v="39447"/>
    <n v="608.13"/>
    <n v="604.63"/>
    <x v="0"/>
    <n v="304.5"/>
  </r>
  <r>
    <n v="23492"/>
    <s v="CRISTINA MENDOZA"/>
    <s v="Angola"/>
    <s v="A1"/>
    <x v="0"/>
    <n v="6"/>
    <d v="2016-05-03T00:00:00"/>
    <s v="botellín 200cc"/>
    <x v="0"/>
    <n v="1.5"/>
    <n v="3"/>
    <n v="26618"/>
    <n v="39447"/>
    <n v="18"/>
    <n v="16.5"/>
    <x v="0"/>
    <n v="9"/>
  </r>
  <r>
    <n v="23493"/>
    <s v="IRIS SUAREZ"/>
    <s v="Comoros"/>
    <s v="C1"/>
    <x v="0"/>
    <n v="176"/>
    <d v="2016-05-08T00:00:00"/>
    <s v="garrafa 1l"/>
    <x v="0"/>
    <n v="1"/>
    <n v="2"/>
    <n v="26618"/>
    <n v="39447"/>
    <n v="352"/>
    <n v="351"/>
    <x v="0"/>
    <n v="176"/>
  </r>
  <r>
    <n v="23494"/>
    <s v="ARNAU VAZQUEZ"/>
    <s v="Georgia"/>
    <s v="A2"/>
    <x v="0"/>
    <n v="77"/>
    <d v="2016-04-05T00:00:00"/>
    <s v="botellín 300cc"/>
    <x v="3"/>
    <n v="2"/>
    <n v="3.99"/>
    <n v="12372"/>
    <n v="22716"/>
    <n v="307.23"/>
    <n v="305.23"/>
    <x v="0"/>
    <n v="154"/>
  </r>
  <r>
    <n v="23495"/>
    <s v="AROA BLAZQUEZ"/>
    <s v="Yemen"/>
    <s v="C1"/>
    <x v="0"/>
    <n v="192"/>
    <d v="2016-05-16T00:00:00"/>
    <s v="garrafa 1l"/>
    <x v="2"/>
    <n v="1"/>
    <n v="2"/>
    <n v="11415"/>
    <n v="15102"/>
    <n v="384"/>
    <n v="383"/>
    <x v="0"/>
    <n v="192"/>
  </r>
  <r>
    <n v="23496"/>
    <s v="JOSE QUINTANA"/>
    <s v="Burundi"/>
    <s v="C3"/>
    <x v="0"/>
    <n v="143"/>
    <d v="2016-04-06T00:00:00"/>
    <s v="garrafa 3l"/>
    <x v="0"/>
    <n v="3.5"/>
    <n v="6.99"/>
    <n v="26618"/>
    <n v="39447"/>
    <n v="999.57"/>
    <n v="996.07"/>
    <x v="0"/>
    <n v="500.5"/>
  </r>
  <r>
    <n v="23497"/>
    <s v="LAIA LUNA"/>
    <s v="Brunei"/>
    <s v="B1"/>
    <x v="1"/>
    <n v="126"/>
    <d v="2016-05-10T00:00:00"/>
    <s v="botella 0.5l"/>
    <x v="4"/>
    <n v="3"/>
    <n v="6"/>
    <n v="10972"/>
    <n v="18721"/>
    <n v="756"/>
    <n v="753"/>
    <x v="0"/>
    <n v="378"/>
  </r>
  <r>
    <n v="23498"/>
    <s v="SOFIA ROMERO"/>
    <s v="Armenia"/>
    <s v="C5"/>
    <x v="1"/>
    <n v="178"/>
    <d v="2016-05-28T00:00:00"/>
    <s v="garrafa 8l"/>
    <x v="3"/>
    <n v="8"/>
    <n v="14.5"/>
    <n v="12372"/>
    <n v="22716"/>
    <n v="2581"/>
    <n v="2573"/>
    <x v="0"/>
    <n v="1424"/>
  </r>
  <r>
    <n v="23499"/>
    <s v="MANUEL MARTINEZ"/>
    <s v="Mozambique"/>
    <s v="A1"/>
    <x v="1"/>
    <n v="116"/>
    <d v="2016-05-19T00:00:00"/>
    <s v="botellín 200cc"/>
    <x v="0"/>
    <n v="1.5"/>
    <n v="3"/>
    <n v="26618"/>
    <n v="39447"/>
    <n v="348"/>
    <n v="346.5"/>
    <x v="0"/>
    <n v="174"/>
  </r>
  <r>
    <n v="23500"/>
    <s v="CRISTINA SERRA"/>
    <s v="Mexico"/>
    <s v="C5"/>
    <x v="1"/>
    <n v="8"/>
    <d v="2016-05-12T00:00:00"/>
    <s v="garrafa 8l"/>
    <x v="6"/>
    <n v="8"/>
    <n v="14.5"/>
    <n v="285"/>
    <n v="1429"/>
    <n v="116"/>
    <n v="108"/>
    <x v="0"/>
    <n v="64"/>
  </r>
  <r>
    <n v="23501"/>
    <s v="LEIRE SIERRA"/>
    <s v="Saint Lucia"/>
    <s v="A1"/>
    <x v="0"/>
    <n v="204"/>
    <d v="2016-05-16T00:00:00"/>
    <s v="botellín 200cc"/>
    <x v="1"/>
    <n v="1.5"/>
    <n v="3"/>
    <n v="7690"/>
    <n v="14672"/>
    <n v="612"/>
    <n v="610.5"/>
    <x v="0"/>
    <n v="306"/>
  </r>
  <r>
    <n v="23502"/>
    <s v="FRANCISCO ACOSTA"/>
    <s v="Chad"/>
    <s v="A1"/>
    <x v="1"/>
    <n v="123"/>
    <d v="2016-05-12T00:00:00"/>
    <s v="botellín 200cc"/>
    <x v="0"/>
    <n v="1.5"/>
    <n v="3"/>
    <n v="26618"/>
    <n v="39447"/>
    <n v="369"/>
    <n v="367.5"/>
    <x v="0"/>
    <n v="184.5"/>
  </r>
  <r>
    <n v="23503"/>
    <s v="ALONSO APARICIO"/>
    <s v="Angola"/>
    <s v="A1"/>
    <x v="0"/>
    <n v="111"/>
    <d v="2016-04-10T00:00:00"/>
    <s v="botellín 200cc"/>
    <x v="0"/>
    <n v="1.5"/>
    <n v="3"/>
    <n v="26618"/>
    <n v="39447"/>
    <n v="333"/>
    <n v="331.5"/>
    <x v="0"/>
    <n v="166.5"/>
  </r>
  <r>
    <n v="23504"/>
    <s v="NOA PASCUAL"/>
    <s v="Palau"/>
    <s v="A4"/>
    <x v="0"/>
    <n v="88"/>
    <d v="2016-05-17T00:00:00"/>
    <s v="botellín 500cc"/>
    <x v="5"/>
    <n v="3.5"/>
    <n v="6.5"/>
    <n v="4047"/>
    <n v="9654"/>
    <n v="572"/>
    <n v="568.5"/>
    <x v="0"/>
    <n v="308"/>
  </r>
  <r>
    <n v="23505"/>
    <s v="AYA CASTRO"/>
    <s v="Papua New Guinea"/>
    <s v="C4"/>
    <x v="0"/>
    <n v="189"/>
    <d v="2016-04-30T00:00:00"/>
    <s v="garrafa 4l"/>
    <x v="5"/>
    <n v="5"/>
    <n v="9.99"/>
    <n v="4047"/>
    <n v="9654"/>
    <n v="1888.1100000000001"/>
    <n v="1883.1100000000001"/>
    <x v="0"/>
    <n v="945"/>
  </r>
  <r>
    <n v="23506"/>
    <s v="MIREIA DELGADO"/>
    <s v="Cape Verde"/>
    <s v="C2"/>
    <x v="0"/>
    <n v="83"/>
    <d v="2016-04-12T00:00:00"/>
    <s v="garrafa 2l"/>
    <x v="0"/>
    <n v="2.5"/>
    <n v="4.5"/>
    <n v="26618"/>
    <n v="39447"/>
    <n v="373.5"/>
    <n v="371"/>
    <x v="0"/>
    <n v="207.5"/>
  </r>
  <r>
    <n v="23507"/>
    <s v="SERGIO HIDALGO"/>
    <s v="Ireland"/>
    <s v="C3"/>
    <x v="2"/>
    <n v="211"/>
    <d v="2016-05-28T00:00:00"/>
    <s v="garrafa 3l"/>
    <x v="3"/>
    <n v="3.5"/>
    <n v="6.99"/>
    <n v="12372"/>
    <n v="22716"/>
    <n v="1474.89"/>
    <n v="1471.39"/>
    <x v="0"/>
    <n v="738.5"/>
  </r>
  <r>
    <n v="23508"/>
    <s v="ISABEL CALVO"/>
    <s v="Morocco"/>
    <s v="A1"/>
    <x v="0"/>
    <n v="34"/>
    <d v="2016-04-17T00:00:00"/>
    <s v="botellín 200cc"/>
    <x v="2"/>
    <n v="1.5"/>
    <n v="3"/>
    <n v="11415"/>
    <n v="15102"/>
    <n v="102"/>
    <n v="100.5"/>
    <x v="0"/>
    <n v="51"/>
  </r>
  <r>
    <n v="23509"/>
    <s v="ISABEL SARAO"/>
    <s v="Nepal"/>
    <s v="C5"/>
    <x v="0"/>
    <n v="195"/>
    <d v="2016-04-17T00:00:00"/>
    <s v="garrafa 8l"/>
    <x v="4"/>
    <n v="8"/>
    <n v="14.5"/>
    <n v="10972"/>
    <n v="18721"/>
    <n v="2827.5"/>
    <n v="2819.5"/>
    <x v="0"/>
    <n v="1560"/>
  </r>
  <r>
    <n v="23510"/>
    <s v="ANDREA VILLAR"/>
    <s v="Spain"/>
    <s v="B3"/>
    <x v="0"/>
    <n v="127"/>
    <d v="2016-05-25T00:00:00"/>
    <s v="botella 5l"/>
    <x v="3"/>
    <n v="6"/>
    <n v="9"/>
    <n v="12372"/>
    <n v="22716"/>
    <n v="1143"/>
    <n v="1137"/>
    <x v="0"/>
    <n v="762"/>
  </r>
  <r>
    <n v="23511"/>
    <s v="DARIO RAMOS"/>
    <s v="Sao Tome and Principe"/>
    <s v="B1"/>
    <x v="0"/>
    <n v="158"/>
    <d v="2016-05-09T00:00:00"/>
    <s v="botella 0.5l"/>
    <x v="0"/>
    <n v="3"/>
    <n v="6"/>
    <n v="26618"/>
    <n v="39447"/>
    <n v="948"/>
    <n v="945"/>
    <x v="0"/>
    <n v="474"/>
  </r>
  <r>
    <n v="23512"/>
    <s v="AROA HURTADO"/>
    <s v="Turkey"/>
    <s v="A1"/>
    <x v="1"/>
    <n v="154"/>
    <d v="2016-05-01T00:00:00"/>
    <s v="botellín 200cc"/>
    <x v="2"/>
    <n v="1.5"/>
    <n v="3"/>
    <n v="11415"/>
    <n v="15102"/>
    <n v="462"/>
    <n v="460.5"/>
    <x v="0"/>
    <n v="231"/>
  </r>
  <r>
    <n v="23513"/>
    <s v="NAIARA CALVO"/>
    <s v="Chad"/>
    <s v="A4"/>
    <x v="2"/>
    <n v="78"/>
    <d v="2016-05-16T00:00:00"/>
    <s v="botellín 500cc"/>
    <x v="0"/>
    <n v="3.5"/>
    <n v="6.5"/>
    <n v="26618"/>
    <n v="39447"/>
    <n v="507"/>
    <n v="503.5"/>
    <x v="0"/>
    <n v="273"/>
  </r>
  <r>
    <n v="23514"/>
    <s v="ANDRES MARTI"/>
    <s v="Central African Republic"/>
    <s v="B3"/>
    <x v="0"/>
    <n v="130"/>
    <d v="2016-04-19T00:00:00"/>
    <s v="botella 5l"/>
    <x v="0"/>
    <n v="6"/>
    <n v="9"/>
    <n v="26618"/>
    <n v="39447"/>
    <n v="1170"/>
    <n v="1164"/>
    <x v="0"/>
    <n v="780"/>
  </r>
  <r>
    <n v="23515"/>
    <s v="IVAN ESTEVEZ"/>
    <s v="Belize"/>
    <s v="C2"/>
    <x v="1"/>
    <n v="191"/>
    <d v="2016-04-21T00:00:00"/>
    <s v="garrafa 2l"/>
    <x v="1"/>
    <n v="2.5"/>
    <n v="4.5"/>
    <n v="7690"/>
    <n v="14672"/>
    <n v="859.5"/>
    <n v="857"/>
    <x v="0"/>
    <n v="477.5"/>
  </r>
  <r>
    <n v="23516"/>
    <s v="ALEJANDRO MARCOS"/>
    <s v="Turkey"/>
    <s v="C5"/>
    <x v="0"/>
    <n v="4"/>
    <d v="2016-05-29T00:00:00"/>
    <s v="garrafa 8l"/>
    <x v="2"/>
    <n v="8"/>
    <n v="14.5"/>
    <n v="11415"/>
    <n v="15102"/>
    <n v="58"/>
    <n v="50"/>
    <x v="0"/>
    <n v="32"/>
  </r>
  <r>
    <n v="23517"/>
    <s v="GONZALO VARELA"/>
    <s v="Guinea-Bissau"/>
    <s v="A1"/>
    <x v="1"/>
    <n v="144"/>
    <d v="2016-05-17T00:00:00"/>
    <s v="botellín 200cc"/>
    <x v="0"/>
    <n v="1.5"/>
    <n v="3"/>
    <n v="26618"/>
    <n v="39447"/>
    <n v="432"/>
    <n v="430.5"/>
    <x v="0"/>
    <n v="216"/>
  </r>
  <r>
    <n v="23518"/>
    <s v="MIGUEL CONDE"/>
    <s v="Estonia"/>
    <s v="C3"/>
    <x v="2"/>
    <n v="2"/>
    <d v="2016-05-02T00:00:00"/>
    <s v="garrafa 3l"/>
    <x v="3"/>
    <n v="3.5"/>
    <n v="6.99"/>
    <n v="12372"/>
    <n v="22716"/>
    <n v="13.98"/>
    <n v="10.48"/>
    <x v="0"/>
    <n v="7"/>
  </r>
  <r>
    <n v="23519"/>
    <s v="CARLA TRUJILLO"/>
    <s v="Kuwait"/>
    <s v="B3"/>
    <x v="0"/>
    <n v="20"/>
    <d v="2016-04-09T00:00:00"/>
    <s v="botella 5l"/>
    <x v="2"/>
    <n v="6"/>
    <n v="9"/>
    <n v="11415"/>
    <n v="15102"/>
    <n v="180"/>
    <n v="174"/>
    <x v="0"/>
    <n v="120"/>
  </r>
  <r>
    <n v="23520"/>
    <s v="POL SORIANO"/>
    <s v="Chad"/>
    <s v="A2"/>
    <x v="0"/>
    <n v="133"/>
    <d v="2016-04-29T00:00:00"/>
    <s v="botellín 300cc"/>
    <x v="0"/>
    <n v="2"/>
    <n v="3.99"/>
    <n v="26618"/>
    <n v="39447"/>
    <n v="530.67000000000007"/>
    <n v="528.67000000000007"/>
    <x v="0"/>
    <n v="266"/>
  </r>
  <r>
    <n v="23521"/>
    <s v="NICOLAS SANCHEZ"/>
    <s v="Barbados"/>
    <s v="B1"/>
    <x v="1"/>
    <n v="188"/>
    <d v="2016-04-18T00:00:00"/>
    <s v="botella 0.5l"/>
    <x v="1"/>
    <n v="3"/>
    <n v="6"/>
    <n v="7690"/>
    <n v="14672"/>
    <n v="1128"/>
    <n v="1125"/>
    <x v="0"/>
    <n v="564"/>
  </r>
  <r>
    <n v="23522"/>
    <s v="MOHAMED BENITEZ"/>
    <s v="Ireland"/>
    <s v="C2"/>
    <x v="1"/>
    <n v="105"/>
    <d v="2016-05-13T00:00:00"/>
    <s v="garrafa 2l"/>
    <x v="3"/>
    <n v="2.5"/>
    <n v="4.5"/>
    <n v="12372"/>
    <n v="22716"/>
    <n v="472.5"/>
    <n v="470"/>
    <x v="0"/>
    <n v="262.5"/>
  </r>
  <r>
    <n v="23523"/>
    <s v="JOSE MIGUEL"/>
    <s v="Central African Republic"/>
    <s v="B2"/>
    <x v="1"/>
    <n v="181"/>
    <d v="2016-04-13T00:00:00"/>
    <s v="botella 1l"/>
    <x v="0"/>
    <n v="3.5"/>
    <n v="6.5"/>
    <n v="26618"/>
    <n v="39447"/>
    <n v="1176.5"/>
    <n v="1173"/>
    <x v="0"/>
    <n v="633.5"/>
  </r>
  <r>
    <n v="23524"/>
    <s v="ISABEL BUENO"/>
    <s v="Vanuatu"/>
    <s v="A2"/>
    <x v="0"/>
    <n v="115"/>
    <d v="2016-05-22T00:00:00"/>
    <s v="botellín 300cc"/>
    <x v="5"/>
    <n v="2"/>
    <n v="3.99"/>
    <n v="4047"/>
    <n v="9654"/>
    <n v="458.85"/>
    <n v="456.85"/>
    <x v="0"/>
    <n v="230"/>
  </r>
  <r>
    <n v="23525"/>
    <s v="LARA QUINTANA"/>
    <s v="Mauritius"/>
    <s v="A4"/>
    <x v="0"/>
    <n v="167"/>
    <d v="2016-05-07T00:00:00"/>
    <s v="botellín 500cc"/>
    <x v="0"/>
    <n v="3.5"/>
    <n v="6.5"/>
    <n v="26618"/>
    <n v="39447"/>
    <n v="1085.5"/>
    <n v="1082"/>
    <x v="0"/>
    <n v="584.5"/>
  </r>
  <r>
    <n v="23526"/>
    <s v="ISAAC COSTA"/>
    <s v="Papua New Guinea"/>
    <s v="C3"/>
    <x v="0"/>
    <n v="44"/>
    <d v="2016-05-27T00:00:00"/>
    <s v="garrafa 3l"/>
    <x v="5"/>
    <n v="3.5"/>
    <n v="6.99"/>
    <n v="4047"/>
    <n v="9654"/>
    <n v="307.56"/>
    <n v="304.06"/>
    <x v="0"/>
    <n v="154"/>
  </r>
  <r>
    <n v="23527"/>
    <s v="JORDI LOPEZ"/>
    <s v="El Salvador"/>
    <s v="C4"/>
    <x v="0"/>
    <n v="124"/>
    <d v="2016-05-12T00:00:00"/>
    <s v="garrafa 4l"/>
    <x v="1"/>
    <n v="5"/>
    <n v="9.99"/>
    <n v="7690"/>
    <n v="14672"/>
    <n v="1238.76"/>
    <n v="1233.76"/>
    <x v="0"/>
    <n v="620"/>
  </r>
  <r>
    <n v="23528"/>
    <s v="UNAI FERNANDEZ"/>
    <s v="Algeria"/>
    <s v="A2"/>
    <x v="0"/>
    <n v="41"/>
    <d v="2016-04-20T00:00:00"/>
    <s v="botellín 300cc"/>
    <x v="2"/>
    <n v="2"/>
    <n v="3.99"/>
    <n v="11415"/>
    <n v="15102"/>
    <n v="163.59"/>
    <n v="161.59"/>
    <x v="0"/>
    <n v="82"/>
  </r>
  <r>
    <n v="23529"/>
    <s v="MARTA MORENO"/>
    <s v="Malta"/>
    <s v="C4"/>
    <x v="0"/>
    <n v="160"/>
    <d v="2016-05-24T00:00:00"/>
    <s v="garrafa 4l"/>
    <x v="3"/>
    <n v="5"/>
    <n v="9.99"/>
    <n v="12372"/>
    <n v="22716"/>
    <n v="1598.4"/>
    <n v="1593.4"/>
    <x v="0"/>
    <n v="800"/>
  </r>
  <r>
    <n v="23530"/>
    <s v="JAVIER CUESTA"/>
    <s v="Taiwan"/>
    <s v="A4"/>
    <x v="1"/>
    <n v="160"/>
    <d v="2016-05-30T00:00:00"/>
    <s v="botellín 500cc"/>
    <x v="4"/>
    <n v="3.5"/>
    <n v="6.5"/>
    <n v="10972"/>
    <n v="18721"/>
    <n v="1040"/>
    <n v="1036.5"/>
    <x v="0"/>
    <n v="560"/>
  </r>
  <r>
    <n v="23531"/>
    <s v="NICOLAS SANCHO"/>
    <s v="Chad"/>
    <s v="A1"/>
    <x v="0"/>
    <n v="7"/>
    <d v="2016-04-08T00:00:00"/>
    <s v="botellín 200cc"/>
    <x v="0"/>
    <n v="1.5"/>
    <n v="3"/>
    <n v="26618"/>
    <n v="39447"/>
    <n v="21"/>
    <n v="19.5"/>
    <x v="0"/>
    <n v="10.5"/>
  </r>
  <r>
    <n v="23532"/>
    <s v="CAROLINA GUERRERO"/>
    <s v="Vietnam"/>
    <s v="C5"/>
    <x v="2"/>
    <n v="151"/>
    <d v="2016-04-14T00:00:00"/>
    <s v="garrafa 8l"/>
    <x v="4"/>
    <n v="8"/>
    <n v="14.5"/>
    <n v="10972"/>
    <n v="18721"/>
    <n v="2189.5"/>
    <n v="2181.5"/>
    <x v="0"/>
    <n v="1208"/>
  </r>
  <r>
    <n v="23533"/>
    <s v="HUGO PRIETO"/>
    <s v="Benin"/>
    <s v="C3"/>
    <x v="0"/>
    <n v="155"/>
    <d v="2016-04-20T00:00:00"/>
    <s v="garrafa 3l"/>
    <x v="0"/>
    <n v="3.5"/>
    <n v="6.99"/>
    <n v="26618"/>
    <n v="39447"/>
    <n v="1083.45"/>
    <n v="1079.95"/>
    <x v="0"/>
    <n v="542.5"/>
  </r>
  <r>
    <n v="23534"/>
    <s v="GABRIELA EXPOSITO"/>
    <s v="China"/>
    <s v="B1"/>
    <x v="0"/>
    <n v="4"/>
    <d v="2016-04-24T00:00:00"/>
    <s v="botella 0.5l"/>
    <x v="4"/>
    <n v="3"/>
    <n v="6"/>
    <n v="10972"/>
    <n v="18721"/>
    <n v="24"/>
    <n v="21"/>
    <x v="0"/>
    <n v="12"/>
  </r>
  <r>
    <n v="23535"/>
    <s v="ISABEL ESCUDERO"/>
    <s v="Nigeria"/>
    <s v="C4"/>
    <x v="0"/>
    <n v="159"/>
    <d v="2016-05-20T00:00:00"/>
    <s v="garrafa 4l"/>
    <x v="0"/>
    <n v="5"/>
    <n v="9.99"/>
    <n v="26618"/>
    <n v="39447"/>
    <n v="1588.41"/>
    <n v="1583.41"/>
    <x v="0"/>
    <n v="795"/>
  </r>
  <r>
    <n v="23536"/>
    <s v="NURIA DE LA FUENTE"/>
    <s v="Belarus"/>
    <s v="C2"/>
    <x v="0"/>
    <n v="86"/>
    <d v="2016-04-21T00:00:00"/>
    <s v="garrafa 2l"/>
    <x v="3"/>
    <n v="2.5"/>
    <n v="4.5"/>
    <n v="12372"/>
    <n v="22716"/>
    <n v="387"/>
    <n v="384.5"/>
    <x v="0"/>
    <n v="215"/>
  </r>
  <r>
    <n v="23537"/>
    <s v="OLIVER REYES"/>
    <s v="Panama"/>
    <s v="B3"/>
    <x v="1"/>
    <n v="73"/>
    <d v="2016-04-10T00:00:00"/>
    <s v="botella 5l"/>
    <x v="1"/>
    <n v="6"/>
    <n v="9"/>
    <n v="7690"/>
    <n v="14672"/>
    <n v="657"/>
    <n v="651"/>
    <x v="0"/>
    <n v="438"/>
  </r>
  <r>
    <n v="23538"/>
    <s v="ERIKA LUNA"/>
    <s v="Iraq"/>
    <s v="B1"/>
    <x v="2"/>
    <n v="13"/>
    <d v="2016-05-01T00:00:00"/>
    <s v="botella 0.5l"/>
    <x v="2"/>
    <n v="3"/>
    <n v="6"/>
    <n v="11415"/>
    <n v="15102"/>
    <n v="78"/>
    <n v="75"/>
    <x v="0"/>
    <n v="39"/>
  </r>
  <r>
    <n v="23539"/>
    <s v="SANDRA FLORES"/>
    <s v="Angola"/>
    <s v="A2"/>
    <x v="0"/>
    <n v="172"/>
    <d v="2016-04-29T00:00:00"/>
    <s v="botellín 300cc"/>
    <x v="0"/>
    <n v="2"/>
    <n v="3.99"/>
    <n v="26618"/>
    <n v="39447"/>
    <n v="686.28000000000009"/>
    <n v="684.28000000000009"/>
    <x v="0"/>
    <n v="344"/>
  </r>
  <r>
    <n v="23540"/>
    <s v="ALEIX SANCHO"/>
    <s v="Serbia"/>
    <s v="B3"/>
    <x v="0"/>
    <n v="7"/>
    <d v="2016-05-16T00:00:00"/>
    <s v="botella 5l"/>
    <x v="3"/>
    <n v="6"/>
    <n v="9"/>
    <n v="12372"/>
    <n v="22716"/>
    <n v="63"/>
    <n v="57"/>
    <x v="0"/>
    <n v="42"/>
  </r>
  <r>
    <n v="23541"/>
    <s v="ARLET DIEZ"/>
    <s v="Somalia"/>
    <s v="A2"/>
    <x v="1"/>
    <n v="127"/>
    <d v="2016-05-10T00:00:00"/>
    <s v="botellín 300cc"/>
    <x v="2"/>
    <n v="2"/>
    <n v="3.99"/>
    <n v="11415"/>
    <n v="15102"/>
    <n v="506.73"/>
    <n v="504.73"/>
    <x v="0"/>
    <n v="254"/>
  </r>
  <r>
    <n v="23542"/>
    <s v="JUDITH SANTOS"/>
    <s v="South Africa"/>
    <s v="C2"/>
    <x v="0"/>
    <n v="123"/>
    <d v="2016-04-24T00:00:00"/>
    <s v="garrafa 2l"/>
    <x v="0"/>
    <n v="2.5"/>
    <n v="4.5"/>
    <n v="26618"/>
    <n v="39447"/>
    <n v="553.5"/>
    <n v="551"/>
    <x v="0"/>
    <n v="307.5"/>
  </r>
  <r>
    <n v="23543"/>
    <s v="ANA ESPINOSA"/>
    <s v="Tunisia"/>
    <s v="C1"/>
    <x v="0"/>
    <n v="137"/>
    <d v="2016-05-06T00:00:00"/>
    <s v="garrafa 1l"/>
    <x v="2"/>
    <n v="1"/>
    <n v="2"/>
    <n v="11415"/>
    <n v="15102"/>
    <n v="274"/>
    <n v="273"/>
    <x v="0"/>
    <n v="137"/>
  </r>
  <r>
    <n v="23544"/>
    <s v="SANTIAGO ESTEVEZ"/>
    <s v="Angola"/>
    <s v="B3"/>
    <x v="0"/>
    <n v="58"/>
    <d v="2016-05-17T00:00:00"/>
    <s v="botella 5l"/>
    <x v="0"/>
    <n v="6"/>
    <n v="9"/>
    <n v="26618"/>
    <n v="39447"/>
    <n v="522"/>
    <n v="516"/>
    <x v="0"/>
    <n v="348"/>
  </r>
  <r>
    <n v="23545"/>
    <s v="JOSE HURTADO"/>
    <s v="United States of America"/>
    <s v="B3"/>
    <x v="0"/>
    <n v="134"/>
    <d v="2016-05-30T00:00:00"/>
    <s v="botella 5l"/>
    <x v="6"/>
    <n v="6"/>
    <n v="9"/>
    <n v="285"/>
    <n v="1429"/>
    <n v="1206"/>
    <n v="1200"/>
    <x v="0"/>
    <n v="804"/>
  </r>
  <r>
    <n v="23546"/>
    <s v="OSCAR SANCHO"/>
    <s v="Ethiopia"/>
    <s v="A4"/>
    <x v="0"/>
    <n v="109"/>
    <d v="2016-05-02T00:00:00"/>
    <s v="botellín 500cc"/>
    <x v="0"/>
    <n v="3.5"/>
    <n v="6.5"/>
    <n v="26618"/>
    <n v="39447"/>
    <n v="708.5"/>
    <n v="705"/>
    <x v="0"/>
    <n v="381.5"/>
  </r>
  <r>
    <n v="23547"/>
    <s v="ENRIQUE ORTEGA"/>
    <s v="Myanmar"/>
    <s v="A1"/>
    <x v="0"/>
    <n v="28"/>
    <d v="2016-05-29T00:00:00"/>
    <s v="botellín 200cc"/>
    <x v="4"/>
    <n v="1.5"/>
    <n v="3"/>
    <n v="10972"/>
    <n v="18721"/>
    <n v="84"/>
    <n v="82.5"/>
    <x v="0"/>
    <n v="42"/>
  </r>
  <r>
    <n v="23548"/>
    <s v="YAGO HERRERA"/>
    <s v="Sweden"/>
    <s v="A4"/>
    <x v="0"/>
    <n v="6"/>
    <d v="2016-04-01T00:00:00"/>
    <s v="botellín 500cc"/>
    <x v="3"/>
    <n v="3.5"/>
    <n v="6.5"/>
    <n v="12372"/>
    <n v="22716"/>
    <n v="39"/>
    <n v="35.5"/>
    <x v="0"/>
    <n v="21"/>
  </r>
  <r>
    <n v="23549"/>
    <s v="ERIC APARICIO"/>
    <s v="Philippines"/>
    <s v="B3"/>
    <x v="0"/>
    <n v="184"/>
    <d v="2016-05-26T00:00:00"/>
    <s v="botella 5l"/>
    <x v="4"/>
    <n v="6"/>
    <n v="9"/>
    <n v="10972"/>
    <n v="18721"/>
    <n v="1656"/>
    <n v="1650"/>
    <x v="0"/>
    <n v="1104"/>
  </r>
  <r>
    <n v="23550"/>
    <s v="VICTORIA SUAREZ"/>
    <s v="Mauritius"/>
    <s v="C3"/>
    <x v="1"/>
    <n v="128"/>
    <d v="2016-04-20T00:00:00"/>
    <s v="garrafa 3l"/>
    <x v="0"/>
    <n v="3.5"/>
    <n v="6.99"/>
    <n v="26618"/>
    <n v="39447"/>
    <n v="894.72"/>
    <n v="891.22"/>
    <x v="0"/>
    <n v="448"/>
  </r>
  <r>
    <n v="23551"/>
    <s v="ALEIX BELTRAN"/>
    <s v="Liberia"/>
    <s v="C2"/>
    <x v="0"/>
    <n v="17"/>
    <d v="2016-04-12T00:00:00"/>
    <s v="garrafa 2l"/>
    <x v="0"/>
    <n v="2.5"/>
    <n v="4.5"/>
    <n v="26618"/>
    <n v="39447"/>
    <n v="76.5"/>
    <n v="74"/>
    <x v="0"/>
    <n v="42.5"/>
  </r>
  <r>
    <n v="23552"/>
    <s v="RAQUEL OTERO"/>
    <s v="Trinidad and Tobago"/>
    <s v="A2"/>
    <x v="0"/>
    <n v="162"/>
    <d v="2016-04-19T00:00:00"/>
    <s v="botellín 300cc"/>
    <x v="1"/>
    <n v="2"/>
    <n v="3.99"/>
    <n v="7690"/>
    <n v="14672"/>
    <n v="646.38"/>
    <n v="644.38"/>
    <x v="0"/>
    <n v="324"/>
  </r>
  <r>
    <n v="23553"/>
    <s v="OLIVIA SORIANO"/>
    <s v="Serbia"/>
    <s v="A2"/>
    <x v="1"/>
    <n v="90"/>
    <d v="2016-04-16T00:00:00"/>
    <s v="botellín 300cc"/>
    <x v="3"/>
    <n v="2"/>
    <n v="3.99"/>
    <n v="12372"/>
    <n v="22716"/>
    <n v="359.1"/>
    <n v="357.1"/>
    <x v="0"/>
    <n v="180"/>
  </r>
  <r>
    <n v="23554"/>
    <s v="JIMENA LOPEZ"/>
    <s v="Armenia"/>
    <s v="B1"/>
    <x v="0"/>
    <n v="204"/>
    <d v="2016-05-22T00:00:00"/>
    <s v="botella 0.5l"/>
    <x v="3"/>
    <n v="3"/>
    <n v="6"/>
    <n v="12372"/>
    <n v="22716"/>
    <n v="1224"/>
    <n v="1221"/>
    <x v="0"/>
    <n v="612"/>
  </r>
  <r>
    <n v="23555"/>
    <s v="MALAK IZQUIERDO"/>
    <s v="Guinea"/>
    <s v="B2"/>
    <x v="1"/>
    <n v="117"/>
    <d v="2016-05-27T00:00:00"/>
    <s v="botella 1l"/>
    <x v="0"/>
    <n v="3.5"/>
    <n v="6.5"/>
    <n v="26618"/>
    <n v="39447"/>
    <n v="760.5"/>
    <n v="757"/>
    <x v="0"/>
    <n v="409.5"/>
  </r>
  <r>
    <n v="23556"/>
    <s v="AYA REYES"/>
    <s v="Slovakia"/>
    <s v="A2"/>
    <x v="1"/>
    <n v="121"/>
    <d v="2016-05-28T00:00:00"/>
    <s v="botellín 300cc"/>
    <x v="3"/>
    <n v="2"/>
    <n v="3.99"/>
    <n v="12372"/>
    <n v="22716"/>
    <n v="482.79"/>
    <n v="480.79"/>
    <x v="0"/>
    <n v="242"/>
  </r>
  <r>
    <n v="23557"/>
    <s v="ZOE GONZALEZ"/>
    <s v="Hungary"/>
    <s v="C4"/>
    <x v="1"/>
    <n v="45"/>
    <d v="2016-05-28T00:00:00"/>
    <s v="garrafa 4l"/>
    <x v="3"/>
    <n v="5"/>
    <n v="9.99"/>
    <n v="12372"/>
    <n v="22716"/>
    <n v="449.55"/>
    <n v="444.55"/>
    <x v="0"/>
    <n v="225"/>
  </r>
  <r>
    <n v="23558"/>
    <s v="AINARA ARROYO"/>
    <s v="Austria"/>
    <s v="C4"/>
    <x v="0"/>
    <n v="164"/>
    <d v="2016-05-15T00:00:00"/>
    <s v="garrafa 4l"/>
    <x v="3"/>
    <n v="5"/>
    <n v="9.99"/>
    <n v="12372"/>
    <n v="22716"/>
    <n v="1638.3600000000001"/>
    <n v="1633.3600000000001"/>
    <x v="0"/>
    <n v="820"/>
  </r>
  <r>
    <n v="23559"/>
    <s v="MARTIN CARRASCO"/>
    <s v="Netherlands"/>
    <s v="C3"/>
    <x v="0"/>
    <n v="76"/>
    <d v="2016-04-09T00:00:00"/>
    <s v="garrafa 3l"/>
    <x v="3"/>
    <n v="3.5"/>
    <n v="6.99"/>
    <n v="12372"/>
    <n v="22716"/>
    <n v="531.24"/>
    <n v="527.74"/>
    <x v="0"/>
    <n v="266"/>
  </r>
  <r>
    <n v="23560"/>
    <s v="ERIK CASADO"/>
    <s v="Panama"/>
    <s v="C1"/>
    <x v="2"/>
    <n v="212"/>
    <d v="2016-05-02T00:00:00"/>
    <s v="garrafa 1l"/>
    <x v="1"/>
    <n v="1"/>
    <n v="2"/>
    <n v="7690"/>
    <n v="14672"/>
    <n v="424"/>
    <n v="423"/>
    <x v="0"/>
    <n v="212"/>
  </r>
  <r>
    <n v="23561"/>
    <s v="SOFIA PASCUAL"/>
    <s v="Angola"/>
    <s v="C4"/>
    <x v="1"/>
    <n v="91"/>
    <d v="2016-05-02T00:00:00"/>
    <s v="garrafa 4l"/>
    <x v="0"/>
    <n v="5"/>
    <n v="9.99"/>
    <n v="26618"/>
    <n v="39447"/>
    <n v="909.09"/>
    <n v="904.09"/>
    <x v="0"/>
    <n v="455"/>
  </r>
  <r>
    <n v="23562"/>
    <s v="IKER REYES"/>
    <s v="Algeria"/>
    <s v="A1"/>
    <x v="0"/>
    <n v="198"/>
    <d v="2016-04-26T00:00:00"/>
    <s v="botellín 200cc"/>
    <x v="2"/>
    <n v="1.5"/>
    <n v="3"/>
    <n v="11415"/>
    <n v="15102"/>
    <n v="594"/>
    <n v="592.5"/>
    <x v="0"/>
    <n v="297"/>
  </r>
  <r>
    <n v="23563"/>
    <s v="MIKEL PADILLA"/>
    <s v="United Kingdom"/>
    <s v="A1"/>
    <x v="0"/>
    <n v="202"/>
    <d v="2016-04-24T00:00:00"/>
    <s v="botellín 200cc"/>
    <x v="3"/>
    <n v="1.5"/>
    <n v="3"/>
    <n v="12372"/>
    <n v="22716"/>
    <n v="606"/>
    <n v="604.5"/>
    <x v="0"/>
    <n v="303"/>
  </r>
  <r>
    <n v="23564"/>
    <s v="DIEGO BLAZQUEZ"/>
    <s v="Liberia"/>
    <s v="A1"/>
    <x v="0"/>
    <n v="136"/>
    <d v="2016-04-21T00:00:00"/>
    <s v="botellín 200cc"/>
    <x v="0"/>
    <n v="1.5"/>
    <n v="3"/>
    <n v="26618"/>
    <n v="39447"/>
    <n v="408"/>
    <n v="406.5"/>
    <x v="0"/>
    <n v="204"/>
  </r>
  <r>
    <n v="23565"/>
    <s v="PAULA RAMOS"/>
    <s v="Malaysia"/>
    <s v="B3"/>
    <x v="0"/>
    <n v="70"/>
    <d v="2016-05-08T00:00:00"/>
    <s v="botella 5l"/>
    <x v="4"/>
    <n v="6"/>
    <n v="9"/>
    <n v="10972"/>
    <n v="18721"/>
    <n v="630"/>
    <n v="624"/>
    <x v="0"/>
    <n v="420"/>
  </r>
  <r>
    <n v="23566"/>
    <s v="BLANCA VAZQUEZ"/>
    <s v="Guatemala"/>
    <s v="A4"/>
    <x v="1"/>
    <n v="95"/>
    <d v="2016-05-21T00:00:00"/>
    <s v="botellín 500cc"/>
    <x v="1"/>
    <n v="3.5"/>
    <n v="6.5"/>
    <n v="7690"/>
    <n v="14672"/>
    <n v="617.5"/>
    <n v="614"/>
    <x v="0"/>
    <n v="332.5"/>
  </r>
  <r>
    <n v="23567"/>
    <s v="MARTINA LORENZO"/>
    <s v="Botswana"/>
    <s v="C3"/>
    <x v="1"/>
    <n v="150"/>
    <d v="2016-04-11T00:00:00"/>
    <s v="garrafa 3l"/>
    <x v="0"/>
    <n v="3.5"/>
    <n v="6.99"/>
    <n v="26618"/>
    <n v="39447"/>
    <n v="1048.5"/>
    <n v="1045"/>
    <x v="0"/>
    <n v="525"/>
  </r>
  <r>
    <n v="23568"/>
    <s v="GABRIELA MARIN"/>
    <s v="Tonga"/>
    <s v="C4"/>
    <x v="0"/>
    <n v="146"/>
    <d v="2016-04-21T00:00:00"/>
    <s v="garrafa 4l"/>
    <x v="5"/>
    <n v="5"/>
    <n v="9.99"/>
    <n v="4047"/>
    <n v="9654"/>
    <n v="1458.54"/>
    <n v="1453.54"/>
    <x v="0"/>
    <n v="730"/>
  </r>
  <r>
    <n v="23569"/>
    <s v="ALMA TORRES"/>
    <s v="Singapore"/>
    <s v="A2"/>
    <x v="2"/>
    <n v="9"/>
    <d v="2016-04-14T00:00:00"/>
    <s v="botellín 300cc"/>
    <x v="4"/>
    <n v="2"/>
    <n v="3.99"/>
    <n v="10972"/>
    <n v="18721"/>
    <n v="35.910000000000004"/>
    <n v="33.910000000000004"/>
    <x v="0"/>
    <n v="18"/>
  </r>
  <r>
    <n v="23570"/>
    <s v="MIKEL MORENO"/>
    <s v="Mauritius"/>
    <s v="A1"/>
    <x v="0"/>
    <n v="68"/>
    <d v="2016-04-05T00:00:00"/>
    <s v="botellín 200cc"/>
    <x v="0"/>
    <n v="1.5"/>
    <n v="3"/>
    <n v="26618"/>
    <n v="39447"/>
    <n v="204"/>
    <n v="202.5"/>
    <x v="0"/>
    <n v="102"/>
  </r>
  <r>
    <n v="23571"/>
    <s v="CARLOTA BLASCO"/>
    <s v="Serbia"/>
    <s v="C4"/>
    <x v="0"/>
    <n v="71"/>
    <d v="2016-05-14T00:00:00"/>
    <s v="garrafa 4l"/>
    <x v="3"/>
    <n v="5"/>
    <n v="9.99"/>
    <n v="12372"/>
    <n v="22716"/>
    <n v="709.29"/>
    <n v="704.29"/>
    <x v="0"/>
    <n v="355"/>
  </r>
  <r>
    <n v="23572"/>
    <s v="LEYRE ROBLES"/>
    <s v="The Gambia"/>
    <s v="B2"/>
    <x v="1"/>
    <n v="72"/>
    <d v="2016-05-04T00:00:00"/>
    <s v="botella 1l"/>
    <x v="0"/>
    <n v="3.5"/>
    <n v="6.5"/>
    <n v="26618"/>
    <n v="39447"/>
    <n v="468"/>
    <n v="464.5"/>
    <x v="0"/>
    <n v="252"/>
  </r>
  <r>
    <n v="23573"/>
    <s v="MIRIAM HERRERA"/>
    <s v="Ghana"/>
    <s v="C2"/>
    <x v="0"/>
    <n v="67"/>
    <d v="2016-05-09T00:00:00"/>
    <s v="garrafa 2l"/>
    <x v="0"/>
    <n v="2.5"/>
    <n v="4.5"/>
    <n v="26618"/>
    <n v="39447"/>
    <n v="301.5"/>
    <n v="299"/>
    <x v="0"/>
    <n v="167.5"/>
  </r>
  <r>
    <n v="23574"/>
    <s v="IGNACIO GALAN"/>
    <s v="United Arab Emirates"/>
    <s v="A2"/>
    <x v="1"/>
    <n v="33"/>
    <d v="2016-05-14T00:00:00"/>
    <s v="botellín 300cc"/>
    <x v="2"/>
    <n v="2"/>
    <n v="3.99"/>
    <n v="11415"/>
    <n v="15102"/>
    <n v="131.67000000000002"/>
    <n v="129.67000000000002"/>
    <x v="0"/>
    <n v="66"/>
  </r>
  <r>
    <n v="23575"/>
    <s v="ALMA FERNANDEZ"/>
    <s v="France"/>
    <s v="B3"/>
    <x v="1"/>
    <n v="29"/>
    <d v="2016-05-07T00:00:00"/>
    <s v="botella 5l"/>
    <x v="3"/>
    <n v="6"/>
    <n v="9"/>
    <n v="12372"/>
    <n v="22716"/>
    <n v="261"/>
    <n v="255"/>
    <x v="0"/>
    <n v="174"/>
  </r>
  <r>
    <n v="23576"/>
    <s v="OLIVIA MENDOZA"/>
    <s v="Liberia"/>
    <s v="A2"/>
    <x v="1"/>
    <n v="199"/>
    <d v="2016-05-21T00:00:00"/>
    <s v="botellín 300cc"/>
    <x v="0"/>
    <n v="2"/>
    <n v="3.99"/>
    <n v="26618"/>
    <n v="39447"/>
    <n v="794.01"/>
    <n v="792.01"/>
    <x v="0"/>
    <n v="398"/>
  </r>
  <r>
    <n v="23577"/>
    <s v="MARTA MERINO"/>
    <s v="San Marino"/>
    <s v="C1"/>
    <x v="0"/>
    <n v="62"/>
    <d v="2016-04-06T00:00:00"/>
    <s v="garrafa 1l"/>
    <x v="3"/>
    <n v="1"/>
    <n v="2"/>
    <n v="12372"/>
    <n v="22716"/>
    <n v="124"/>
    <n v="123"/>
    <x v="0"/>
    <n v="62"/>
  </r>
  <r>
    <n v="23578"/>
    <s v="ORIOL OTERO"/>
    <s v="Papua New Guinea"/>
    <s v="C1"/>
    <x v="0"/>
    <n v="119"/>
    <d v="2016-05-10T00:00:00"/>
    <s v="garrafa 1l"/>
    <x v="5"/>
    <n v="1"/>
    <n v="2"/>
    <n v="4047"/>
    <n v="9654"/>
    <n v="238"/>
    <n v="237"/>
    <x v="0"/>
    <n v="119"/>
  </r>
  <r>
    <n v="23579"/>
    <s v="JORDI ESCOBAR"/>
    <s v="Mauritania"/>
    <s v="A2"/>
    <x v="0"/>
    <n v="50"/>
    <d v="2016-04-04T00:00:00"/>
    <s v="botellín 300cc"/>
    <x v="0"/>
    <n v="2"/>
    <n v="3.99"/>
    <n v="26618"/>
    <n v="39447"/>
    <n v="199.5"/>
    <n v="197.5"/>
    <x v="0"/>
    <n v="100"/>
  </r>
  <r>
    <n v="23580"/>
    <s v="FRANCISCO JAVIER LOPEZ"/>
    <s v="Afghanistan"/>
    <s v="B3"/>
    <x v="0"/>
    <n v="1"/>
    <d v="2016-05-16T00:00:00"/>
    <s v="botella 5l"/>
    <x v="2"/>
    <n v="6"/>
    <n v="9"/>
    <n v="11415"/>
    <n v="15102"/>
    <n v="9"/>
    <n v="3"/>
    <x v="0"/>
    <n v="6"/>
  </r>
  <r>
    <n v="23581"/>
    <s v="DIANA FRANCO"/>
    <s v="Ethiopia"/>
    <s v="A2"/>
    <x v="0"/>
    <n v="75"/>
    <d v="2016-05-12T00:00:00"/>
    <s v="botellín 300cc"/>
    <x v="0"/>
    <n v="2"/>
    <n v="3.99"/>
    <n v="26618"/>
    <n v="39447"/>
    <n v="299.25"/>
    <n v="297.25"/>
    <x v="0"/>
    <n v="150"/>
  </r>
  <r>
    <n v="23582"/>
    <s v="SAUL NUÑEZ"/>
    <s v="Guinea-Bissau"/>
    <s v="A1"/>
    <x v="2"/>
    <n v="146"/>
    <d v="2016-05-12T00:00:00"/>
    <s v="botellín 200cc"/>
    <x v="0"/>
    <n v="1.5"/>
    <n v="3"/>
    <n v="26618"/>
    <n v="39447"/>
    <n v="438"/>
    <n v="436.5"/>
    <x v="0"/>
    <n v="219"/>
  </r>
  <r>
    <n v="23583"/>
    <s v="MANUELA QUINTANA"/>
    <s v="Azerbaijan"/>
    <s v="B1"/>
    <x v="1"/>
    <n v="55"/>
    <d v="2016-05-05T00:00:00"/>
    <s v="botella 0.5l"/>
    <x v="2"/>
    <n v="3"/>
    <n v="6"/>
    <n v="11415"/>
    <n v="15102"/>
    <n v="330"/>
    <n v="327"/>
    <x v="0"/>
    <n v="165"/>
  </r>
  <r>
    <n v="23584"/>
    <s v="ANDREA ALARCON"/>
    <s v="Netherlands"/>
    <s v="C2"/>
    <x v="1"/>
    <n v="11"/>
    <d v="2016-04-24T00:00:00"/>
    <s v="garrafa 2l"/>
    <x v="3"/>
    <n v="2.5"/>
    <n v="4.5"/>
    <n v="12372"/>
    <n v="22716"/>
    <n v="49.5"/>
    <n v="47"/>
    <x v="0"/>
    <n v="27.5"/>
  </r>
  <r>
    <n v="23585"/>
    <s v="YAGO ARANDA"/>
    <s v="The Gambia"/>
    <s v="B1"/>
    <x v="0"/>
    <n v="164"/>
    <d v="2016-05-15T00:00:00"/>
    <s v="botella 0.5l"/>
    <x v="0"/>
    <n v="3"/>
    <n v="6"/>
    <n v="26618"/>
    <n v="39447"/>
    <n v="984"/>
    <n v="981"/>
    <x v="0"/>
    <n v="492"/>
  </r>
  <r>
    <n v="23586"/>
    <s v="SAMUEL MARTINEZ"/>
    <s v="Azerbaijan"/>
    <s v="B1"/>
    <x v="0"/>
    <n v="175"/>
    <d v="2016-05-08T00:00:00"/>
    <s v="botella 0.5l"/>
    <x v="2"/>
    <n v="3"/>
    <n v="6"/>
    <n v="11415"/>
    <n v="15102"/>
    <n v="1050"/>
    <n v="1047"/>
    <x v="0"/>
    <n v="525"/>
  </r>
  <r>
    <n v="23587"/>
    <s v="MARCO OTERO"/>
    <s v="Cape Verde"/>
    <s v="C4"/>
    <x v="1"/>
    <n v="102"/>
    <d v="2016-04-06T00:00:00"/>
    <s v="garrafa 4l"/>
    <x v="0"/>
    <n v="5"/>
    <n v="9.99"/>
    <n v="26618"/>
    <n v="39447"/>
    <n v="1018.98"/>
    <n v="1013.98"/>
    <x v="0"/>
    <n v="510"/>
  </r>
  <r>
    <n v="23588"/>
    <s v="NADIA DEL RIO"/>
    <s v="Senegal"/>
    <s v="A2"/>
    <x v="1"/>
    <n v="59"/>
    <d v="2016-05-15T00:00:00"/>
    <s v="botellín 300cc"/>
    <x v="0"/>
    <n v="2"/>
    <n v="3.99"/>
    <n v="26618"/>
    <n v="39447"/>
    <n v="235.41000000000003"/>
    <n v="233.41000000000003"/>
    <x v="0"/>
    <n v="118"/>
  </r>
  <r>
    <n v="23589"/>
    <s v="RUBEN CALVO"/>
    <s v="Kazakhstan"/>
    <s v="B3"/>
    <x v="1"/>
    <n v="111"/>
    <d v="2016-04-17T00:00:00"/>
    <s v="botella 5l"/>
    <x v="4"/>
    <n v="6"/>
    <n v="9"/>
    <n v="10972"/>
    <n v="18721"/>
    <n v="999"/>
    <n v="993"/>
    <x v="0"/>
    <n v="666"/>
  </r>
  <r>
    <n v="23590"/>
    <s v="ALEXIA SAEZ"/>
    <s v="Kuwait"/>
    <s v="C4"/>
    <x v="1"/>
    <n v="148"/>
    <d v="2016-05-12T00:00:00"/>
    <s v="garrafa 4l"/>
    <x v="2"/>
    <n v="5"/>
    <n v="9.99"/>
    <n v="11415"/>
    <n v="15102"/>
    <n v="1478.52"/>
    <n v="1473.52"/>
    <x v="0"/>
    <n v="740"/>
  </r>
  <r>
    <n v="23591"/>
    <s v="SANDRA ARROYO"/>
    <s v="Philippines"/>
    <s v="B2"/>
    <x v="1"/>
    <n v="44"/>
    <d v="2016-04-17T00:00:00"/>
    <s v="botella 1l"/>
    <x v="4"/>
    <n v="3.5"/>
    <n v="6.5"/>
    <n v="10972"/>
    <n v="18721"/>
    <n v="286"/>
    <n v="282.5"/>
    <x v="0"/>
    <n v="154"/>
  </r>
  <r>
    <n v="23592"/>
    <s v="RAUL MERINO"/>
    <s v="Finland"/>
    <s v="A2"/>
    <x v="1"/>
    <n v="4"/>
    <d v="2016-04-11T00:00:00"/>
    <s v="botellín 300cc"/>
    <x v="3"/>
    <n v="2"/>
    <n v="3.99"/>
    <n v="12372"/>
    <n v="22716"/>
    <n v="15.96"/>
    <n v="13.96"/>
    <x v="0"/>
    <n v="8"/>
  </r>
  <r>
    <n v="23593"/>
    <s v="ANDER SOTO"/>
    <s v="Gabon"/>
    <s v="A4"/>
    <x v="0"/>
    <n v="202"/>
    <d v="2016-04-03T00:00:00"/>
    <s v="botellín 500cc"/>
    <x v="0"/>
    <n v="3.5"/>
    <n v="6.5"/>
    <n v="26618"/>
    <n v="39447"/>
    <n v="1313"/>
    <n v="1309.5"/>
    <x v="0"/>
    <n v="707"/>
  </r>
  <r>
    <n v="23594"/>
    <s v="MARIA MARCOS"/>
    <s v="Honduras"/>
    <s v="C4"/>
    <x v="1"/>
    <n v="60"/>
    <d v="2016-04-10T00:00:00"/>
    <s v="garrafa 4l"/>
    <x v="1"/>
    <n v="5"/>
    <n v="9.99"/>
    <n v="7690"/>
    <n v="14672"/>
    <n v="599.4"/>
    <n v="594.4"/>
    <x v="0"/>
    <n v="300"/>
  </r>
  <r>
    <n v="23595"/>
    <s v="ANE BELTRAN"/>
    <s v="Zimbabwe"/>
    <s v="B1"/>
    <x v="0"/>
    <n v="211"/>
    <d v="2016-04-13T00:00:00"/>
    <s v="botella 0.5l"/>
    <x v="0"/>
    <n v="3"/>
    <n v="6"/>
    <n v="26618"/>
    <n v="39447"/>
    <n v="1266"/>
    <n v="1263"/>
    <x v="0"/>
    <n v="633"/>
  </r>
  <r>
    <n v="23596"/>
    <s v="FERNANDO BERMUDEZ"/>
    <s v="Vatican City"/>
    <s v="A2"/>
    <x v="1"/>
    <n v="111"/>
    <d v="2016-04-28T00:00:00"/>
    <s v="botellín 300cc"/>
    <x v="3"/>
    <n v="2"/>
    <n v="3.99"/>
    <n v="12372"/>
    <n v="22716"/>
    <n v="442.89000000000004"/>
    <n v="440.89000000000004"/>
    <x v="0"/>
    <n v="222"/>
  </r>
  <r>
    <n v="23597"/>
    <s v="ALBERTO MENENDEZ"/>
    <s v="Grenada"/>
    <s v="A2"/>
    <x v="0"/>
    <n v="175"/>
    <d v="2016-04-13T00:00:00"/>
    <s v="botellín 300cc"/>
    <x v="1"/>
    <n v="2"/>
    <n v="3.99"/>
    <n v="7690"/>
    <n v="14672"/>
    <n v="698.25"/>
    <n v="696.25"/>
    <x v="0"/>
    <n v="350"/>
  </r>
  <r>
    <n v="23598"/>
    <s v="EVA DIEZ"/>
    <s v="Macedonia"/>
    <s v="C3"/>
    <x v="0"/>
    <n v="190"/>
    <d v="2016-04-12T00:00:00"/>
    <s v="garrafa 3l"/>
    <x v="3"/>
    <n v="3.5"/>
    <n v="6.99"/>
    <n v="12372"/>
    <n v="22716"/>
    <n v="1328.1000000000001"/>
    <n v="1324.6000000000001"/>
    <x v="0"/>
    <n v="665"/>
  </r>
  <r>
    <n v="23599"/>
    <s v="SALMA MENENDEZ"/>
    <s v="Canada"/>
    <s v="A4"/>
    <x v="1"/>
    <n v="41"/>
    <d v="2016-05-01T00:00:00"/>
    <s v="botellín 500cc"/>
    <x v="6"/>
    <n v="3.5"/>
    <n v="6.5"/>
    <n v="285"/>
    <n v="1429"/>
    <n v="266.5"/>
    <n v="263"/>
    <x v="0"/>
    <n v="143.5"/>
  </r>
  <r>
    <n v="23600"/>
    <s v="MARCO VILLANUEVA"/>
    <s v="Niger"/>
    <s v="C5"/>
    <x v="1"/>
    <n v="28"/>
    <d v="2016-04-15T00:00:00"/>
    <s v="garrafa 8l"/>
    <x v="0"/>
    <n v="8"/>
    <n v="14.5"/>
    <n v="26618"/>
    <n v="39447"/>
    <n v="406"/>
    <n v="398"/>
    <x v="0"/>
    <n v="224"/>
  </r>
  <r>
    <n v="23601"/>
    <s v="DANIEL RIVERA"/>
    <s v="Nauru"/>
    <s v="C5"/>
    <x v="1"/>
    <n v="44"/>
    <d v="2016-05-19T00:00:00"/>
    <s v="garrafa 8l"/>
    <x v="5"/>
    <n v="8"/>
    <n v="14.5"/>
    <n v="4047"/>
    <n v="9654"/>
    <n v="638"/>
    <n v="630"/>
    <x v="0"/>
    <n v="352"/>
  </r>
  <r>
    <n v="23602"/>
    <s v="MIGUEL ANGEL MONTES"/>
    <s v="Somalia"/>
    <s v="A4"/>
    <x v="0"/>
    <n v="107"/>
    <d v="2016-05-23T00:00:00"/>
    <s v="botellín 500cc"/>
    <x v="2"/>
    <n v="3.5"/>
    <n v="6.5"/>
    <n v="11415"/>
    <n v="15102"/>
    <n v="695.5"/>
    <n v="692"/>
    <x v="0"/>
    <n v="374.5"/>
  </r>
  <r>
    <n v="23603"/>
    <s v="SILVIA PASTOR"/>
    <s v="Israel"/>
    <s v="B2"/>
    <x v="1"/>
    <n v="9"/>
    <d v="2016-04-18T00:00:00"/>
    <s v="botella 1l"/>
    <x v="2"/>
    <n v="3.5"/>
    <n v="6.5"/>
    <n v="11415"/>
    <n v="15102"/>
    <n v="58.5"/>
    <n v="55"/>
    <x v="0"/>
    <n v="31.5"/>
  </r>
  <r>
    <n v="23604"/>
    <s v="BRUNO SILVA"/>
    <s v="Libya"/>
    <s v="B3"/>
    <x v="1"/>
    <n v="26"/>
    <d v="2016-05-26T00:00:00"/>
    <s v="botella 5l"/>
    <x v="2"/>
    <n v="6"/>
    <n v="9"/>
    <n v="11415"/>
    <n v="15102"/>
    <n v="234"/>
    <n v="228"/>
    <x v="0"/>
    <n v="156"/>
  </r>
  <r>
    <n v="23605"/>
    <s v="NIL HURTADO"/>
    <s v="Ethiopia"/>
    <s v="C1"/>
    <x v="1"/>
    <n v="79"/>
    <d v="2016-05-07T00:00:00"/>
    <s v="garrafa 1l"/>
    <x v="0"/>
    <n v="1"/>
    <n v="2"/>
    <n v="26618"/>
    <n v="39447"/>
    <n v="158"/>
    <n v="157"/>
    <x v="0"/>
    <n v="79"/>
  </r>
  <r>
    <n v="23606"/>
    <s v="ISMAEL VELASCO"/>
    <s v="Ethiopia"/>
    <s v="C5"/>
    <x v="0"/>
    <n v="17"/>
    <d v="2016-04-19T00:00:00"/>
    <s v="garrafa 8l"/>
    <x v="0"/>
    <n v="8"/>
    <n v="14.5"/>
    <n v="26618"/>
    <n v="39447"/>
    <n v="246.5"/>
    <n v="238.5"/>
    <x v="0"/>
    <n v="136"/>
  </r>
  <r>
    <n v="23607"/>
    <s v="NAYARA MOLINA"/>
    <s v="Gabon"/>
    <s v="B3"/>
    <x v="1"/>
    <n v="121"/>
    <d v="2016-05-21T00:00:00"/>
    <s v="botella 5l"/>
    <x v="0"/>
    <n v="6"/>
    <n v="9"/>
    <n v="26618"/>
    <n v="39447"/>
    <n v="1089"/>
    <n v="1083"/>
    <x v="0"/>
    <n v="726"/>
  </r>
  <r>
    <n v="23608"/>
    <s v="ASIER ESCOBAR"/>
    <s v="Zimbabwe"/>
    <s v="C1"/>
    <x v="0"/>
    <n v="116"/>
    <d v="2016-04-13T00:00:00"/>
    <s v="garrafa 1l"/>
    <x v="0"/>
    <n v="1"/>
    <n v="2"/>
    <n v="26618"/>
    <n v="39447"/>
    <n v="232"/>
    <n v="231"/>
    <x v="0"/>
    <n v="116"/>
  </r>
  <r>
    <n v="23609"/>
    <s v="MARTINA VEGA"/>
    <s v="China"/>
    <s v="A2"/>
    <x v="1"/>
    <n v="131"/>
    <d v="2016-05-01T00:00:00"/>
    <s v="botellín 300cc"/>
    <x v="4"/>
    <n v="2"/>
    <n v="3.99"/>
    <n v="10972"/>
    <n v="18721"/>
    <n v="522.69000000000005"/>
    <n v="520.69000000000005"/>
    <x v="0"/>
    <n v="262"/>
  </r>
  <r>
    <n v="23610"/>
    <s v="ANA MORALES"/>
    <s v="Saudi Arabia"/>
    <s v="C3"/>
    <x v="1"/>
    <n v="144"/>
    <d v="2016-04-25T00:00:00"/>
    <s v="garrafa 3l"/>
    <x v="2"/>
    <n v="3.5"/>
    <n v="6.99"/>
    <n v="11415"/>
    <n v="15102"/>
    <n v="1006.5600000000001"/>
    <n v="1003.0600000000001"/>
    <x v="0"/>
    <n v="504"/>
  </r>
  <r>
    <n v="23611"/>
    <s v="IGNACIO RUEDA"/>
    <s v="Eritrea"/>
    <s v="A2"/>
    <x v="0"/>
    <n v="102"/>
    <d v="2016-05-28T00:00:00"/>
    <s v="botellín 300cc"/>
    <x v="0"/>
    <n v="2"/>
    <n v="3.99"/>
    <n v="26618"/>
    <n v="39447"/>
    <n v="406.98"/>
    <n v="404.98"/>
    <x v="0"/>
    <n v="204"/>
  </r>
  <r>
    <n v="23612"/>
    <s v="ANDREA MATEO"/>
    <s v="Turkmenistan"/>
    <s v="B2"/>
    <x v="2"/>
    <n v="212"/>
    <d v="2016-05-02T00:00:00"/>
    <s v="botella 1l"/>
    <x v="4"/>
    <n v="3.5"/>
    <n v="6.5"/>
    <n v="10972"/>
    <n v="18721"/>
    <n v="1378"/>
    <n v="1374.5"/>
    <x v="0"/>
    <n v="742"/>
  </r>
  <r>
    <n v="23613"/>
    <s v="ANNA ROJAS"/>
    <s v="Lebanon"/>
    <s v="C1"/>
    <x v="1"/>
    <n v="191"/>
    <d v="2016-05-23T00:00:00"/>
    <s v="garrafa 1l"/>
    <x v="2"/>
    <n v="1"/>
    <n v="2"/>
    <n v="11415"/>
    <n v="15102"/>
    <n v="382"/>
    <n v="381"/>
    <x v="0"/>
    <n v="191"/>
  </r>
  <r>
    <n v="23614"/>
    <s v="POL SIERRA"/>
    <s v="Togo"/>
    <s v="A1"/>
    <x v="1"/>
    <n v="172"/>
    <d v="2016-04-02T00:00:00"/>
    <s v="botellín 200cc"/>
    <x v="0"/>
    <n v="1.5"/>
    <n v="3"/>
    <n v="26618"/>
    <n v="39447"/>
    <n v="516"/>
    <n v="514.5"/>
    <x v="0"/>
    <n v="258"/>
  </r>
  <r>
    <n v="23615"/>
    <s v="PEDRO VEGA"/>
    <s v="Swaziland"/>
    <s v="A2"/>
    <x v="1"/>
    <n v="27"/>
    <d v="2016-05-05T00:00:00"/>
    <s v="botellín 300cc"/>
    <x v="0"/>
    <n v="2"/>
    <n v="3.99"/>
    <n v="26618"/>
    <n v="39447"/>
    <n v="107.73"/>
    <n v="105.73"/>
    <x v="0"/>
    <n v="54"/>
  </r>
  <r>
    <n v="23616"/>
    <s v="CRISTINA GUZMAN"/>
    <s v="Nigeria"/>
    <s v="C4"/>
    <x v="0"/>
    <n v="36"/>
    <d v="2016-04-30T00:00:00"/>
    <s v="garrafa 4l"/>
    <x v="0"/>
    <n v="5"/>
    <n v="9.99"/>
    <n v="26618"/>
    <n v="39447"/>
    <n v="359.64"/>
    <n v="354.64"/>
    <x v="0"/>
    <n v="180"/>
  </r>
  <r>
    <n v="23617"/>
    <s v="GONZALO MIGUEL"/>
    <s v="Papua New Guinea"/>
    <s v="C4"/>
    <x v="1"/>
    <n v="191"/>
    <d v="2016-04-05T00:00:00"/>
    <s v="garrafa 4l"/>
    <x v="5"/>
    <n v="5"/>
    <n v="9.99"/>
    <n v="4047"/>
    <n v="9654"/>
    <n v="1908.0900000000001"/>
    <n v="1903.0900000000001"/>
    <x v="0"/>
    <n v="955"/>
  </r>
  <r>
    <n v="23618"/>
    <s v="POL FLORES"/>
    <s v="Djibouti"/>
    <s v="B2"/>
    <x v="0"/>
    <n v="103"/>
    <d v="2016-04-22T00:00:00"/>
    <s v="botella 1l"/>
    <x v="0"/>
    <n v="3.5"/>
    <n v="6.5"/>
    <n v="26618"/>
    <n v="39447"/>
    <n v="669.5"/>
    <n v="666"/>
    <x v="0"/>
    <n v="360.5"/>
  </r>
  <r>
    <n v="23619"/>
    <s v="OSCAR MILLAN"/>
    <s v="Denmark"/>
    <s v="C4"/>
    <x v="1"/>
    <n v="61"/>
    <d v="2016-04-01T00:00:00"/>
    <s v="garrafa 4l"/>
    <x v="3"/>
    <n v="5"/>
    <n v="9.99"/>
    <n v="12372"/>
    <n v="22716"/>
    <n v="609.39"/>
    <n v="604.39"/>
    <x v="0"/>
    <n v="305"/>
  </r>
  <r>
    <n v="23620"/>
    <s v="ALEX VEGA"/>
    <s v="Denmark"/>
    <s v="A2"/>
    <x v="1"/>
    <n v="197"/>
    <d v="2016-04-19T00:00:00"/>
    <s v="botellín 300cc"/>
    <x v="3"/>
    <n v="2"/>
    <n v="3.99"/>
    <n v="12372"/>
    <n v="22716"/>
    <n v="786.03000000000009"/>
    <n v="784.03000000000009"/>
    <x v="0"/>
    <n v="394"/>
  </r>
  <r>
    <n v="23621"/>
    <s v="JIMENA GONZALEZ"/>
    <s v="Poland"/>
    <s v="A4"/>
    <x v="1"/>
    <n v="34"/>
    <d v="2016-05-06T00:00:00"/>
    <s v="botellín 500cc"/>
    <x v="3"/>
    <n v="3.5"/>
    <n v="6.5"/>
    <n v="12372"/>
    <n v="22716"/>
    <n v="221"/>
    <n v="217.5"/>
    <x v="0"/>
    <n v="119"/>
  </r>
  <r>
    <n v="23622"/>
    <s v="ISMAEL MEDINA"/>
    <s v="Kiribati"/>
    <s v="C2"/>
    <x v="0"/>
    <n v="37"/>
    <d v="2016-05-06T00:00:00"/>
    <s v="garrafa 2l"/>
    <x v="5"/>
    <n v="2.5"/>
    <n v="4.5"/>
    <n v="4047"/>
    <n v="9654"/>
    <n v="166.5"/>
    <n v="164"/>
    <x v="0"/>
    <n v="92.5"/>
  </r>
  <r>
    <n v="23623"/>
    <s v="AARON CANO"/>
    <s v="South Africa"/>
    <s v="A2"/>
    <x v="0"/>
    <n v="181"/>
    <d v="2016-04-04T00:00:00"/>
    <s v="botellín 300cc"/>
    <x v="0"/>
    <n v="2"/>
    <n v="3.99"/>
    <n v="26618"/>
    <n v="39447"/>
    <n v="722.19"/>
    <n v="720.19"/>
    <x v="0"/>
    <n v="362"/>
  </r>
  <r>
    <n v="23624"/>
    <s v="MARIO MORENO"/>
    <s v="Canada"/>
    <s v="C3"/>
    <x v="1"/>
    <n v="1"/>
    <d v="2016-05-10T00:00:00"/>
    <s v="garrafa 3l"/>
    <x v="6"/>
    <n v="3.5"/>
    <n v="6.99"/>
    <n v="285"/>
    <n v="1429"/>
    <n v="6.99"/>
    <n v="3.49"/>
    <x v="0"/>
    <n v="3.5"/>
  </r>
  <r>
    <n v="23625"/>
    <s v="PAU GUTIERREZ"/>
    <s v="Georgia"/>
    <s v="B1"/>
    <x v="0"/>
    <n v="74"/>
    <d v="2016-04-21T00:00:00"/>
    <s v="botella 0.5l"/>
    <x v="3"/>
    <n v="3"/>
    <n v="6"/>
    <n v="12372"/>
    <n v="22716"/>
    <n v="444"/>
    <n v="441"/>
    <x v="0"/>
    <n v="222"/>
  </r>
  <r>
    <n v="23626"/>
    <s v="MARTA CASADO"/>
    <s v="Sudan"/>
    <s v="C4"/>
    <x v="1"/>
    <n v="17"/>
    <d v="2016-04-08T00:00:00"/>
    <s v="garrafa 4l"/>
    <x v="0"/>
    <n v="5"/>
    <n v="9.99"/>
    <n v="26618"/>
    <n v="39447"/>
    <n v="169.83"/>
    <n v="164.83"/>
    <x v="0"/>
    <n v="85"/>
  </r>
  <r>
    <n v="23627"/>
    <s v="IRIA FUENTES"/>
    <s v="Tonga"/>
    <s v="A1"/>
    <x v="2"/>
    <n v="141"/>
    <d v="2016-04-06T00:00:00"/>
    <s v="botellín 200cc"/>
    <x v="5"/>
    <n v="1.5"/>
    <n v="3"/>
    <n v="4047"/>
    <n v="9654"/>
    <n v="423"/>
    <n v="421.5"/>
    <x v="0"/>
    <n v="211.5"/>
  </r>
  <r>
    <n v="23628"/>
    <s v="MARC EXPOSITO"/>
    <s v="Macedonia"/>
    <s v="A4"/>
    <x v="1"/>
    <n v="169"/>
    <d v="2016-05-07T00:00:00"/>
    <s v="botellín 500cc"/>
    <x v="3"/>
    <n v="3.5"/>
    <n v="6.5"/>
    <n v="12372"/>
    <n v="22716"/>
    <n v="1098.5"/>
    <n v="1095"/>
    <x v="0"/>
    <n v="591.5"/>
  </r>
  <r>
    <n v="23629"/>
    <s v="JOSE MILLAN"/>
    <s v="Mali"/>
    <s v="C4"/>
    <x v="1"/>
    <n v="79"/>
    <d v="2016-05-15T00:00:00"/>
    <s v="garrafa 4l"/>
    <x v="0"/>
    <n v="5"/>
    <n v="9.99"/>
    <n v="26618"/>
    <n v="39447"/>
    <n v="789.21"/>
    <n v="784.21"/>
    <x v="0"/>
    <n v="395"/>
  </r>
  <r>
    <n v="23630"/>
    <s v="CRISTINA CASAS"/>
    <s v="Tunisia"/>
    <s v="A2"/>
    <x v="2"/>
    <n v="55"/>
    <d v="2016-05-14T00:00:00"/>
    <s v="botellín 300cc"/>
    <x v="2"/>
    <n v="2"/>
    <n v="3.99"/>
    <n v="11415"/>
    <n v="15102"/>
    <n v="219.45000000000002"/>
    <n v="217.45000000000002"/>
    <x v="0"/>
    <n v="110"/>
  </r>
  <r>
    <n v="23631"/>
    <s v="ABRIL PEÑA"/>
    <s v="New Zealand"/>
    <s v="B1"/>
    <x v="0"/>
    <n v="65"/>
    <d v="2016-04-02T00:00:00"/>
    <s v="botella 0.5l"/>
    <x v="5"/>
    <n v="3"/>
    <n v="6"/>
    <n v="4047"/>
    <n v="9654"/>
    <n v="390"/>
    <n v="387"/>
    <x v="0"/>
    <n v="195"/>
  </r>
  <r>
    <n v="23632"/>
    <s v="DANIEL VALERO"/>
    <s v="Solomon Islands"/>
    <s v="A1"/>
    <x v="0"/>
    <n v="75"/>
    <d v="2016-04-20T00:00:00"/>
    <s v="botellín 200cc"/>
    <x v="5"/>
    <n v="1.5"/>
    <n v="3"/>
    <n v="4047"/>
    <n v="9654"/>
    <n v="225"/>
    <n v="223.5"/>
    <x v="0"/>
    <n v="112.5"/>
  </r>
  <r>
    <n v="23633"/>
    <s v="HUGO VERA"/>
    <s v="Palau"/>
    <s v="C3"/>
    <x v="1"/>
    <n v="58"/>
    <d v="2016-05-11T00:00:00"/>
    <s v="garrafa 3l"/>
    <x v="5"/>
    <n v="3.5"/>
    <n v="6.99"/>
    <n v="4047"/>
    <n v="9654"/>
    <n v="405.42"/>
    <n v="401.92"/>
    <x v="0"/>
    <n v="203"/>
  </r>
  <r>
    <n v="23634"/>
    <s v="GUILLEM BLAZQUEZ"/>
    <s v="Vietnam"/>
    <s v="C2"/>
    <x v="1"/>
    <n v="60"/>
    <d v="2016-04-23T00:00:00"/>
    <s v="garrafa 2l"/>
    <x v="4"/>
    <n v="2.5"/>
    <n v="4.5"/>
    <n v="10972"/>
    <n v="18721"/>
    <n v="270"/>
    <n v="267.5"/>
    <x v="0"/>
    <n v="150"/>
  </r>
  <r>
    <n v="23635"/>
    <s v="NAHIA NIETO"/>
    <s v="Angola"/>
    <s v="C1"/>
    <x v="2"/>
    <n v="115"/>
    <d v="2016-05-13T00:00:00"/>
    <s v="garrafa 1l"/>
    <x v="0"/>
    <n v="1"/>
    <n v="2"/>
    <n v="26618"/>
    <n v="39447"/>
    <n v="230"/>
    <n v="229"/>
    <x v="0"/>
    <n v="115"/>
  </r>
  <r>
    <n v="23636"/>
    <s v="JOEL CALVO"/>
    <s v="Belarus"/>
    <s v="A1"/>
    <x v="1"/>
    <n v="108"/>
    <d v="2016-04-30T00:00:00"/>
    <s v="botellín 200cc"/>
    <x v="3"/>
    <n v="1.5"/>
    <n v="3"/>
    <n v="12372"/>
    <n v="22716"/>
    <n v="324"/>
    <n v="322.5"/>
    <x v="0"/>
    <n v="162"/>
  </r>
  <r>
    <n v="23637"/>
    <s v="FERNANDO ESTEVEZ"/>
    <s v="Solomon Islands"/>
    <s v="C1"/>
    <x v="0"/>
    <n v="63"/>
    <d v="2016-05-11T00:00:00"/>
    <s v="garrafa 1l"/>
    <x v="5"/>
    <n v="1"/>
    <n v="2"/>
    <n v="4047"/>
    <n v="9654"/>
    <n v="126"/>
    <n v="125"/>
    <x v="0"/>
    <n v="63"/>
  </r>
  <r>
    <n v="23638"/>
    <s v="YERAY NUÑEZ"/>
    <s v="Tonga"/>
    <s v="B2"/>
    <x v="2"/>
    <n v="98"/>
    <d v="2016-04-28T00:00:00"/>
    <s v="botella 1l"/>
    <x v="5"/>
    <n v="3.5"/>
    <n v="6.5"/>
    <n v="4047"/>
    <n v="9654"/>
    <n v="637"/>
    <n v="633.5"/>
    <x v="0"/>
    <n v="343"/>
  </r>
  <r>
    <n v="23639"/>
    <s v="AITOR HIDALGO"/>
    <s v="Lesotho"/>
    <s v="B3"/>
    <x v="1"/>
    <n v="119"/>
    <d v="2016-05-22T00:00:00"/>
    <s v="botella 5l"/>
    <x v="0"/>
    <n v="6"/>
    <n v="9"/>
    <n v="26618"/>
    <n v="39447"/>
    <n v="1071"/>
    <n v="1065"/>
    <x v="0"/>
    <n v="714"/>
  </r>
  <r>
    <n v="23640"/>
    <s v="JIMENA CABALLERO"/>
    <s v="Republic of the Congo"/>
    <s v="B1"/>
    <x v="1"/>
    <n v="90"/>
    <d v="2016-05-11T00:00:00"/>
    <s v="botella 0.5l"/>
    <x v="0"/>
    <n v="3"/>
    <n v="6"/>
    <n v="26618"/>
    <n v="39447"/>
    <n v="540"/>
    <n v="537"/>
    <x v="0"/>
    <n v="270"/>
  </r>
  <r>
    <n v="23641"/>
    <s v="ENRIQUE EXPOSITO"/>
    <s v="Mexico"/>
    <s v="B3"/>
    <x v="0"/>
    <n v="11"/>
    <d v="2016-05-18T00:00:00"/>
    <s v="botella 5l"/>
    <x v="6"/>
    <n v="6"/>
    <n v="9"/>
    <n v="285"/>
    <n v="1429"/>
    <n v="99"/>
    <n v="93"/>
    <x v="0"/>
    <n v="66"/>
  </r>
  <r>
    <n v="23642"/>
    <s v="SERGIO GALVEZ"/>
    <s v="Tajikistan"/>
    <s v="A2"/>
    <x v="1"/>
    <n v="152"/>
    <d v="2016-05-02T00:00:00"/>
    <s v="botellín 300cc"/>
    <x v="4"/>
    <n v="2"/>
    <n v="3.99"/>
    <n v="10972"/>
    <n v="18721"/>
    <n v="606.48"/>
    <n v="604.48"/>
    <x v="0"/>
    <n v="304"/>
  </r>
  <r>
    <n v="23643"/>
    <s v="DIANA MARTIN"/>
    <s v="Macedonia"/>
    <s v="A1"/>
    <x v="2"/>
    <n v="11"/>
    <d v="2016-04-19T00:00:00"/>
    <s v="botellín 200cc"/>
    <x v="3"/>
    <n v="1.5"/>
    <n v="3"/>
    <n v="12372"/>
    <n v="22716"/>
    <n v="33"/>
    <n v="31.5"/>
    <x v="0"/>
    <n v="16.5"/>
  </r>
  <r>
    <n v="23644"/>
    <s v="GUILLERMO MENDOZA"/>
    <s v="Portugal"/>
    <s v="A1"/>
    <x v="2"/>
    <n v="158"/>
    <d v="2016-04-14T00:00:00"/>
    <s v="botellín 200cc"/>
    <x v="3"/>
    <n v="1.5"/>
    <n v="3"/>
    <n v="12372"/>
    <n v="22716"/>
    <n v="474"/>
    <n v="472.5"/>
    <x v="0"/>
    <n v="237"/>
  </r>
  <r>
    <n v="23645"/>
    <s v="GAEL VARELA"/>
    <s v="Portugal"/>
    <s v="C4"/>
    <x v="1"/>
    <n v="1"/>
    <d v="2016-05-24T00:00:00"/>
    <s v="garrafa 4l"/>
    <x v="3"/>
    <n v="5"/>
    <n v="9.99"/>
    <n v="12372"/>
    <n v="22716"/>
    <n v="9.99"/>
    <n v="4.99"/>
    <x v="0"/>
    <n v="5"/>
  </r>
  <r>
    <n v="23646"/>
    <s v="JUAN TROYA"/>
    <s v="Vatican City"/>
    <s v="B1"/>
    <x v="0"/>
    <n v="131"/>
    <d v="2016-05-09T00:00:00"/>
    <s v="botella 0.5l"/>
    <x v="3"/>
    <n v="3"/>
    <n v="6"/>
    <n v="12372"/>
    <n v="22716"/>
    <n v="786"/>
    <n v="783"/>
    <x v="0"/>
    <n v="393"/>
  </r>
  <r>
    <n v="23647"/>
    <s v="JUAN VARGAS"/>
    <s v="Belgium"/>
    <s v="A2"/>
    <x v="1"/>
    <n v="148"/>
    <d v="2016-04-30T00:00:00"/>
    <s v="botellín 300cc"/>
    <x v="3"/>
    <n v="2"/>
    <n v="3.99"/>
    <n v="12372"/>
    <n v="22716"/>
    <n v="590.52"/>
    <n v="588.52"/>
    <x v="0"/>
    <n v="296"/>
  </r>
  <r>
    <n v="23648"/>
    <s v="DAVID TORRES"/>
    <s v="Bosnia and Herzegovina"/>
    <s v="C4"/>
    <x v="1"/>
    <n v="153"/>
    <d v="2016-05-11T00:00:00"/>
    <s v="garrafa 4l"/>
    <x v="3"/>
    <n v="5"/>
    <n v="9.99"/>
    <n v="12372"/>
    <n v="22716"/>
    <n v="1528.47"/>
    <n v="1523.47"/>
    <x v="0"/>
    <n v="765"/>
  </r>
  <r>
    <n v="23649"/>
    <s v="VALERIA AGUILERA"/>
    <s v="Namibia"/>
    <s v="C3"/>
    <x v="1"/>
    <n v="125"/>
    <d v="2016-04-23T00:00:00"/>
    <s v="garrafa 3l"/>
    <x v="0"/>
    <n v="3.5"/>
    <n v="6.99"/>
    <n v="26618"/>
    <n v="39447"/>
    <n v="873.75"/>
    <n v="870.25"/>
    <x v="0"/>
    <n v="437.5"/>
  </r>
  <r>
    <n v="23650"/>
    <s v="JAVIER CORTES"/>
    <s v="Vatican City"/>
    <s v="C1"/>
    <x v="1"/>
    <n v="162"/>
    <d v="2016-04-23T00:00:00"/>
    <s v="garrafa 1l"/>
    <x v="3"/>
    <n v="1"/>
    <n v="2"/>
    <n v="12372"/>
    <n v="22716"/>
    <n v="324"/>
    <n v="323"/>
    <x v="0"/>
    <n v="162"/>
  </r>
  <r>
    <n v="23651"/>
    <s v="NAIA NAVARRO"/>
    <s v="Botswana"/>
    <s v="B2"/>
    <x v="1"/>
    <n v="108"/>
    <d v="2016-04-26T00:00:00"/>
    <s v="botella 1l"/>
    <x v="0"/>
    <n v="3.5"/>
    <n v="6.5"/>
    <n v="26618"/>
    <n v="39447"/>
    <n v="702"/>
    <n v="698.5"/>
    <x v="0"/>
    <n v="378"/>
  </r>
  <r>
    <n v="23652"/>
    <s v="ANE PASTOR"/>
    <s v="Haiti"/>
    <s v="C1"/>
    <x v="0"/>
    <n v="191"/>
    <d v="2016-04-02T00:00:00"/>
    <s v="garrafa 1l"/>
    <x v="1"/>
    <n v="1"/>
    <n v="2"/>
    <n v="7690"/>
    <n v="14672"/>
    <n v="382"/>
    <n v="381"/>
    <x v="0"/>
    <n v="191"/>
  </r>
  <r>
    <n v="23653"/>
    <s v="ONA VALERO"/>
    <s v="Panama"/>
    <s v="A2"/>
    <x v="1"/>
    <n v="165"/>
    <d v="2016-05-17T00:00:00"/>
    <s v="botellín 300cc"/>
    <x v="1"/>
    <n v="2"/>
    <n v="3.99"/>
    <n v="7690"/>
    <n v="14672"/>
    <n v="658.35"/>
    <n v="656.35"/>
    <x v="0"/>
    <n v="330"/>
  </r>
  <r>
    <n v="23654"/>
    <s v="IRATI PARRA"/>
    <s v="North Korea"/>
    <s v="A1"/>
    <x v="1"/>
    <n v="128"/>
    <d v="2016-04-11T00:00:00"/>
    <s v="botellín 200cc"/>
    <x v="4"/>
    <n v="1.5"/>
    <n v="3"/>
    <n v="10972"/>
    <n v="18721"/>
    <n v="384"/>
    <n v="382.5"/>
    <x v="0"/>
    <n v="192"/>
  </r>
  <r>
    <n v="23655"/>
    <s v="PABLO FRANCO"/>
    <s v="Haiti"/>
    <s v="A2"/>
    <x v="0"/>
    <n v="146"/>
    <d v="2016-05-23T00:00:00"/>
    <s v="botellín 300cc"/>
    <x v="1"/>
    <n v="2"/>
    <n v="3.99"/>
    <n v="7690"/>
    <n v="14672"/>
    <n v="582.54000000000008"/>
    <n v="580.54000000000008"/>
    <x v="0"/>
    <n v="292"/>
  </r>
  <r>
    <n v="23656"/>
    <s v="CARLA PARRA"/>
    <s v="Switzerland"/>
    <s v="C5"/>
    <x v="1"/>
    <n v="206"/>
    <d v="2016-05-18T00:00:00"/>
    <s v="garrafa 8l"/>
    <x v="3"/>
    <n v="8"/>
    <n v="14.5"/>
    <n v="12372"/>
    <n v="22716"/>
    <n v="2987"/>
    <n v="2979"/>
    <x v="0"/>
    <n v="1648"/>
  </r>
  <r>
    <n v="23657"/>
    <s v="SAUL RIVAS"/>
    <s v="Bosnia and Herzegovina"/>
    <s v="A2"/>
    <x v="2"/>
    <n v="196"/>
    <d v="2016-04-02T00:00:00"/>
    <s v="botellín 300cc"/>
    <x v="3"/>
    <n v="2"/>
    <n v="3.99"/>
    <n v="12372"/>
    <n v="22716"/>
    <n v="782.04000000000008"/>
    <n v="780.04000000000008"/>
    <x v="0"/>
    <n v="392"/>
  </r>
  <r>
    <n v="23658"/>
    <s v="DIEGO RIVAS"/>
    <s v="Belize"/>
    <s v="C2"/>
    <x v="1"/>
    <n v="88"/>
    <d v="2016-05-15T00:00:00"/>
    <s v="garrafa 2l"/>
    <x v="1"/>
    <n v="2.5"/>
    <n v="4.5"/>
    <n v="7690"/>
    <n v="14672"/>
    <n v="396"/>
    <n v="393.5"/>
    <x v="0"/>
    <n v="220"/>
  </r>
  <r>
    <n v="23659"/>
    <s v="ANGEL HIDALGO"/>
    <s v="The Gambia"/>
    <s v="A4"/>
    <x v="0"/>
    <n v="209"/>
    <d v="2016-04-06T00:00:00"/>
    <s v="botellín 500cc"/>
    <x v="0"/>
    <n v="3.5"/>
    <n v="6.5"/>
    <n v="26618"/>
    <n v="39447"/>
    <n v="1358.5"/>
    <n v="1355"/>
    <x v="0"/>
    <n v="731.5"/>
  </r>
  <r>
    <n v="23660"/>
    <s v="MARTI CONTRERAS"/>
    <s v="North Korea"/>
    <s v="A4"/>
    <x v="1"/>
    <n v="189"/>
    <d v="2016-05-08T00:00:00"/>
    <s v="botellín 500cc"/>
    <x v="4"/>
    <n v="3.5"/>
    <n v="6.5"/>
    <n v="10972"/>
    <n v="18721"/>
    <n v="1228.5"/>
    <n v="1225"/>
    <x v="0"/>
    <n v="661.5"/>
  </r>
  <r>
    <n v="23661"/>
    <s v="INES BLASCO"/>
    <s v="Rwanda"/>
    <s v="A1"/>
    <x v="0"/>
    <n v="77"/>
    <d v="2016-03-24T00:00:00"/>
    <s v="botellín 200cc"/>
    <x v="0"/>
    <n v="1.5"/>
    <n v="3"/>
    <n v="26618"/>
    <n v="39447"/>
    <n v="231"/>
    <n v="229.5"/>
    <x v="0"/>
    <n v="115.5"/>
  </r>
  <r>
    <n v="23662"/>
    <s v="ALMA ESPINOSA"/>
    <s v="Benin"/>
    <s v="C4"/>
    <x v="2"/>
    <n v="163"/>
    <d v="2016-01-23T00:00:00"/>
    <s v="garrafa 4l"/>
    <x v="0"/>
    <n v="5"/>
    <n v="9.99"/>
    <n v="26618"/>
    <n v="39447"/>
    <n v="1628.3700000000001"/>
    <n v="1623.3700000000001"/>
    <x v="0"/>
    <n v="815"/>
  </r>
  <r>
    <n v="23663"/>
    <s v="GUILLERMO ESTEVEZ"/>
    <s v="Ethiopia"/>
    <s v="A1"/>
    <x v="0"/>
    <n v="99"/>
    <d v="2016-03-18T00:00:00"/>
    <s v="botellín 200cc"/>
    <x v="0"/>
    <n v="1.5"/>
    <n v="3"/>
    <n v="26618"/>
    <n v="39447"/>
    <n v="297"/>
    <n v="295.5"/>
    <x v="0"/>
    <n v="148.5"/>
  </r>
  <r>
    <n v="23664"/>
    <s v="CARLA BRAVO"/>
    <s v="Samoa"/>
    <s v="C1"/>
    <x v="0"/>
    <n v="180"/>
    <d v="2016-01-16T00:00:00"/>
    <s v="garrafa 1l"/>
    <x v="5"/>
    <n v="1"/>
    <n v="2"/>
    <n v="4047"/>
    <n v="9654"/>
    <n v="360"/>
    <n v="359"/>
    <x v="0"/>
    <n v="180"/>
  </r>
  <r>
    <n v="23665"/>
    <s v="DANIEL CALDERON"/>
    <s v="Panama"/>
    <s v="C1"/>
    <x v="1"/>
    <n v="106"/>
    <d v="2016-03-08T00:00:00"/>
    <s v="garrafa 1l"/>
    <x v="1"/>
    <n v="1"/>
    <n v="2"/>
    <n v="7690"/>
    <n v="14672"/>
    <n v="212"/>
    <n v="211"/>
    <x v="0"/>
    <n v="106"/>
  </r>
  <r>
    <n v="23666"/>
    <s v="JORGE SAEZ"/>
    <s v="Maldives"/>
    <s v="C5"/>
    <x v="0"/>
    <n v="165"/>
    <d v="2016-02-24T00:00:00"/>
    <s v="garrafa 8l"/>
    <x v="4"/>
    <n v="8"/>
    <n v="14.5"/>
    <n v="10972"/>
    <n v="18721"/>
    <n v="2392.5"/>
    <n v="2384.5"/>
    <x v="0"/>
    <n v="1320"/>
  </r>
  <r>
    <n v="23667"/>
    <s v="YERAY JURADO"/>
    <s v="Norway"/>
    <s v="A1"/>
    <x v="2"/>
    <n v="12"/>
    <d v="2016-03-23T00:00:00"/>
    <s v="botellín 200cc"/>
    <x v="3"/>
    <n v="1.5"/>
    <n v="3"/>
    <n v="12372"/>
    <n v="22716"/>
    <n v="36"/>
    <n v="34.5"/>
    <x v="0"/>
    <n v="18"/>
  </r>
  <r>
    <n v="23668"/>
    <s v="MIREIA CONTRERAS"/>
    <s v="Libya"/>
    <s v="A2"/>
    <x v="0"/>
    <n v="37"/>
    <d v="2016-01-02T00:00:00"/>
    <s v="botellín 300cc"/>
    <x v="2"/>
    <n v="2"/>
    <n v="3.99"/>
    <n v="11415"/>
    <n v="15102"/>
    <n v="147.63"/>
    <n v="145.63"/>
    <x v="0"/>
    <n v="74"/>
  </r>
  <r>
    <n v="23669"/>
    <s v="ALBERTO SANTANA"/>
    <s v="Greenland"/>
    <s v="A2"/>
    <x v="1"/>
    <n v="28"/>
    <d v="2016-03-26T00:00:00"/>
    <s v="botellín 300cc"/>
    <x v="6"/>
    <n v="2"/>
    <n v="3.99"/>
    <n v="285"/>
    <n v="1429"/>
    <n v="111.72"/>
    <n v="109.72"/>
    <x v="0"/>
    <n v="56"/>
  </r>
  <r>
    <n v="23670"/>
    <s v="VALERIA VILLANUEVA"/>
    <s v="Rwanda"/>
    <s v="A4"/>
    <x v="2"/>
    <n v="18"/>
    <d v="2016-02-18T00:00:00"/>
    <s v="botellín 500cc"/>
    <x v="0"/>
    <n v="3.5"/>
    <n v="6.5"/>
    <n v="26618"/>
    <n v="39447"/>
    <n v="117"/>
    <n v="113.5"/>
    <x v="0"/>
    <n v="63"/>
  </r>
  <r>
    <n v="23671"/>
    <s v="FRANCISCO RIVERO"/>
    <s v="Syria"/>
    <s v="C4"/>
    <x v="1"/>
    <n v="99"/>
    <d v="2016-03-18T00:00:00"/>
    <s v="garrafa 4l"/>
    <x v="2"/>
    <n v="5"/>
    <n v="9.99"/>
    <n v="11415"/>
    <n v="15102"/>
    <n v="989.01"/>
    <n v="984.01"/>
    <x v="0"/>
    <n v="495"/>
  </r>
  <r>
    <n v="23672"/>
    <s v="LUIS GIL"/>
    <s v="Vanuatu"/>
    <s v="C2"/>
    <x v="1"/>
    <n v="132"/>
    <d v="2016-01-09T00:00:00"/>
    <s v="garrafa 2l"/>
    <x v="5"/>
    <n v="2.5"/>
    <n v="4.5"/>
    <n v="4047"/>
    <n v="9654"/>
    <n v="594"/>
    <n v="591.5"/>
    <x v="0"/>
    <n v="330"/>
  </r>
  <r>
    <n v="23673"/>
    <s v="ELENA SANTANA"/>
    <s v="Armenia"/>
    <s v="A1"/>
    <x v="0"/>
    <n v="95"/>
    <d v="2016-02-07T00:00:00"/>
    <s v="botellín 200cc"/>
    <x v="3"/>
    <n v="1.5"/>
    <n v="3"/>
    <n v="12372"/>
    <n v="22716"/>
    <n v="285"/>
    <n v="283.5"/>
    <x v="0"/>
    <n v="142.5"/>
  </r>
  <r>
    <n v="23674"/>
    <s v="NURIA CARRASCO"/>
    <s v="Namibia"/>
    <s v="C2"/>
    <x v="1"/>
    <n v="120"/>
    <d v="2016-03-06T00:00:00"/>
    <s v="garrafa 2l"/>
    <x v="0"/>
    <n v="2.5"/>
    <n v="4.5"/>
    <n v="26618"/>
    <n v="39447"/>
    <n v="540"/>
    <n v="537.5"/>
    <x v="0"/>
    <n v="300"/>
  </r>
  <r>
    <n v="23675"/>
    <s v="MANUEL VEGA"/>
    <s v="Sao Tome and Principe"/>
    <s v="C5"/>
    <x v="1"/>
    <n v="36"/>
    <d v="2016-02-19T00:00:00"/>
    <s v="garrafa 8l"/>
    <x v="0"/>
    <n v="8"/>
    <n v="14.5"/>
    <n v="26618"/>
    <n v="39447"/>
    <n v="522"/>
    <n v="514"/>
    <x v="0"/>
    <n v="288"/>
  </r>
  <r>
    <n v="23676"/>
    <s v="JANA ESTEVEZ"/>
    <s v="Ethiopia"/>
    <s v="A2"/>
    <x v="0"/>
    <n v="86"/>
    <d v="2016-01-17T00:00:00"/>
    <s v="botellín 300cc"/>
    <x v="0"/>
    <n v="2"/>
    <n v="3.99"/>
    <n v="26618"/>
    <n v="39447"/>
    <n v="343.14000000000004"/>
    <n v="341.14000000000004"/>
    <x v="0"/>
    <n v="172"/>
  </r>
  <r>
    <n v="23677"/>
    <s v="SAUL REDONDO"/>
    <s v="Zambia"/>
    <s v="A2"/>
    <x v="0"/>
    <n v="149"/>
    <d v="2016-01-07T00:00:00"/>
    <s v="botellín 300cc"/>
    <x v="0"/>
    <n v="2"/>
    <n v="3.99"/>
    <n v="26618"/>
    <n v="39447"/>
    <n v="594.51"/>
    <n v="592.51"/>
    <x v="0"/>
    <n v="298"/>
  </r>
  <r>
    <n v="23678"/>
    <s v="CARLOTA JURADO"/>
    <s v="Swaziland"/>
    <s v="A2"/>
    <x v="0"/>
    <n v="7"/>
    <d v="2016-01-13T00:00:00"/>
    <s v="botellín 300cc"/>
    <x v="0"/>
    <n v="2"/>
    <n v="3.99"/>
    <n v="26618"/>
    <n v="39447"/>
    <n v="27.93"/>
    <n v="25.93"/>
    <x v="0"/>
    <n v="14"/>
  </r>
  <r>
    <n v="23679"/>
    <s v="ISAAC REDONDO"/>
    <s v="Gabon"/>
    <s v="B2"/>
    <x v="1"/>
    <n v="9"/>
    <d v="2016-02-28T00:00:00"/>
    <s v="botella 1l"/>
    <x v="0"/>
    <n v="3.5"/>
    <n v="6.5"/>
    <n v="26618"/>
    <n v="39447"/>
    <n v="58.5"/>
    <n v="55"/>
    <x v="0"/>
    <n v="31.5"/>
  </r>
  <r>
    <n v="23680"/>
    <s v="PATRICIA AGUILERA"/>
    <s v="Honduras"/>
    <s v="B1"/>
    <x v="0"/>
    <n v="151"/>
    <d v="2016-03-18T00:00:00"/>
    <s v="botella 0.5l"/>
    <x v="1"/>
    <n v="3"/>
    <n v="6"/>
    <n v="7690"/>
    <n v="14672"/>
    <n v="906"/>
    <n v="903"/>
    <x v="0"/>
    <n v="453"/>
  </r>
  <r>
    <n v="23681"/>
    <s v="CRISTIAN MARTIN"/>
    <s v="Fiji"/>
    <s v="C1"/>
    <x v="0"/>
    <n v="24"/>
    <d v="2016-02-16T00:00:00"/>
    <s v="garrafa 1l"/>
    <x v="5"/>
    <n v="1"/>
    <n v="2"/>
    <n v="4047"/>
    <n v="9654"/>
    <n v="48"/>
    <n v="47"/>
    <x v="0"/>
    <n v="24"/>
  </r>
  <r>
    <n v="23682"/>
    <s v="JOSE GUILLEN"/>
    <s v="Vietnam"/>
    <s v="A1"/>
    <x v="0"/>
    <n v="200"/>
    <d v="2016-01-15T00:00:00"/>
    <s v="botellín 200cc"/>
    <x v="4"/>
    <n v="1.5"/>
    <n v="3"/>
    <n v="10972"/>
    <n v="18721"/>
    <n v="600"/>
    <n v="598.5"/>
    <x v="0"/>
    <n v="300"/>
  </r>
  <r>
    <n v="23683"/>
    <s v="FRANCISCO MIGUEL"/>
    <s v="Comoros"/>
    <s v="A2"/>
    <x v="0"/>
    <n v="160"/>
    <d v="2016-01-10T00:00:00"/>
    <s v="botellín 300cc"/>
    <x v="0"/>
    <n v="2"/>
    <n v="3.99"/>
    <n v="26618"/>
    <n v="39447"/>
    <n v="638.40000000000009"/>
    <n v="636.40000000000009"/>
    <x v="0"/>
    <n v="320"/>
  </r>
  <r>
    <n v="23684"/>
    <s v="ONA HERRERA"/>
    <s v="Luxembourg"/>
    <s v="A4"/>
    <x v="2"/>
    <n v="103"/>
    <d v="2016-03-29T00:00:00"/>
    <s v="botellín 500cc"/>
    <x v="3"/>
    <n v="3.5"/>
    <n v="6.5"/>
    <n v="12372"/>
    <n v="22716"/>
    <n v="669.5"/>
    <n v="666"/>
    <x v="0"/>
    <n v="360.5"/>
  </r>
  <r>
    <n v="23685"/>
    <s v="ANDRES DIEZ"/>
    <s v="Mauritania"/>
    <s v="C1"/>
    <x v="1"/>
    <n v="61"/>
    <d v="2016-01-30T00:00:00"/>
    <s v="garrafa 1l"/>
    <x v="0"/>
    <n v="1"/>
    <n v="2"/>
    <n v="26618"/>
    <n v="39447"/>
    <n v="122"/>
    <n v="121"/>
    <x v="0"/>
    <n v="61"/>
  </r>
  <r>
    <n v="23686"/>
    <s v="ANGEL LUNA"/>
    <s v="Kazakhstan"/>
    <s v="B2"/>
    <x v="0"/>
    <n v="84"/>
    <d v="2016-03-30T00:00:00"/>
    <s v="botella 1l"/>
    <x v="4"/>
    <n v="3.5"/>
    <n v="6.5"/>
    <n v="10972"/>
    <n v="18721"/>
    <n v="546"/>
    <n v="542.5"/>
    <x v="0"/>
    <n v="294"/>
  </r>
  <r>
    <n v="23687"/>
    <s v="LUCAS MORA"/>
    <s v="Serbia"/>
    <s v="C3"/>
    <x v="2"/>
    <n v="197"/>
    <d v="2016-01-26T00:00:00"/>
    <s v="garrafa 3l"/>
    <x v="3"/>
    <n v="3.5"/>
    <n v="6.99"/>
    <n v="12372"/>
    <n v="22716"/>
    <n v="1377.03"/>
    <n v="1373.53"/>
    <x v="0"/>
    <n v="689.5"/>
  </r>
  <r>
    <n v="23688"/>
    <s v="JAIME CALDERON"/>
    <s v="Iceland"/>
    <s v="B3"/>
    <x v="0"/>
    <n v="161"/>
    <d v="2016-02-08T00:00:00"/>
    <s v="botella 5l"/>
    <x v="3"/>
    <n v="6"/>
    <n v="9"/>
    <n v="12372"/>
    <n v="22716"/>
    <n v="1449"/>
    <n v="1443"/>
    <x v="0"/>
    <n v="966"/>
  </r>
  <r>
    <n v="23689"/>
    <s v="ALEXIA SERRA"/>
    <s v="Oman"/>
    <s v="C2"/>
    <x v="0"/>
    <n v="181"/>
    <d v="2016-02-19T00:00:00"/>
    <s v="garrafa 2l"/>
    <x v="2"/>
    <n v="2.5"/>
    <n v="4.5"/>
    <n v="11415"/>
    <n v="15102"/>
    <n v="814.5"/>
    <n v="812"/>
    <x v="0"/>
    <n v="452.5"/>
  </r>
  <r>
    <n v="23690"/>
    <s v="FERNANDO AGUILERA"/>
    <s v="Singapore"/>
    <s v="C5"/>
    <x v="1"/>
    <n v="91"/>
    <d v="2016-01-25T00:00:00"/>
    <s v="garrafa 8l"/>
    <x v="4"/>
    <n v="8"/>
    <n v="14.5"/>
    <n v="10972"/>
    <n v="18721"/>
    <n v="1319.5"/>
    <n v="1311.5"/>
    <x v="0"/>
    <n v="728"/>
  </r>
  <r>
    <n v="23691"/>
    <s v="EMMA ESTEVEZ"/>
    <s v="East Timor"/>
    <s v="B1"/>
    <x v="1"/>
    <n v="52"/>
    <d v="2016-03-07T00:00:00"/>
    <s v="botella 0.5l"/>
    <x v="5"/>
    <n v="3"/>
    <n v="6"/>
    <n v="4047"/>
    <n v="9654"/>
    <n v="312"/>
    <n v="309"/>
    <x v="0"/>
    <n v="156"/>
  </r>
  <r>
    <n v="23692"/>
    <s v="LEYRE AVILA"/>
    <s v="Cyprus"/>
    <s v="A1"/>
    <x v="0"/>
    <n v="207"/>
    <d v="2016-01-18T00:00:00"/>
    <s v="botellín 200cc"/>
    <x v="3"/>
    <n v="1.5"/>
    <n v="3"/>
    <n v="12372"/>
    <n v="22716"/>
    <n v="621"/>
    <n v="619.5"/>
    <x v="0"/>
    <n v="310.5"/>
  </r>
  <r>
    <n v="23693"/>
    <s v="JOSE MANUEL ESCUDERO"/>
    <s v="Trinidad and Tobago"/>
    <s v="A1"/>
    <x v="1"/>
    <n v="132"/>
    <d v="2016-01-14T00:00:00"/>
    <s v="botellín 200cc"/>
    <x v="1"/>
    <n v="1.5"/>
    <n v="3"/>
    <n v="7690"/>
    <n v="14672"/>
    <n v="396"/>
    <n v="394.5"/>
    <x v="0"/>
    <n v="198"/>
  </r>
  <r>
    <n v="23694"/>
    <s v="DARIO CRUZ"/>
    <s v="Bahrain"/>
    <s v="C2"/>
    <x v="0"/>
    <n v="25"/>
    <d v="2016-02-12T00:00:00"/>
    <s v="garrafa 2l"/>
    <x v="2"/>
    <n v="2.5"/>
    <n v="4.5"/>
    <n v="11415"/>
    <n v="15102"/>
    <n v="112.5"/>
    <n v="110"/>
    <x v="0"/>
    <n v="62.5"/>
  </r>
  <r>
    <n v="23695"/>
    <s v="VALERIA CAMACHO"/>
    <s v="Uzbekistan"/>
    <s v="A1"/>
    <x v="0"/>
    <n v="152"/>
    <d v="2016-01-23T00:00:00"/>
    <s v="botellín 200cc"/>
    <x v="4"/>
    <n v="1.5"/>
    <n v="3"/>
    <n v="10972"/>
    <n v="18721"/>
    <n v="456"/>
    <n v="454.5"/>
    <x v="0"/>
    <n v="228"/>
  </r>
  <r>
    <n v="23696"/>
    <s v="UNAI MARTI"/>
    <s v="Lesotho"/>
    <s v="B1"/>
    <x v="0"/>
    <n v="187"/>
    <d v="2016-01-15T00:00:00"/>
    <s v="botella 0.5l"/>
    <x v="0"/>
    <n v="3"/>
    <n v="6"/>
    <n v="26618"/>
    <n v="39447"/>
    <n v="1122"/>
    <n v="1119"/>
    <x v="0"/>
    <n v="561"/>
  </r>
  <r>
    <n v="23697"/>
    <s v="AINARA PASTOR"/>
    <s v="New Zealand"/>
    <s v="A2"/>
    <x v="0"/>
    <n v="84"/>
    <d v="2016-01-18T00:00:00"/>
    <s v="botellín 300cc"/>
    <x v="5"/>
    <n v="2"/>
    <n v="3.99"/>
    <n v="4047"/>
    <n v="9654"/>
    <n v="335.16"/>
    <n v="333.16"/>
    <x v="0"/>
    <n v="168"/>
  </r>
  <r>
    <n v="23698"/>
    <s v="ERIC RIVERA"/>
    <s v="Egypt"/>
    <s v="C5"/>
    <x v="1"/>
    <n v="86"/>
    <d v="2016-02-24T00:00:00"/>
    <s v="garrafa 8l"/>
    <x v="2"/>
    <n v="8"/>
    <n v="14.5"/>
    <n v="11415"/>
    <n v="15102"/>
    <n v="1247"/>
    <n v="1239"/>
    <x v="0"/>
    <n v="688"/>
  </r>
  <r>
    <n v="23699"/>
    <s v="MANUEL GARRIDO"/>
    <s v="Trinidad and Tobago"/>
    <s v="C2"/>
    <x v="0"/>
    <n v="183"/>
    <d v="2016-01-10T00:00:00"/>
    <s v="garrafa 2l"/>
    <x v="1"/>
    <n v="2.5"/>
    <n v="4.5"/>
    <n v="7690"/>
    <n v="14672"/>
    <n v="823.5"/>
    <n v="821"/>
    <x v="0"/>
    <n v="457.5"/>
  </r>
  <r>
    <n v="23700"/>
    <s v="ASIER GUERRA"/>
    <s v="Nigeria"/>
    <s v="B2"/>
    <x v="0"/>
    <n v="121"/>
    <d v="2016-02-05T00:00:00"/>
    <s v="botella 1l"/>
    <x v="0"/>
    <n v="3.5"/>
    <n v="6.5"/>
    <n v="26618"/>
    <n v="39447"/>
    <n v="786.5"/>
    <n v="783"/>
    <x v="0"/>
    <n v="423.5"/>
  </r>
  <r>
    <n v="23701"/>
    <s v="INES HERRERO"/>
    <s v="Ethiopia"/>
    <s v="A2"/>
    <x v="0"/>
    <n v="165"/>
    <d v="2016-02-14T00:00:00"/>
    <s v="botellín 300cc"/>
    <x v="0"/>
    <n v="2"/>
    <n v="3.99"/>
    <n v="26618"/>
    <n v="39447"/>
    <n v="658.35"/>
    <n v="656.35"/>
    <x v="0"/>
    <n v="330"/>
  </r>
  <r>
    <n v="23702"/>
    <s v="LAURA SOLER"/>
    <s v="Haiti"/>
    <s v="A2"/>
    <x v="0"/>
    <n v="27"/>
    <d v="2016-02-05T00:00:00"/>
    <s v="botellín 300cc"/>
    <x v="1"/>
    <n v="2"/>
    <n v="3.99"/>
    <n v="7690"/>
    <n v="14672"/>
    <n v="107.73"/>
    <n v="105.73"/>
    <x v="0"/>
    <n v="54"/>
  </r>
  <r>
    <n v="23703"/>
    <s v="NIL LOPEZ"/>
    <s v="Sudan"/>
    <s v="B1"/>
    <x v="1"/>
    <n v="205"/>
    <d v="2016-03-20T00:00:00"/>
    <s v="botella 0.5l"/>
    <x v="0"/>
    <n v="3"/>
    <n v="6"/>
    <n v="26618"/>
    <n v="39447"/>
    <n v="1230"/>
    <n v="1227"/>
    <x v="0"/>
    <n v="615"/>
  </r>
  <r>
    <n v="23704"/>
    <s v="JOSE ANTONIO VIDAL"/>
    <s v="Mauritius"/>
    <s v="C1"/>
    <x v="0"/>
    <n v="22"/>
    <d v="2016-03-22T00:00:00"/>
    <s v="garrafa 1l"/>
    <x v="0"/>
    <n v="1"/>
    <n v="2"/>
    <n v="26618"/>
    <n v="39447"/>
    <n v="44"/>
    <n v="43"/>
    <x v="0"/>
    <n v="22"/>
  </r>
  <r>
    <n v="23705"/>
    <s v="CARMEN DIEZ"/>
    <s v="United Kingdom"/>
    <s v="A2"/>
    <x v="0"/>
    <n v="155"/>
    <d v="2016-02-11T00:00:00"/>
    <s v="botellín 300cc"/>
    <x v="3"/>
    <n v="2"/>
    <n v="3.99"/>
    <n v="12372"/>
    <n v="22716"/>
    <n v="618.45000000000005"/>
    <n v="616.45000000000005"/>
    <x v="0"/>
    <n v="310"/>
  </r>
  <r>
    <n v="23706"/>
    <s v="SALMA IZQUIERDO"/>
    <s v="Comoros"/>
    <s v="B3"/>
    <x v="0"/>
    <n v="197"/>
    <d v="2016-02-02T00:00:00"/>
    <s v="botella 5l"/>
    <x v="0"/>
    <n v="6"/>
    <n v="9"/>
    <n v="26618"/>
    <n v="39447"/>
    <n v="1773"/>
    <n v="1767"/>
    <x v="0"/>
    <n v="1182"/>
  </r>
  <r>
    <n v="23707"/>
    <s v="MARA MILLAN"/>
    <s v="Saint Lucia"/>
    <s v="C2"/>
    <x v="1"/>
    <n v="202"/>
    <d v="2016-01-13T00:00:00"/>
    <s v="garrafa 2l"/>
    <x v="1"/>
    <n v="2.5"/>
    <n v="4.5"/>
    <n v="7690"/>
    <n v="14672"/>
    <n v="909"/>
    <n v="906.5"/>
    <x v="0"/>
    <n v="505"/>
  </r>
  <r>
    <n v="23708"/>
    <s v="OLIVER RODRIGUEZ"/>
    <s v="Algeria"/>
    <s v="C2"/>
    <x v="1"/>
    <n v="126"/>
    <d v="2016-02-07T00:00:00"/>
    <s v="garrafa 2l"/>
    <x v="2"/>
    <n v="2.5"/>
    <n v="4.5"/>
    <n v="11415"/>
    <n v="15102"/>
    <n v="567"/>
    <n v="564.5"/>
    <x v="0"/>
    <n v="315"/>
  </r>
  <r>
    <n v="23709"/>
    <s v="VALENTINA MARIN"/>
    <s v="Togo"/>
    <s v="C5"/>
    <x v="0"/>
    <n v="164"/>
    <d v="2016-03-06T00:00:00"/>
    <s v="garrafa 8l"/>
    <x v="0"/>
    <n v="8"/>
    <n v="14.5"/>
    <n v="26618"/>
    <n v="39447"/>
    <n v="2378"/>
    <n v="2370"/>
    <x v="0"/>
    <n v="1312"/>
  </r>
  <r>
    <n v="23710"/>
    <s v="ANDER SIERRA"/>
    <s v="Albania"/>
    <s v="A2"/>
    <x v="0"/>
    <n v="9"/>
    <d v="2016-02-27T00:00:00"/>
    <s v="botellín 300cc"/>
    <x v="3"/>
    <n v="2"/>
    <n v="3.99"/>
    <n v="12372"/>
    <n v="22716"/>
    <n v="35.910000000000004"/>
    <n v="33.910000000000004"/>
    <x v="0"/>
    <n v="18"/>
  </r>
  <r>
    <n v="23711"/>
    <s v="ADRIA CONDE"/>
    <s v="Comoros"/>
    <s v="C1"/>
    <x v="1"/>
    <n v="42"/>
    <d v="2016-01-12T00:00:00"/>
    <s v="garrafa 1l"/>
    <x v="0"/>
    <n v="1"/>
    <n v="2"/>
    <n v="26618"/>
    <n v="39447"/>
    <n v="84"/>
    <n v="83"/>
    <x v="0"/>
    <n v="42"/>
  </r>
  <r>
    <n v="23712"/>
    <s v="NIL DE LA FUENTE"/>
    <s v="Georgia"/>
    <s v="B3"/>
    <x v="1"/>
    <n v="9"/>
    <d v="2016-02-20T00:00:00"/>
    <s v="botella 5l"/>
    <x v="3"/>
    <n v="6"/>
    <n v="9"/>
    <n v="12372"/>
    <n v="22716"/>
    <n v="81"/>
    <n v="75"/>
    <x v="0"/>
    <n v="54"/>
  </r>
  <r>
    <n v="23713"/>
    <s v="DIANA GARCIA"/>
    <s v="Oman"/>
    <s v="B2"/>
    <x v="0"/>
    <n v="141"/>
    <d v="2016-03-03T00:00:00"/>
    <s v="botella 1l"/>
    <x v="2"/>
    <n v="3.5"/>
    <n v="6.5"/>
    <n v="11415"/>
    <n v="15102"/>
    <n v="916.5"/>
    <n v="913"/>
    <x v="0"/>
    <n v="493.5"/>
  </r>
  <r>
    <n v="23714"/>
    <s v="GERARD MENDEZ"/>
    <s v="Mexico"/>
    <s v="C4"/>
    <x v="0"/>
    <n v="184"/>
    <d v="2016-02-24T00:00:00"/>
    <s v="garrafa 4l"/>
    <x v="6"/>
    <n v="5"/>
    <n v="9.99"/>
    <n v="285"/>
    <n v="1429"/>
    <n v="1838.16"/>
    <n v="1833.16"/>
    <x v="0"/>
    <n v="920"/>
  </r>
  <r>
    <n v="23715"/>
    <s v="CRISTINA ESTEBAN"/>
    <s v="Zimbabwe"/>
    <s v="C2"/>
    <x v="0"/>
    <n v="119"/>
    <d v="2016-03-05T00:00:00"/>
    <s v="garrafa 2l"/>
    <x v="0"/>
    <n v="2.5"/>
    <n v="4.5"/>
    <n v="26618"/>
    <n v="39447"/>
    <n v="535.5"/>
    <n v="533"/>
    <x v="0"/>
    <n v="297.5"/>
  </r>
  <r>
    <n v="23716"/>
    <s v="CLARA HIDALGO"/>
    <s v="Kuwait"/>
    <s v="C2"/>
    <x v="0"/>
    <n v="49"/>
    <d v="2016-02-19T00:00:00"/>
    <s v="garrafa 2l"/>
    <x v="2"/>
    <n v="2.5"/>
    <n v="4.5"/>
    <n v="11415"/>
    <n v="15102"/>
    <n v="220.5"/>
    <n v="218"/>
    <x v="0"/>
    <n v="122.5"/>
  </r>
  <r>
    <n v="23717"/>
    <s v="ALEIX VAZQUEZ"/>
    <s v="Guinea-Bissau"/>
    <s v="C4"/>
    <x v="1"/>
    <n v="93"/>
    <d v="2016-01-28T00:00:00"/>
    <s v="garrafa 4l"/>
    <x v="0"/>
    <n v="5"/>
    <n v="9.99"/>
    <n v="26618"/>
    <n v="39447"/>
    <n v="929.07"/>
    <n v="924.07"/>
    <x v="0"/>
    <n v="465"/>
  </r>
  <r>
    <n v="23718"/>
    <s v="PAULA RUIZ"/>
    <s v="Taiwan"/>
    <s v="C2"/>
    <x v="1"/>
    <n v="187"/>
    <d v="2016-01-20T00:00:00"/>
    <s v="garrafa 2l"/>
    <x v="4"/>
    <n v="2.5"/>
    <n v="4.5"/>
    <n v="10972"/>
    <n v="18721"/>
    <n v="841.5"/>
    <n v="839"/>
    <x v="0"/>
    <n v="467.5"/>
  </r>
  <r>
    <n v="23719"/>
    <s v="OLIVER CASTILLO"/>
    <s v="China"/>
    <s v="C5"/>
    <x v="2"/>
    <n v="183"/>
    <d v="2016-03-17T00:00:00"/>
    <s v="garrafa 8l"/>
    <x v="4"/>
    <n v="8"/>
    <n v="14.5"/>
    <n v="10972"/>
    <n v="18721"/>
    <n v="2653.5"/>
    <n v="2645.5"/>
    <x v="0"/>
    <n v="1464"/>
  </r>
  <r>
    <n v="23720"/>
    <s v="GERARD HERNANDEZ"/>
    <s v="Netherlands"/>
    <s v="A1"/>
    <x v="1"/>
    <n v="58"/>
    <d v="2016-03-21T00:00:00"/>
    <s v="botellín 200cc"/>
    <x v="3"/>
    <n v="1.5"/>
    <n v="3"/>
    <n v="12372"/>
    <n v="22716"/>
    <n v="174"/>
    <n v="172.5"/>
    <x v="0"/>
    <n v="87"/>
  </r>
  <r>
    <n v="23721"/>
    <s v="ADRIAN MOYA"/>
    <s v="Iceland"/>
    <s v="A2"/>
    <x v="1"/>
    <n v="194"/>
    <d v="2016-02-20T00:00:00"/>
    <s v="botellín 300cc"/>
    <x v="3"/>
    <n v="2"/>
    <n v="3.99"/>
    <n v="12372"/>
    <n v="22716"/>
    <n v="774.06000000000006"/>
    <n v="772.06000000000006"/>
    <x v="0"/>
    <n v="388"/>
  </r>
  <r>
    <n v="23722"/>
    <s v="CANDELA SALAS"/>
    <s v="Kiribati"/>
    <s v="B3"/>
    <x v="2"/>
    <n v="211"/>
    <d v="2016-02-10T00:00:00"/>
    <s v="botella 5l"/>
    <x v="5"/>
    <n v="6"/>
    <n v="9"/>
    <n v="4047"/>
    <n v="9654"/>
    <n v="1899"/>
    <n v="1893"/>
    <x v="0"/>
    <n v="1266"/>
  </r>
  <r>
    <n v="23723"/>
    <s v="DANIEL ANDRES"/>
    <s v="Tuvalu"/>
    <s v="B3"/>
    <x v="1"/>
    <n v="11"/>
    <d v="2016-03-05T00:00:00"/>
    <s v="botella 5l"/>
    <x v="5"/>
    <n v="6"/>
    <n v="9"/>
    <n v="4047"/>
    <n v="9654"/>
    <n v="99"/>
    <n v="93"/>
    <x v="0"/>
    <n v="66"/>
  </r>
  <r>
    <n v="23724"/>
    <s v="CHLOE GONZALEZ"/>
    <s v="Swaziland"/>
    <s v="A4"/>
    <x v="0"/>
    <n v="33"/>
    <d v="2016-02-24T00:00:00"/>
    <s v="botellín 500cc"/>
    <x v="0"/>
    <n v="3.5"/>
    <n v="6.5"/>
    <n v="26618"/>
    <n v="39447"/>
    <n v="214.5"/>
    <n v="211"/>
    <x v="0"/>
    <n v="115.5"/>
  </r>
  <r>
    <n v="23725"/>
    <s v="SAUL FERRER"/>
    <s v="Luxembourg"/>
    <s v="A2"/>
    <x v="0"/>
    <n v="36"/>
    <d v="2016-02-07T00:00:00"/>
    <s v="botellín 300cc"/>
    <x v="3"/>
    <n v="2"/>
    <n v="3.99"/>
    <n v="12372"/>
    <n v="22716"/>
    <n v="143.64000000000001"/>
    <n v="141.64000000000001"/>
    <x v="0"/>
    <n v="72"/>
  </r>
  <r>
    <n v="23726"/>
    <s v="PABLO ORTIZ"/>
    <s v="Armenia"/>
    <s v="A2"/>
    <x v="0"/>
    <n v="141"/>
    <d v="2016-02-22T00:00:00"/>
    <s v="botellín 300cc"/>
    <x v="3"/>
    <n v="2"/>
    <n v="3.99"/>
    <n v="12372"/>
    <n v="22716"/>
    <n v="562.59"/>
    <n v="560.59"/>
    <x v="0"/>
    <n v="282"/>
  </r>
  <r>
    <n v="23727"/>
    <s v="PEDRO RIVERO"/>
    <s v="Malaysia"/>
    <s v="A1"/>
    <x v="1"/>
    <n v="111"/>
    <d v="2016-03-18T00:00:00"/>
    <s v="botellín 200cc"/>
    <x v="4"/>
    <n v="1.5"/>
    <n v="3"/>
    <n v="10972"/>
    <n v="18721"/>
    <n v="333"/>
    <n v="331.5"/>
    <x v="0"/>
    <n v="166.5"/>
  </r>
  <r>
    <n v="23728"/>
    <s v="ANNA SAEZ"/>
    <s v="Vietnam"/>
    <s v="A1"/>
    <x v="0"/>
    <n v="171"/>
    <d v="2016-02-25T00:00:00"/>
    <s v="botellín 200cc"/>
    <x v="4"/>
    <n v="1.5"/>
    <n v="3"/>
    <n v="10972"/>
    <n v="18721"/>
    <n v="513"/>
    <n v="511.5"/>
    <x v="0"/>
    <n v="256.5"/>
  </r>
  <r>
    <n v="23729"/>
    <s v="ANTONIO SORIANO"/>
    <s v="France"/>
    <s v="C5"/>
    <x v="1"/>
    <n v="16"/>
    <d v="2016-02-01T00:00:00"/>
    <s v="garrafa 8l"/>
    <x v="3"/>
    <n v="8"/>
    <n v="14.5"/>
    <n v="12372"/>
    <n v="22716"/>
    <n v="232"/>
    <n v="224"/>
    <x v="0"/>
    <n v="128"/>
  </r>
  <r>
    <n v="23730"/>
    <s v="DIEGO PLAZA"/>
    <s v="Benin"/>
    <s v="A2"/>
    <x v="1"/>
    <n v="144"/>
    <d v="2016-01-21T00:00:00"/>
    <s v="botellín 300cc"/>
    <x v="0"/>
    <n v="2"/>
    <n v="3.99"/>
    <n v="26618"/>
    <n v="39447"/>
    <n v="574.56000000000006"/>
    <n v="572.56000000000006"/>
    <x v="0"/>
    <n v="288"/>
  </r>
  <r>
    <n v="23731"/>
    <s v="MIGUEL ANGEL PASCUAL"/>
    <s v="Denmark"/>
    <s v="A1"/>
    <x v="1"/>
    <n v="104"/>
    <d v="2016-01-07T00:00:00"/>
    <s v="botellín 200cc"/>
    <x v="3"/>
    <n v="1.5"/>
    <n v="3"/>
    <n v="12372"/>
    <n v="22716"/>
    <n v="312"/>
    <n v="310.5"/>
    <x v="0"/>
    <n v="156"/>
  </r>
  <r>
    <n v="23732"/>
    <s v="MATEO LEON"/>
    <s v="Bosnia and Herzegovina"/>
    <s v="A2"/>
    <x v="0"/>
    <n v="196"/>
    <d v="2016-02-21T00:00:00"/>
    <s v="botellín 300cc"/>
    <x v="3"/>
    <n v="2"/>
    <n v="3.99"/>
    <n v="12372"/>
    <n v="22716"/>
    <n v="782.04000000000008"/>
    <n v="780.04000000000008"/>
    <x v="0"/>
    <n v="392"/>
  </r>
  <r>
    <n v="23733"/>
    <s v="ASIER MONTERO"/>
    <s v="Honduras"/>
    <s v="B2"/>
    <x v="0"/>
    <n v="14"/>
    <d v="2016-02-19T00:00:00"/>
    <s v="botella 1l"/>
    <x v="1"/>
    <n v="3.5"/>
    <n v="6.5"/>
    <n v="7690"/>
    <n v="14672"/>
    <n v="91"/>
    <n v="87.5"/>
    <x v="0"/>
    <n v="49"/>
  </r>
  <r>
    <n v="23734"/>
    <s v="AITOR PASTOR"/>
    <s v="Saint Lucia"/>
    <s v="B1"/>
    <x v="1"/>
    <n v="87"/>
    <d v="2016-01-02T00:00:00"/>
    <s v="botella 0.5l"/>
    <x v="1"/>
    <n v="3"/>
    <n v="6"/>
    <n v="7690"/>
    <n v="14672"/>
    <n v="522"/>
    <n v="519"/>
    <x v="0"/>
    <n v="261"/>
  </r>
  <r>
    <n v="23735"/>
    <s v="MIRIAM PRIETO"/>
    <s v="North Korea"/>
    <s v="A4"/>
    <x v="0"/>
    <n v="66"/>
    <d v="2016-02-23T00:00:00"/>
    <s v="botellín 500cc"/>
    <x v="4"/>
    <n v="3.5"/>
    <n v="6.5"/>
    <n v="10972"/>
    <n v="18721"/>
    <n v="429"/>
    <n v="425.5"/>
    <x v="0"/>
    <n v="231"/>
  </r>
  <r>
    <n v="23736"/>
    <s v="NADIA RIVERA"/>
    <s v="Pakistan"/>
    <s v="B2"/>
    <x v="0"/>
    <n v="154"/>
    <d v="2016-01-16T00:00:00"/>
    <s v="botella 1l"/>
    <x v="2"/>
    <n v="3.5"/>
    <n v="6.5"/>
    <n v="11415"/>
    <n v="15102"/>
    <n v="1001"/>
    <n v="997.5"/>
    <x v="0"/>
    <n v="539"/>
  </r>
  <r>
    <n v="23737"/>
    <s v="OLIVIA GUZMAN"/>
    <s v="Somalia"/>
    <s v="B2"/>
    <x v="0"/>
    <n v="16"/>
    <d v="2016-01-29T00:00:00"/>
    <s v="botella 1l"/>
    <x v="2"/>
    <n v="3.5"/>
    <n v="6.5"/>
    <n v="11415"/>
    <n v="15102"/>
    <n v="104"/>
    <n v="100.5"/>
    <x v="0"/>
    <n v="56"/>
  </r>
  <r>
    <n v="23738"/>
    <s v="IGNACIO MARQUEZ"/>
    <s v="Morocco"/>
    <s v="C5"/>
    <x v="0"/>
    <n v="89"/>
    <d v="2016-02-02T00:00:00"/>
    <s v="garrafa 8l"/>
    <x v="2"/>
    <n v="8"/>
    <n v="14.5"/>
    <n v="11415"/>
    <n v="15102"/>
    <n v="1290.5"/>
    <n v="1282.5"/>
    <x v="0"/>
    <n v="712"/>
  </r>
  <r>
    <n v="23739"/>
    <s v="IRENE RIOS"/>
    <s v="Mauritania"/>
    <s v="C3"/>
    <x v="0"/>
    <n v="150"/>
    <d v="2016-03-23T00:00:00"/>
    <s v="garrafa 3l"/>
    <x v="0"/>
    <n v="3.5"/>
    <n v="6.99"/>
    <n v="26618"/>
    <n v="39447"/>
    <n v="1048.5"/>
    <n v="1045"/>
    <x v="0"/>
    <n v="525"/>
  </r>
  <r>
    <n v="23740"/>
    <s v="JAVIER PEÑA"/>
    <s v="Algeria"/>
    <s v="B3"/>
    <x v="2"/>
    <n v="76"/>
    <d v="2016-01-25T00:00:00"/>
    <s v="botella 5l"/>
    <x v="2"/>
    <n v="6"/>
    <n v="9"/>
    <n v="11415"/>
    <n v="15102"/>
    <n v="684"/>
    <n v="678"/>
    <x v="0"/>
    <n v="456"/>
  </r>
  <r>
    <n v="23741"/>
    <s v="NORA SUAREZ"/>
    <s v="Czech Republic"/>
    <s v="A1"/>
    <x v="1"/>
    <n v="178"/>
    <d v="2016-02-06T00:00:00"/>
    <s v="botellín 200cc"/>
    <x v="3"/>
    <n v="1.5"/>
    <n v="3"/>
    <n v="12372"/>
    <n v="22716"/>
    <n v="534"/>
    <n v="532.5"/>
    <x v="0"/>
    <n v="267"/>
  </r>
  <r>
    <n v="23742"/>
    <s v="YAGO MANZANO"/>
    <s v="United Kingdom"/>
    <s v="C4"/>
    <x v="0"/>
    <n v="193"/>
    <d v="2016-01-29T00:00:00"/>
    <s v="garrafa 4l"/>
    <x v="3"/>
    <n v="5"/>
    <n v="9.99"/>
    <n v="12372"/>
    <n v="22716"/>
    <n v="1928.07"/>
    <n v="1923.07"/>
    <x v="0"/>
    <n v="965"/>
  </r>
  <r>
    <n v="23743"/>
    <s v="JOSE MOLINA"/>
    <s v="Albania"/>
    <s v="C3"/>
    <x v="1"/>
    <n v="174"/>
    <d v="2016-03-07T00:00:00"/>
    <s v="garrafa 3l"/>
    <x v="3"/>
    <n v="3.5"/>
    <n v="6.99"/>
    <n v="12372"/>
    <n v="22716"/>
    <n v="1216.26"/>
    <n v="1212.76"/>
    <x v="0"/>
    <n v="609"/>
  </r>
  <r>
    <n v="23744"/>
    <s v="CRISTIAN GUERRERO"/>
    <s v="Germany"/>
    <s v="B3"/>
    <x v="1"/>
    <n v="127"/>
    <d v="2016-02-07T00:00:00"/>
    <s v="botella 5l"/>
    <x v="3"/>
    <n v="6"/>
    <n v="9"/>
    <n v="12372"/>
    <n v="22716"/>
    <n v="1143"/>
    <n v="1137"/>
    <x v="0"/>
    <n v="762"/>
  </r>
  <r>
    <n v="23745"/>
    <s v="PACO CHOCOLATERO"/>
    <s v="Saint Vincent and the Grenadines"/>
    <s v="B3"/>
    <x v="0"/>
    <n v="180"/>
    <d v="2016-03-19T00:00:00"/>
    <s v="botella 5l"/>
    <x v="1"/>
    <n v="6"/>
    <n v="9"/>
    <n v="7690"/>
    <n v="14672"/>
    <n v="1620"/>
    <n v="1614"/>
    <x v="0"/>
    <n v="1080"/>
  </r>
  <r>
    <n v="23746"/>
    <s v="DANIEL BLASCO"/>
    <s v="Mauritius"/>
    <s v="A2"/>
    <x v="1"/>
    <n v="10"/>
    <d v="2016-02-09T00:00:00"/>
    <s v="botellín 300cc"/>
    <x v="0"/>
    <n v="2"/>
    <n v="3.99"/>
    <n v="26618"/>
    <n v="39447"/>
    <n v="39.900000000000006"/>
    <n v="37.900000000000006"/>
    <x v="0"/>
    <n v="20"/>
  </r>
  <r>
    <n v="23747"/>
    <s v="IRIS REDONDO"/>
    <s v="Chad"/>
    <s v="B1"/>
    <x v="0"/>
    <n v="97"/>
    <d v="2016-01-16T00:00:00"/>
    <s v="botella 0.5l"/>
    <x v="0"/>
    <n v="3"/>
    <n v="6"/>
    <n v="26618"/>
    <n v="39447"/>
    <n v="582"/>
    <n v="579"/>
    <x v="0"/>
    <n v="291"/>
  </r>
  <r>
    <n v="23748"/>
    <s v="DIEGO SANCHO"/>
    <s v="Nigeria"/>
    <s v="C3"/>
    <x v="1"/>
    <n v="23"/>
    <d v="2016-02-09T00:00:00"/>
    <s v="garrafa 3l"/>
    <x v="0"/>
    <n v="3.5"/>
    <n v="6.99"/>
    <n v="26618"/>
    <n v="39447"/>
    <n v="160.77000000000001"/>
    <n v="157.27000000000001"/>
    <x v="0"/>
    <n v="80.5"/>
  </r>
  <r>
    <n v="23749"/>
    <s v="GUILLEM TORRES"/>
    <s v="New Zealand"/>
    <s v="A2"/>
    <x v="1"/>
    <n v="139"/>
    <d v="2016-03-26T00:00:00"/>
    <s v="botellín 300cc"/>
    <x v="5"/>
    <n v="2"/>
    <n v="3.99"/>
    <n v="4047"/>
    <n v="9654"/>
    <n v="554.61"/>
    <n v="552.61"/>
    <x v="0"/>
    <n v="278"/>
  </r>
  <r>
    <n v="23750"/>
    <s v="JOSE MANUEL DIEZ"/>
    <s v="Indonesia"/>
    <s v="C3"/>
    <x v="0"/>
    <n v="75"/>
    <d v="2016-02-11T00:00:00"/>
    <s v="garrafa 3l"/>
    <x v="4"/>
    <n v="3.5"/>
    <n v="6.99"/>
    <n v="10972"/>
    <n v="18721"/>
    <n v="524.25"/>
    <n v="520.75"/>
    <x v="0"/>
    <n v="262.5"/>
  </r>
  <r>
    <n v="23751"/>
    <s v="ISAAC GUERRA"/>
    <s v="Kiribati"/>
    <s v="C2"/>
    <x v="1"/>
    <n v="166"/>
    <d v="2016-02-21T00:00:00"/>
    <s v="garrafa 2l"/>
    <x v="5"/>
    <n v="2.5"/>
    <n v="4.5"/>
    <n v="4047"/>
    <n v="9654"/>
    <n v="747"/>
    <n v="744.5"/>
    <x v="0"/>
    <n v="415"/>
  </r>
  <r>
    <n v="23752"/>
    <s v="RAFAEL PRIETO"/>
    <s v="Albania"/>
    <s v="A1"/>
    <x v="0"/>
    <n v="115"/>
    <d v="2016-01-07T00:00:00"/>
    <s v="botellín 200cc"/>
    <x v="3"/>
    <n v="1.5"/>
    <n v="3"/>
    <n v="12372"/>
    <n v="22716"/>
    <n v="345"/>
    <n v="343.5"/>
    <x v="0"/>
    <n v="172.5"/>
  </r>
  <r>
    <n v="23753"/>
    <s v="BIEL DOMINGUEZ"/>
    <s v="Macedonia"/>
    <s v="B1"/>
    <x v="1"/>
    <n v="206"/>
    <d v="2016-02-12T00:00:00"/>
    <s v="botella 0.5l"/>
    <x v="3"/>
    <n v="3"/>
    <n v="6"/>
    <n v="12372"/>
    <n v="22716"/>
    <n v="1236"/>
    <n v="1233"/>
    <x v="0"/>
    <n v="618"/>
  </r>
  <r>
    <n v="23754"/>
    <s v="MIREIA LUNA"/>
    <s v="Burundi"/>
    <s v="A2"/>
    <x v="1"/>
    <n v="66"/>
    <d v="2016-03-23T00:00:00"/>
    <s v="botellín 300cc"/>
    <x v="0"/>
    <n v="2"/>
    <n v="3.99"/>
    <n v="26618"/>
    <n v="39447"/>
    <n v="263.34000000000003"/>
    <n v="261.34000000000003"/>
    <x v="0"/>
    <n v="132"/>
  </r>
  <r>
    <n v="23755"/>
    <s v="ARIADNA AVILA"/>
    <s v="Myanmar"/>
    <s v="B2"/>
    <x v="1"/>
    <n v="65"/>
    <d v="2016-01-06T00:00:00"/>
    <s v="botella 1l"/>
    <x v="4"/>
    <n v="3.5"/>
    <n v="6.5"/>
    <n v="10972"/>
    <n v="18721"/>
    <n v="422.5"/>
    <n v="419"/>
    <x v="0"/>
    <n v="227.5"/>
  </r>
  <r>
    <n v="23756"/>
    <s v="DIEGO PEREZ"/>
    <s v="Belize"/>
    <s v="C5"/>
    <x v="1"/>
    <n v="92"/>
    <d v="2016-01-04T00:00:00"/>
    <s v="garrafa 8l"/>
    <x v="1"/>
    <n v="8"/>
    <n v="14.5"/>
    <n v="7690"/>
    <n v="14672"/>
    <n v="1334"/>
    <n v="1326"/>
    <x v="0"/>
    <n v="736"/>
  </r>
  <r>
    <n v="23757"/>
    <s v="IAN PALACIOS"/>
    <s v="France"/>
    <s v="A1"/>
    <x v="1"/>
    <n v="185"/>
    <d v="2016-02-16T00:00:00"/>
    <s v="botellín 200cc"/>
    <x v="3"/>
    <n v="1.5"/>
    <n v="3"/>
    <n v="12372"/>
    <n v="22716"/>
    <n v="555"/>
    <n v="553.5"/>
    <x v="0"/>
    <n v="277.5"/>
  </r>
  <r>
    <n v="23758"/>
    <s v="JUDITH MARCOS"/>
    <s v="Tanzania"/>
    <s v="B2"/>
    <x v="0"/>
    <n v="205"/>
    <d v="2016-02-28T00:00:00"/>
    <s v="botella 1l"/>
    <x v="0"/>
    <n v="3.5"/>
    <n v="6.5"/>
    <n v="26618"/>
    <n v="39447"/>
    <n v="1332.5"/>
    <n v="1329"/>
    <x v="0"/>
    <n v="717.5"/>
  </r>
  <r>
    <n v="23759"/>
    <s v="HELENA HURTADO"/>
    <s v="Qatar"/>
    <s v="A2"/>
    <x v="1"/>
    <n v="82"/>
    <d v="2016-01-19T00:00:00"/>
    <s v="botellín 300cc"/>
    <x v="2"/>
    <n v="2"/>
    <n v="3.99"/>
    <n v="11415"/>
    <n v="15102"/>
    <n v="327.18"/>
    <n v="325.18"/>
    <x v="0"/>
    <n v="164"/>
  </r>
  <r>
    <n v="23760"/>
    <s v="BERTA GUERRA"/>
    <s v="Sri Lanka"/>
    <s v="C1"/>
    <x v="2"/>
    <n v="69"/>
    <d v="2016-03-15T00:00:00"/>
    <s v="garrafa 1l"/>
    <x v="4"/>
    <n v="1"/>
    <n v="2"/>
    <n v="10972"/>
    <n v="18721"/>
    <n v="138"/>
    <n v="137"/>
    <x v="0"/>
    <n v="69"/>
  </r>
  <r>
    <n v="23761"/>
    <s v="CAROLINA NIETO"/>
    <s v="Papua New Guinea"/>
    <s v="A2"/>
    <x v="1"/>
    <n v="198"/>
    <d v="2016-02-17T00:00:00"/>
    <s v="botellín 300cc"/>
    <x v="5"/>
    <n v="2"/>
    <n v="3.99"/>
    <n v="4047"/>
    <n v="9654"/>
    <n v="790.0200000000001"/>
    <n v="788.0200000000001"/>
    <x v="0"/>
    <n v="396"/>
  </r>
  <r>
    <n v="23762"/>
    <s v="ADAM SIMON"/>
    <s v="Sudan"/>
    <s v="C3"/>
    <x v="0"/>
    <n v="105"/>
    <d v="2016-02-25T00:00:00"/>
    <s v="garrafa 3l"/>
    <x v="0"/>
    <n v="3.5"/>
    <n v="6.99"/>
    <n v="26618"/>
    <n v="39447"/>
    <n v="733.95"/>
    <n v="730.45"/>
    <x v="0"/>
    <n v="367.5"/>
  </r>
  <r>
    <n v="23763"/>
    <s v="AROA DURAN"/>
    <s v="France"/>
    <s v="B3"/>
    <x v="0"/>
    <n v="7"/>
    <d v="2016-03-11T00:00:00"/>
    <s v="botella 5l"/>
    <x v="3"/>
    <n v="6"/>
    <n v="9"/>
    <n v="12372"/>
    <n v="22716"/>
    <n v="63"/>
    <n v="57"/>
    <x v="0"/>
    <n v="42"/>
  </r>
  <r>
    <n v="23764"/>
    <s v="LOLA ARIAS"/>
    <s v="China"/>
    <s v="B2"/>
    <x v="2"/>
    <n v="122"/>
    <d v="2016-02-13T00:00:00"/>
    <s v="botella 1l"/>
    <x v="4"/>
    <n v="3.5"/>
    <n v="6.5"/>
    <n v="10972"/>
    <n v="18721"/>
    <n v="793"/>
    <n v="789.5"/>
    <x v="0"/>
    <n v="427"/>
  </r>
  <r>
    <n v="23765"/>
    <s v="MARCO APARICIO"/>
    <s v="Kazakhstan"/>
    <s v="A1"/>
    <x v="0"/>
    <n v="29"/>
    <d v="2016-03-17T00:00:00"/>
    <s v="botellín 200cc"/>
    <x v="4"/>
    <n v="1.5"/>
    <n v="3"/>
    <n v="10972"/>
    <n v="18721"/>
    <n v="87"/>
    <n v="85.5"/>
    <x v="0"/>
    <n v="43.5"/>
  </r>
  <r>
    <n v="23766"/>
    <s v="JOSE ANTONIO HURTADO"/>
    <s v="Benin"/>
    <s v="C1"/>
    <x v="1"/>
    <n v="75"/>
    <d v="2016-02-26T00:00:00"/>
    <s v="garrafa 1l"/>
    <x v="0"/>
    <n v="1"/>
    <n v="2"/>
    <n v="26618"/>
    <n v="39447"/>
    <n v="150"/>
    <n v="149"/>
    <x v="0"/>
    <n v="75"/>
  </r>
  <r>
    <n v="23767"/>
    <s v="MARC ORTEGA"/>
    <s v="Pakistan"/>
    <s v="A2"/>
    <x v="1"/>
    <n v="83"/>
    <d v="2016-01-31T00:00:00"/>
    <s v="botellín 300cc"/>
    <x v="2"/>
    <n v="2"/>
    <n v="3.99"/>
    <n v="11415"/>
    <n v="15102"/>
    <n v="331.17"/>
    <n v="329.17"/>
    <x v="0"/>
    <n v="166"/>
  </r>
  <r>
    <n v="23768"/>
    <s v="ALBERTO PARRA"/>
    <s v="Papua New Guinea"/>
    <s v="C2"/>
    <x v="0"/>
    <n v="168"/>
    <d v="2016-01-04T00:00:00"/>
    <s v="garrafa 2l"/>
    <x v="5"/>
    <n v="2.5"/>
    <n v="4.5"/>
    <n v="4047"/>
    <n v="9654"/>
    <n v="756"/>
    <n v="753.5"/>
    <x v="0"/>
    <n v="420"/>
  </r>
  <r>
    <n v="23769"/>
    <s v="SILVIA PADILLA"/>
    <s v="Mauritania"/>
    <s v="A4"/>
    <x v="0"/>
    <n v="153"/>
    <d v="2016-03-10T00:00:00"/>
    <s v="botellín 500cc"/>
    <x v="0"/>
    <n v="3.5"/>
    <n v="6.5"/>
    <n v="26618"/>
    <n v="39447"/>
    <n v="994.5"/>
    <n v="991"/>
    <x v="0"/>
    <n v="535.5"/>
  </r>
  <r>
    <n v="23770"/>
    <s v="BRUNO CALDERON"/>
    <s v="Togo"/>
    <s v="A4"/>
    <x v="0"/>
    <n v="109"/>
    <d v="2016-02-02T00:00:00"/>
    <s v="botellín 500cc"/>
    <x v="0"/>
    <n v="3.5"/>
    <n v="6.5"/>
    <n v="26618"/>
    <n v="39447"/>
    <n v="708.5"/>
    <n v="705"/>
    <x v="0"/>
    <n v="381.5"/>
  </r>
  <r>
    <n v="23771"/>
    <s v="ANDER DIEZ"/>
    <s v="Senegal"/>
    <s v="C2"/>
    <x v="0"/>
    <n v="57"/>
    <d v="2016-02-28T00:00:00"/>
    <s v="garrafa 2l"/>
    <x v="0"/>
    <n v="2.5"/>
    <n v="4.5"/>
    <n v="26618"/>
    <n v="39447"/>
    <n v="256.5"/>
    <n v="254"/>
    <x v="0"/>
    <n v="142.5"/>
  </r>
  <r>
    <n v="23772"/>
    <s v="MIKEL DELGADO"/>
    <s v="China"/>
    <s v="B3"/>
    <x v="0"/>
    <n v="119"/>
    <d v="2016-01-16T00:00:00"/>
    <s v="botella 5l"/>
    <x v="4"/>
    <n v="6"/>
    <n v="9"/>
    <n v="10972"/>
    <n v="18721"/>
    <n v="1071"/>
    <n v="1065"/>
    <x v="0"/>
    <n v="714"/>
  </r>
  <r>
    <n v="23773"/>
    <s v="IGNACIO MIGUEL"/>
    <s v="Azerbaijan"/>
    <s v="B2"/>
    <x v="1"/>
    <n v="87"/>
    <d v="2016-02-28T00:00:00"/>
    <s v="botella 1l"/>
    <x v="2"/>
    <n v="3.5"/>
    <n v="6.5"/>
    <n v="11415"/>
    <n v="15102"/>
    <n v="565.5"/>
    <n v="562"/>
    <x v="0"/>
    <n v="304.5"/>
  </r>
  <r>
    <n v="23774"/>
    <s v="VICTOR PONS"/>
    <s v="Panama"/>
    <s v="A1"/>
    <x v="1"/>
    <n v="170"/>
    <d v="2016-03-07T00:00:00"/>
    <s v="botellín 200cc"/>
    <x v="1"/>
    <n v="1.5"/>
    <n v="3"/>
    <n v="7690"/>
    <n v="14672"/>
    <n v="510"/>
    <n v="508.5"/>
    <x v="0"/>
    <n v="255"/>
  </r>
  <r>
    <n v="23775"/>
    <s v="NAIA PRIETO"/>
    <s v="Uganda"/>
    <s v="C3"/>
    <x v="1"/>
    <n v="91"/>
    <d v="2016-01-04T00:00:00"/>
    <s v="garrafa 3l"/>
    <x v="0"/>
    <n v="3.5"/>
    <n v="6.99"/>
    <n v="26618"/>
    <n v="39447"/>
    <n v="636.09"/>
    <n v="632.59"/>
    <x v="0"/>
    <n v="318.5"/>
  </r>
  <r>
    <n v="23776"/>
    <s v="VERA CASADO"/>
    <s v="Serbia"/>
    <s v="B1"/>
    <x v="1"/>
    <n v="124"/>
    <d v="2016-03-04T00:00:00"/>
    <s v="botella 0.5l"/>
    <x v="3"/>
    <n v="3"/>
    <n v="6"/>
    <n v="12372"/>
    <n v="22716"/>
    <n v="744"/>
    <n v="741"/>
    <x v="0"/>
    <n v="372"/>
  </r>
  <r>
    <n v="23777"/>
    <s v="ANDREA SANTAMARIA"/>
    <s v="Haiti"/>
    <s v="B2"/>
    <x v="0"/>
    <n v="163"/>
    <d v="2016-02-19T00:00:00"/>
    <s v="botella 1l"/>
    <x v="1"/>
    <n v="3.5"/>
    <n v="6.5"/>
    <n v="7690"/>
    <n v="14672"/>
    <n v="1059.5"/>
    <n v="1056"/>
    <x v="0"/>
    <n v="570.5"/>
  </r>
  <r>
    <n v="23778"/>
    <s v="DANIEL BUENO"/>
    <s v="Ghana"/>
    <s v="B1"/>
    <x v="0"/>
    <n v="81"/>
    <d v="2016-01-28T00:00:00"/>
    <s v="botella 0.5l"/>
    <x v="0"/>
    <n v="3"/>
    <n v="6"/>
    <n v="26618"/>
    <n v="39447"/>
    <n v="486"/>
    <n v="483"/>
    <x v="0"/>
    <n v="243"/>
  </r>
  <r>
    <n v="23779"/>
    <s v="VALERIA SERRA"/>
    <s v="Tanzania"/>
    <s v="C3"/>
    <x v="0"/>
    <n v="124"/>
    <d v="2016-03-07T00:00:00"/>
    <s v="garrafa 3l"/>
    <x v="0"/>
    <n v="3.5"/>
    <n v="6.99"/>
    <n v="26618"/>
    <n v="39447"/>
    <n v="866.76"/>
    <n v="863.26"/>
    <x v="0"/>
    <n v="434"/>
  </r>
  <r>
    <n v="23780"/>
    <s v="FERNANDO DURAN"/>
    <s v="Botswana"/>
    <s v="B3"/>
    <x v="1"/>
    <n v="40"/>
    <d v="2016-03-17T00:00:00"/>
    <s v="botella 5l"/>
    <x v="0"/>
    <n v="6"/>
    <n v="9"/>
    <n v="26618"/>
    <n v="39447"/>
    <n v="360"/>
    <n v="354"/>
    <x v="0"/>
    <n v="240"/>
  </r>
  <r>
    <n v="23781"/>
    <s v="VEGA IZQUIERDO"/>
    <s v="Kyrgyzstan"/>
    <s v="A4"/>
    <x v="0"/>
    <n v="198"/>
    <d v="2016-03-06T00:00:00"/>
    <s v="botellín 500cc"/>
    <x v="4"/>
    <n v="3.5"/>
    <n v="6.5"/>
    <n v="10972"/>
    <n v="18721"/>
    <n v="1287"/>
    <n v="1283.5"/>
    <x v="0"/>
    <n v="693"/>
  </r>
  <r>
    <n v="23782"/>
    <s v="JON ROBLES"/>
    <s v="Grenada"/>
    <s v="B3"/>
    <x v="0"/>
    <n v="170"/>
    <d v="2016-03-19T00:00:00"/>
    <s v="botella 5l"/>
    <x v="1"/>
    <n v="6"/>
    <n v="9"/>
    <n v="7690"/>
    <n v="14672"/>
    <n v="1530"/>
    <n v="1524"/>
    <x v="0"/>
    <n v="1020"/>
  </r>
  <r>
    <n v="23783"/>
    <s v="IZAN ROCA"/>
    <s v="Comoros"/>
    <s v="A1"/>
    <x v="1"/>
    <n v="127"/>
    <d v="2016-01-07T00:00:00"/>
    <s v="botellín 200cc"/>
    <x v="0"/>
    <n v="1.5"/>
    <n v="3"/>
    <n v="26618"/>
    <n v="39447"/>
    <n v="381"/>
    <n v="379.5"/>
    <x v="0"/>
    <n v="190.5"/>
  </r>
  <r>
    <n v="23784"/>
    <s v="ANGELA LOPEZ"/>
    <s v="Saint Lucia"/>
    <s v="A4"/>
    <x v="1"/>
    <n v="86"/>
    <d v="2016-02-25T00:00:00"/>
    <s v="botellín 500cc"/>
    <x v="1"/>
    <n v="3.5"/>
    <n v="6.5"/>
    <n v="7690"/>
    <n v="14672"/>
    <n v="559"/>
    <n v="555.5"/>
    <x v="0"/>
    <n v="301"/>
  </r>
  <r>
    <n v="23785"/>
    <s v="IRIS JURADO"/>
    <s v="Uganda"/>
    <s v="A1"/>
    <x v="2"/>
    <n v="109"/>
    <d v="2016-01-31T00:00:00"/>
    <s v="botellín 200cc"/>
    <x v="0"/>
    <n v="1.5"/>
    <n v="3"/>
    <n v="26618"/>
    <n v="39447"/>
    <n v="327"/>
    <n v="325.5"/>
    <x v="0"/>
    <n v="163.5"/>
  </r>
  <r>
    <n v="23786"/>
    <s v="MARIO ESTEVEZ"/>
    <s v="Georgia"/>
    <s v="A4"/>
    <x v="0"/>
    <n v="194"/>
    <d v="2016-01-07T00:00:00"/>
    <s v="botellín 500cc"/>
    <x v="3"/>
    <n v="3.5"/>
    <n v="6.5"/>
    <n v="12372"/>
    <n v="22716"/>
    <n v="1261"/>
    <n v="1257.5"/>
    <x v="0"/>
    <n v="679"/>
  </r>
  <r>
    <n v="23787"/>
    <s v="SAUL ORTEGA"/>
    <s v="Swaziland"/>
    <s v="A4"/>
    <x v="0"/>
    <n v="29"/>
    <d v="2016-02-15T00:00:00"/>
    <s v="botellín 500cc"/>
    <x v="0"/>
    <n v="3.5"/>
    <n v="6.5"/>
    <n v="26618"/>
    <n v="39447"/>
    <n v="188.5"/>
    <n v="185"/>
    <x v="0"/>
    <n v="101.5"/>
  </r>
  <r>
    <n v="23788"/>
    <s v="CARLOTA CONTRERAS"/>
    <s v="Liberia"/>
    <s v="B3"/>
    <x v="0"/>
    <n v="60"/>
    <d v="2016-03-04T00:00:00"/>
    <s v="botella 5l"/>
    <x v="0"/>
    <n v="6"/>
    <n v="9"/>
    <n v="26618"/>
    <n v="39447"/>
    <n v="540"/>
    <n v="534"/>
    <x v="0"/>
    <n v="360"/>
  </r>
  <r>
    <n v="23789"/>
    <s v="PABLO BENITEZ"/>
    <s v="Kiribati"/>
    <s v="C1"/>
    <x v="1"/>
    <n v="47"/>
    <d v="2016-01-27T00:00:00"/>
    <s v="garrafa 1l"/>
    <x v="5"/>
    <n v="1"/>
    <n v="2"/>
    <n v="4047"/>
    <n v="9654"/>
    <n v="94"/>
    <n v="93"/>
    <x v="0"/>
    <n v="47"/>
  </r>
  <r>
    <n v="23790"/>
    <s v="NIL SALAZAR"/>
    <s v="Jamaica"/>
    <s v="C4"/>
    <x v="0"/>
    <n v="114"/>
    <d v="2016-02-04T00:00:00"/>
    <s v="garrafa 4l"/>
    <x v="1"/>
    <n v="5"/>
    <n v="9.99"/>
    <n v="7690"/>
    <n v="14672"/>
    <n v="1138.8600000000001"/>
    <n v="1133.8600000000001"/>
    <x v="0"/>
    <n v="570"/>
  </r>
  <r>
    <n v="23791"/>
    <s v="OMAR MIRANDA"/>
    <s v="China"/>
    <s v="C3"/>
    <x v="0"/>
    <n v="33"/>
    <d v="2016-02-04T00:00:00"/>
    <s v="garrafa 3l"/>
    <x v="4"/>
    <n v="3.5"/>
    <n v="6.99"/>
    <n v="10972"/>
    <n v="18721"/>
    <n v="230.67000000000002"/>
    <n v="227.17000000000002"/>
    <x v="0"/>
    <n v="115.5"/>
  </r>
  <r>
    <n v="23792"/>
    <s v="LUCIA PADILLA"/>
    <s v="Kiribati"/>
    <s v="A4"/>
    <x v="0"/>
    <n v="31"/>
    <d v="2016-02-02T00:00:00"/>
    <s v="botellín 500cc"/>
    <x v="5"/>
    <n v="3.5"/>
    <n v="6.5"/>
    <n v="4047"/>
    <n v="9654"/>
    <n v="201.5"/>
    <n v="198"/>
    <x v="0"/>
    <n v="108.5"/>
  </r>
  <r>
    <n v="23793"/>
    <s v="ASIER ABAD"/>
    <s v="Myanmar"/>
    <s v="B2"/>
    <x v="2"/>
    <n v="12"/>
    <d v="2016-03-29T00:00:00"/>
    <s v="botella 1l"/>
    <x v="4"/>
    <n v="3.5"/>
    <n v="6.5"/>
    <n v="10972"/>
    <n v="18721"/>
    <n v="78"/>
    <n v="74.5"/>
    <x v="0"/>
    <n v="42"/>
  </r>
  <r>
    <n v="23794"/>
    <s v="LAIA LAZARO"/>
    <s v="Bhutan"/>
    <s v="B3"/>
    <x v="0"/>
    <n v="50"/>
    <d v="2016-03-25T00:00:00"/>
    <s v="botella 5l"/>
    <x v="4"/>
    <n v="6"/>
    <n v="9"/>
    <n v="10972"/>
    <n v="18721"/>
    <n v="450"/>
    <n v="444"/>
    <x v="0"/>
    <n v="300"/>
  </r>
  <r>
    <n v="23795"/>
    <s v="PAULA CORTES"/>
    <s v="Belgium"/>
    <s v="A2"/>
    <x v="2"/>
    <n v="115"/>
    <d v="2016-02-01T00:00:00"/>
    <s v="botellín 300cc"/>
    <x v="3"/>
    <n v="2"/>
    <n v="3.99"/>
    <n v="12372"/>
    <n v="22716"/>
    <n v="458.85"/>
    <n v="456.85"/>
    <x v="0"/>
    <n v="230"/>
  </r>
  <r>
    <n v="23796"/>
    <s v="GUILLEM ESPINOSA"/>
    <s v="Turkey"/>
    <s v="B1"/>
    <x v="1"/>
    <n v="64"/>
    <d v="2016-01-24T00:00:00"/>
    <s v="botella 0.5l"/>
    <x v="2"/>
    <n v="3"/>
    <n v="6"/>
    <n v="11415"/>
    <n v="15102"/>
    <n v="384"/>
    <n v="381"/>
    <x v="0"/>
    <n v="192"/>
  </r>
  <r>
    <n v="23797"/>
    <s v="ALEJANDRA ARROYO"/>
    <s v="Cape Verde"/>
    <s v="A4"/>
    <x v="1"/>
    <n v="126"/>
    <d v="2016-03-21T00:00:00"/>
    <s v="botellín 500cc"/>
    <x v="0"/>
    <n v="3.5"/>
    <n v="6.5"/>
    <n v="26618"/>
    <n v="39447"/>
    <n v="819"/>
    <n v="815.5"/>
    <x v="0"/>
    <n v="441"/>
  </r>
  <r>
    <n v="23798"/>
    <s v="CELIA IGLESIAS"/>
    <s v="Jordan"/>
    <s v="C5"/>
    <x v="0"/>
    <n v="177"/>
    <d v="2016-02-27T00:00:00"/>
    <s v="garrafa 8l"/>
    <x v="2"/>
    <n v="8"/>
    <n v="14.5"/>
    <n v="11415"/>
    <n v="15102"/>
    <n v="2566.5"/>
    <n v="2558.5"/>
    <x v="0"/>
    <n v="1416"/>
  </r>
  <r>
    <n v="23799"/>
    <s v="NOELIA ROCA"/>
    <s v="Oman"/>
    <s v="C3"/>
    <x v="1"/>
    <n v="64"/>
    <d v="2016-02-27T00:00:00"/>
    <s v="garrafa 3l"/>
    <x v="2"/>
    <n v="3.5"/>
    <n v="6.99"/>
    <n v="11415"/>
    <n v="15102"/>
    <n v="447.36"/>
    <n v="443.86"/>
    <x v="0"/>
    <n v="224"/>
  </r>
  <r>
    <n v="23800"/>
    <s v="ABRIL MOLINA"/>
    <s v="Burundi"/>
    <s v="C1"/>
    <x v="1"/>
    <n v="44"/>
    <d v="2016-01-28T00:00:00"/>
    <s v="garrafa 1l"/>
    <x v="0"/>
    <n v="1"/>
    <n v="2"/>
    <n v="26618"/>
    <n v="39447"/>
    <n v="88"/>
    <n v="87"/>
    <x v="0"/>
    <n v="44"/>
  </r>
  <r>
    <n v="23801"/>
    <s v="VICTOR CALVO"/>
    <s v="Pakistan"/>
    <s v="C4"/>
    <x v="1"/>
    <n v="194"/>
    <d v="2016-02-11T00:00:00"/>
    <s v="garrafa 4l"/>
    <x v="2"/>
    <n v="5"/>
    <n v="9.99"/>
    <n v="11415"/>
    <n v="15102"/>
    <n v="1938.06"/>
    <n v="1933.06"/>
    <x v="0"/>
    <n v="970"/>
  </r>
  <r>
    <n v="23802"/>
    <s v="DAVID PLAZA"/>
    <s v="Eritrea"/>
    <s v="C3"/>
    <x v="1"/>
    <n v="49"/>
    <d v="2016-02-08T00:00:00"/>
    <s v="garrafa 3l"/>
    <x v="0"/>
    <n v="3.5"/>
    <n v="6.99"/>
    <n v="26618"/>
    <n v="39447"/>
    <n v="342.51"/>
    <n v="339.01"/>
    <x v="0"/>
    <n v="171.5"/>
  </r>
  <r>
    <n v="23803"/>
    <s v="AINA SANCHO"/>
    <s v="Somalia"/>
    <s v="C5"/>
    <x v="0"/>
    <n v="209"/>
    <d v="2016-01-18T00:00:00"/>
    <s v="garrafa 8l"/>
    <x v="2"/>
    <n v="8"/>
    <n v="14.5"/>
    <n v="11415"/>
    <n v="15102"/>
    <n v="3030.5"/>
    <n v="3022.5"/>
    <x v="0"/>
    <n v="1672"/>
  </r>
  <r>
    <n v="23804"/>
    <s v="SAUL VILLAR"/>
    <s v="Finland"/>
    <s v="B1"/>
    <x v="0"/>
    <n v="105"/>
    <d v="2016-03-27T00:00:00"/>
    <s v="botella 0.5l"/>
    <x v="3"/>
    <n v="3"/>
    <n v="6"/>
    <n v="12372"/>
    <n v="22716"/>
    <n v="630"/>
    <n v="627"/>
    <x v="0"/>
    <n v="315"/>
  </r>
  <r>
    <n v="23805"/>
    <s v="LAIA MONTERO"/>
    <s v="South Africa"/>
    <s v="C1"/>
    <x v="0"/>
    <n v="130"/>
    <d v="2016-01-17T00:00:00"/>
    <s v="garrafa 1l"/>
    <x v="0"/>
    <n v="1"/>
    <n v="2"/>
    <n v="26618"/>
    <n v="39447"/>
    <n v="260"/>
    <n v="259"/>
    <x v="0"/>
    <n v="130"/>
  </r>
  <r>
    <n v="23806"/>
    <s v="ADRIAN BLAZQUEZ"/>
    <s v="United Kingdom"/>
    <s v="B3"/>
    <x v="0"/>
    <n v="48"/>
    <d v="2016-03-05T00:00:00"/>
    <s v="botella 5l"/>
    <x v="3"/>
    <n v="6"/>
    <n v="9"/>
    <n v="12372"/>
    <n v="22716"/>
    <n v="432"/>
    <n v="426"/>
    <x v="0"/>
    <n v="288"/>
  </r>
  <r>
    <n v="23807"/>
    <s v="FERNANDO CALVO"/>
    <s v="Iraq"/>
    <s v="C5"/>
    <x v="2"/>
    <n v="160"/>
    <d v="2016-03-16T00:00:00"/>
    <s v="garrafa 8l"/>
    <x v="2"/>
    <n v="8"/>
    <n v="14.5"/>
    <n v="11415"/>
    <n v="15102"/>
    <n v="2320"/>
    <n v="2312"/>
    <x v="0"/>
    <n v="1280"/>
  </r>
  <r>
    <n v="23808"/>
    <s v="ALEJANDRA MENDOZA"/>
    <s v="United Kingdom"/>
    <s v="C5"/>
    <x v="1"/>
    <n v="179"/>
    <d v="2016-01-13T00:00:00"/>
    <s v="garrafa 8l"/>
    <x v="3"/>
    <n v="8"/>
    <n v="14.5"/>
    <n v="12372"/>
    <n v="22716"/>
    <n v="2595.5"/>
    <n v="2587.5"/>
    <x v="0"/>
    <n v="1432"/>
  </r>
  <r>
    <n v="23809"/>
    <s v="ADRIA VILLANUEVA"/>
    <s v="Uzbekistan"/>
    <s v="C3"/>
    <x v="0"/>
    <n v="180"/>
    <d v="2016-01-23T00:00:00"/>
    <s v="garrafa 3l"/>
    <x v="4"/>
    <n v="3.5"/>
    <n v="6.99"/>
    <n v="10972"/>
    <n v="18721"/>
    <n v="1258.2"/>
    <n v="1254.7"/>
    <x v="0"/>
    <n v="630"/>
  </r>
  <r>
    <n v="23810"/>
    <s v="CLAUDIA SEGURA"/>
    <s v="Syria"/>
    <s v="C5"/>
    <x v="1"/>
    <n v="171"/>
    <d v="2016-03-27T00:00:00"/>
    <s v="garrafa 8l"/>
    <x v="2"/>
    <n v="8"/>
    <n v="14.5"/>
    <n v="11415"/>
    <n v="15102"/>
    <n v="2479.5"/>
    <n v="2471.5"/>
    <x v="0"/>
    <n v="1368"/>
  </r>
  <r>
    <n v="23811"/>
    <s v="JAVIER SERRANO"/>
    <s v="Swaziland"/>
    <s v="B2"/>
    <x v="0"/>
    <n v="107"/>
    <d v="2016-02-14T00:00:00"/>
    <s v="botella 1l"/>
    <x v="0"/>
    <n v="3.5"/>
    <n v="6.5"/>
    <n v="26618"/>
    <n v="39447"/>
    <n v="695.5"/>
    <n v="692"/>
    <x v="0"/>
    <n v="374.5"/>
  </r>
  <r>
    <n v="23812"/>
    <s v="DIEGO MORENO"/>
    <s v="China"/>
    <s v="C3"/>
    <x v="0"/>
    <n v="189"/>
    <d v="2016-02-25T00:00:00"/>
    <s v="garrafa 3l"/>
    <x v="4"/>
    <n v="3.5"/>
    <n v="6.99"/>
    <n v="10972"/>
    <n v="18721"/>
    <n v="1321.1100000000001"/>
    <n v="1317.6100000000001"/>
    <x v="0"/>
    <n v="661.5"/>
  </r>
  <r>
    <n v="23813"/>
    <s v="YERAY HURTADO"/>
    <s v="Botswana"/>
    <s v="A1"/>
    <x v="1"/>
    <n v="161"/>
    <d v="2016-01-24T00:00:00"/>
    <s v="botellín 200cc"/>
    <x v="0"/>
    <n v="1.5"/>
    <n v="3"/>
    <n v="26618"/>
    <n v="39447"/>
    <n v="483"/>
    <n v="481.5"/>
    <x v="0"/>
    <n v="241.5"/>
  </r>
  <r>
    <n v="23814"/>
    <s v="JANA PARRA"/>
    <s v="Philippines"/>
    <s v="C5"/>
    <x v="1"/>
    <n v="150"/>
    <d v="2016-03-16T00:00:00"/>
    <s v="garrafa 8l"/>
    <x v="4"/>
    <n v="8"/>
    <n v="14.5"/>
    <n v="10972"/>
    <n v="18721"/>
    <n v="2175"/>
    <n v="2167"/>
    <x v="0"/>
    <n v="1200"/>
  </r>
  <r>
    <n v="23815"/>
    <s v="YAGO PADILLA"/>
    <s v="Denmark"/>
    <s v="C3"/>
    <x v="1"/>
    <n v="85"/>
    <d v="2016-02-05T00:00:00"/>
    <s v="garrafa 3l"/>
    <x v="3"/>
    <n v="3.5"/>
    <n v="6.99"/>
    <n v="12372"/>
    <n v="22716"/>
    <n v="594.15"/>
    <n v="590.65"/>
    <x v="0"/>
    <n v="297.5"/>
  </r>
  <r>
    <n v="23816"/>
    <s v="SAUL ROJAS"/>
    <s v="Ireland"/>
    <s v="C4"/>
    <x v="1"/>
    <n v="85"/>
    <d v="2016-03-23T00:00:00"/>
    <s v="garrafa 4l"/>
    <x v="3"/>
    <n v="5"/>
    <n v="9.99"/>
    <n v="12372"/>
    <n v="22716"/>
    <n v="849.15"/>
    <n v="844.15"/>
    <x v="0"/>
    <n v="425"/>
  </r>
  <r>
    <n v="23817"/>
    <s v="CARMEN CARMONA"/>
    <s v="Moldova"/>
    <s v="C2"/>
    <x v="1"/>
    <n v="58"/>
    <d v="2016-02-27T00:00:00"/>
    <s v="garrafa 2l"/>
    <x v="3"/>
    <n v="2.5"/>
    <n v="4.5"/>
    <n v="12372"/>
    <n v="22716"/>
    <n v="261"/>
    <n v="258.5"/>
    <x v="0"/>
    <n v="145"/>
  </r>
  <r>
    <n v="23818"/>
    <s v="ANE GONZALEZ"/>
    <s v="Nigeria"/>
    <s v="A1"/>
    <x v="0"/>
    <n v="93"/>
    <d v="2016-01-11T00:00:00"/>
    <s v="botellín 200cc"/>
    <x v="0"/>
    <n v="1.5"/>
    <n v="3"/>
    <n v="26618"/>
    <n v="39447"/>
    <n v="279"/>
    <n v="277.5"/>
    <x v="0"/>
    <n v="139.5"/>
  </r>
  <r>
    <n v="23819"/>
    <s v="ZOE PRIETO"/>
    <s v="Slovenia"/>
    <s v="B2"/>
    <x v="1"/>
    <n v="154"/>
    <d v="2016-01-02T00:00:00"/>
    <s v="botella 1l"/>
    <x v="3"/>
    <n v="3.5"/>
    <n v="6.5"/>
    <n v="12372"/>
    <n v="22716"/>
    <n v="1001"/>
    <n v="997.5"/>
    <x v="0"/>
    <n v="539"/>
  </r>
  <r>
    <n v="23820"/>
    <s v="EVA TOMAS"/>
    <s v="France"/>
    <s v="A2"/>
    <x v="1"/>
    <n v="194"/>
    <d v="2016-03-29T00:00:00"/>
    <s v="botellín 300cc"/>
    <x v="3"/>
    <n v="2"/>
    <n v="3.99"/>
    <n v="12372"/>
    <n v="22716"/>
    <n v="774.06000000000006"/>
    <n v="772.06000000000006"/>
    <x v="0"/>
    <n v="388"/>
  </r>
  <r>
    <n v="23821"/>
    <s v="AINA MONTES"/>
    <s v="El Salvador"/>
    <s v="C3"/>
    <x v="1"/>
    <n v="40"/>
    <d v="2016-01-11T00:00:00"/>
    <s v="garrafa 3l"/>
    <x v="1"/>
    <n v="3.5"/>
    <n v="6.99"/>
    <n v="7690"/>
    <n v="14672"/>
    <n v="279.60000000000002"/>
    <n v="276.10000000000002"/>
    <x v="0"/>
    <n v="140"/>
  </r>
  <r>
    <n v="23822"/>
    <s v="MARTI TOMAS"/>
    <s v="Antigua and Barbuda"/>
    <s v="A1"/>
    <x v="1"/>
    <n v="193"/>
    <d v="2016-02-10T00:00:00"/>
    <s v="botellín 200cc"/>
    <x v="1"/>
    <n v="1.5"/>
    <n v="3"/>
    <n v="7690"/>
    <n v="14672"/>
    <n v="579"/>
    <n v="577.5"/>
    <x v="0"/>
    <n v="289.5"/>
  </r>
  <r>
    <n v="23823"/>
    <s v="AITOR DURAN"/>
    <s v="Sudan"/>
    <s v="B3"/>
    <x v="1"/>
    <n v="79"/>
    <d v="2016-03-12T00:00:00"/>
    <s v="botella 5l"/>
    <x v="0"/>
    <n v="6"/>
    <n v="9"/>
    <n v="26618"/>
    <n v="39447"/>
    <n v="711"/>
    <n v="705"/>
    <x v="0"/>
    <n v="474"/>
  </r>
  <r>
    <n v="23824"/>
    <s v="EVA SUAREZ"/>
    <s v="Gabon"/>
    <s v="B2"/>
    <x v="0"/>
    <n v="118"/>
    <d v="2016-01-24T00:00:00"/>
    <s v="botella 1l"/>
    <x v="0"/>
    <n v="3.5"/>
    <n v="6.5"/>
    <n v="26618"/>
    <n v="39447"/>
    <n v="767"/>
    <n v="763.5"/>
    <x v="0"/>
    <n v="413"/>
  </r>
  <r>
    <n v="23825"/>
    <s v="ISMAEL FERNANDEZ"/>
    <s v="Ethiopia"/>
    <s v="A4"/>
    <x v="0"/>
    <n v="182"/>
    <d v="2016-01-07T00:00:00"/>
    <s v="botellín 500cc"/>
    <x v="0"/>
    <n v="3.5"/>
    <n v="6.5"/>
    <n v="26618"/>
    <n v="39447"/>
    <n v="1183"/>
    <n v="1179.5"/>
    <x v="0"/>
    <n v="637"/>
  </r>
  <r>
    <n v="23826"/>
    <s v="HELENA LEON"/>
    <s v="Germany"/>
    <s v="A2"/>
    <x v="0"/>
    <n v="199"/>
    <d v="2016-03-04T00:00:00"/>
    <s v="botellín 300cc"/>
    <x v="3"/>
    <n v="2"/>
    <n v="3.99"/>
    <n v="12372"/>
    <n v="22716"/>
    <n v="794.01"/>
    <n v="792.01"/>
    <x v="0"/>
    <n v="398"/>
  </r>
  <r>
    <n v="23827"/>
    <s v="EMMA CARMONA"/>
    <s v="Guatemala"/>
    <s v="C4"/>
    <x v="1"/>
    <n v="83"/>
    <d v="2016-01-12T00:00:00"/>
    <s v="garrafa 4l"/>
    <x v="1"/>
    <n v="5"/>
    <n v="9.99"/>
    <n v="7690"/>
    <n v="14672"/>
    <n v="829.17000000000007"/>
    <n v="824.17000000000007"/>
    <x v="0"/>
    <n v="415"/>
  </r>
  <r>
    <n v="23828"/>
    <s v="JESUS CORTES"/>
    <s v="Marshall Islands"/>
    <s v="C1"/>
    <x v="0"/>
    <n v="115"/>
    <d v="2016-03-25T00:00:00"/>
    <s v="garrafa 1l"/>
    <x v="5"/>
    <n v="1"/>
    <n v="2"/>
    <n v="4047"/>
    <n v="9654"/>
    <n v="230"/>
    <n v="229"/>
    <x v="0"/>
    <n v="115"/>
  </r>
  <r>
    <n v="23829"/>
    <s v="ANDRES CARRASCO"/>
    <s v="Ghana"/>
    <s v="B1"/>
    <x v="0"/>
    <n v="137"/>
    <d v="2016-02-15T00:00:00"/>
    <s v="botella 0.5l"/>
    <x v="0"/>
    <n v="3"/>
    <n v="6"/>
    <n v="26618"/>
    <n v="39447"/>
    <n v="822"/>
    <n v="819"/>
    <x v="0"/>
    <n v="411"/>
  </r>
  <r>
    <n v="23830"/>
    <s v="RAUL LOPEZ"/>
    <s v="Oman"/>
    <s v="C1"/>
    <x v="0"/>
    <n v="37"/>
    <d v="2016-01-20T00:00:00"/>
    <s v="garrafa 1l"/>
    <x v="2"/>
    <n v="1"/>
    <n v="2"/>
    <n v="11415"/>
    <n v="15102"/>
    <n v="74"/>
    <n v="73"/>
    <x v="0"/>
    <n v="37"/>
  </r>
  <r>
    <n v="23831"/>
    <s v="ARLET GALAN"/>
    <s v="Costa Rica"/>
    <s v="B1"/>
    <x v="2"/>
    <n v="140"/>
    <d v="2016-02-19T00:00:00"/>
    <s v="botella 0.5l"/>
    <x v="1"/>
    <n v="3"/>
    <n v="6"/>
    <n v="7690"/>
    <n v="14672"/>
    <n v="840"/>
    <n v="837"/>
    <x v="0"/>
    <n v="420"/>
  </r>
  <r>
    <n v="23832"/>
    <s v="ALBERTO AGUILERA"/>
    <s v="Swaziland"/>
    <s v="A2"/>
    <x v="1"/>
    <n v="49"/>
    <d v="2016-01-01T00:00:00"/>
    <s v="botellín 300cc"/>
    <x v="0"/>
    <n v="2"/>
    <n v="3.99"/>
    <n v="26618"/>
    <n v="39447"/>
    <n v="195.51000000000002"/>
    <n v="193.51000000000002"/>
    <x v="0"/>
    <n v="98"/>
  </r>
  <r>
    <n v="23833"/>
    <s v="AITANA PLAZA"/>
    <s v="Qatar"/>
    <s v="C3"/>
    <x v="0"/>
    <n v="74"/>
    <d v="2016-03-19T00:00:00"/>
    <s v="garrafa 3l"/>
    <x v="2"/>
    <n v="3.5"/>
    <n v="6.99"/>
    <n v="11415"/>
    <n v="15102"/>
    <n v="517.26"/>
    <n v="513.76"/>
    <x v="0"/>
    <n v="259"/>
  </r>
  <r>
    <n v="23834"/>
    <s v="MARIA MILLAN"/>
    <s v="Vietnam"/>
    <s v="C2"/>
    <x v="1"/>
    <n v="23"/>
    <d v="2016-02-23T00:00:00"/>
    <s v="garrafa 2l"/>
    <x v="4"/>
    <n v="2.5"/>
    <n v="4.5"/>
    <n v="10972"/>
    <n v="18721"/>
    <n v="103.5"/>
    <n v="101"/>
    <x v="0"/>
    <n v="57.5"/>
  </r>
  <r>
    <n v="23835"/>
    <s v="ISMAEL MANZANO"/>
    <s v="Ukraine"/>
    <s v="C1"/>
    <x v="0"/>
    <n v="116"/>
    <d v="2016-03-21T00:00:00"/>
    <s v="garrafa 1l"/>
    <x v="3"/>
    <n v="1"/>
    <n v="2"/>
    <n v="12372"/>
    <n v="22716"/>
    <n v="232"/>
    <n v="231"/>
    <x v="0"/>
    <n v="116"/>
  </r>
  <r>
    <n v="23836"/>
    <s v="GERARD FRANCO"/>
    <s v="Botswana"/>
    <s v="C5"/>
    <x v="1"/>
    <n v="190"/>
    <d v="2016-03-25T00:00:00"/>
    <s v="garrafa 8l"/>
    <x v="0"/>
    <n v="8"/>
    <n v="14.5"/>
    <n v="26618"/>
    <n v="39447"/>
    <n v="2755"/>
    <n v="2747"/>
    <x v="0"/>
    <n v="1520"/>
  </r>
  <r>
    <n v="23837"/>
    <s v="JORDI SANCHEZ"/>
    <s v="Guinea-Bissau"/>
    <s v="C3"/>
    <x v="0"/>
    <n v="151"/>
    <d v="2016-02-18T00:00:00"/>
    <s v="garrafa 3l"/>
    <x v="0"/>
    <n v="3.5"/>
    <n v="6.99"/>
    <n v="26618"/>
    <n v="39447"/>
    <n v="1055.49"/>
    <n v="1051.99"/>
    <x v="0"/>
    <n v="528.5"/>
  </r>
  <r>
    <n v="23838"/>
    <s v="PEDRO SALAS"/>
    <s v="Tuvalu"/>
    <s v="C2"/>
    <x v="1"/>
    <n v="133"/>
    <d v="2016-03-17T00:00:00"/>
    <s v="garrafa 2l"/>
    <x v="5"/>
    <n v="2.5"/>
    <n v="4.5"/>
    <n v="4047"/>
    <n v="9654"/>
    <n v="598.5"/>
    <n v="596"/>
    <x v="0"/>
    <n v="332.5"/>
  </r>
  <r>
    <n v="23839"/>
    <s v="AINARA PADILLA"/>
    <s v="Indonesia"/>
    <s v="C1"/>
    <x v="0"/>
    <n v="182"/>
    <d v="2016-01-22T00:00:00"/>
    <s v="garrafa 1l"/>
    <x v="4"/>
    <n v="1"/>
    <n v="2"/>
    <n v="10972"/>
    <n v="18721"/>
    <n v="364"/>
    <n v="363"/>
    <x v="0"/>
    <n v="182"/>
  </r>
  <r>
    <n v="23840"/>
    <s v="NAIA RUEDA"/>
    <s v="Netherlands"/>
    <s v="C3"/>
    <x v="0"/>
    <n v="203"/>
    <d v="2016-01-31T00:00:00"/>
    <s v="garrafa 3l"/>
    <x v="3"/>
    <n v="3.5"/>
    <n v="6.99"/>
    <n v="12372"/>
    <n v="22716"/>
    <n v="1418.97"/>
    <n v="1415.47"/>
    <x v="0"/>
    <n v="710.5"/>
  </r>
  <r>
    <n v="23841"/>
    <s v="ANDREA SUAREZ"/>
    <s v="Grenada"/>
    <s v="A2"/>
    <x v="0"/>
    <n v="170"/>
    <d v="2015-12-31T00:00:00"/>
    <s v="botellín 300cc"/>
    <x v="1"/>
    <n v="2"/>
    <n v="3.99"/>
    <n v="7690"/>
    <n v="14672"/>
    <n v="678.30000000000007"/>
    <n v="676.30000000000007"/>
    <x v="1"/>
    <n v="340"/>
  </r>
  <r>
    <n v="23842"/>
    <s v="DAVID GALLARDO"/>
    <s v="Turkmenistan"/>
    <s v="B1"/>
    <x v="0"/>
    <n v="190"/>
    <d v="2016-02-09T00:00:00"/>
    <s v="botella 0.5l"/>
    <x v="4"/>
    <n v="3"/>
    <n v="6"/>
    <n v="10972"/>
    <n v="18721"/>
    <n v="1140"/>
    <n v="1137"/>
    <x v="0"/>
    <n v="570"/>
  </r>
  <r>
    <n v="23843"/>
    <s v="ANDRES BENITO"/>
    <s v="Ukraine"/>
    <s v="C3"/>
    <x v="1"/>
    <n v="211"/>
    <d v="2016-01-06T00:00:00"/>
    <s v="garrafa 3l"/>
    <x v="3"/>
    <n v="3.5"/>
    <n v="6.99"/>
    <n v="12372"/>
    <n v="22716"/>
    <n v="1474.89"/>
    <n v="1471.39"/>
    <x v="0"/>
    <n v="738.5"/>
  </r>
  <r>
    <n v="23844"/>
    <s v="LAURA ROMERO"/>
    <s v="Spain"/>
    <s v="B1"/>
    <x v="0"/>
    <n v="179"/>
    <d v="2016-02-02T00:00:00"/>
    <s v="botella 0.5l"/>
    <x v="3"/>
    <n v="3"/>
    <n v="6"/>
    <n v="12372"/>
    <n v="22716"/>
    <n v="1074"/>
    <n v="1071"/>
    <x v="0"/>
    <n v="537"/>
  </r>
  <r>
    <n v="23845"/>
    <s v="JAN FLORES"/>
    <s v="Netherlands"/>
    <s v="C2"/>
    <x v="1"/>
    <n v="142"/>
    <d v="2016-01-05T00:00:00"/>
    <s v="garrafa 2l"/>
    <x v="3"/>
    <n v="2.5"/>
    <n v="4.5"/>
    <n v="12372"/>
    <n v="22716"/>
    <n v="639"/>
    <n v="636.5"/>
    <x v="0"/>
    <n v="355"/>
  </r>
  <r>
    <n v="23846"/>
    <s v="OLIVER CANO"/>
    <s v="Fiji"/>
    <s v="A1"/>
    <x v="1"/>
    <n v="19"/>
    <d v="2016-03-08T00:00:00"/>
    <s v="botellín 200cc"/>
    <x v="5"/>
    <n v="1.5"/>
    <n v="3"/>
    <n v="4047"/>
    <n v="9654"/>
    <n v="57"/>
    <n v="55.5"/>
    <x v="0"/>
    <n v="28.5"/>
  </r>
  <r>
    <n v="23847"/>
    <s v="RODRIGO ESCUDERO"/>
    <s v="Turkey"/>
    <s v="B2"/>
    <x v="0"/>
    <n v="108"/>
    <d v="2016-01-22T00:00:00"/>
    <s v="botella 1l"/>
    <x v="2"/>
    <n v="3.5"/>
    <n v="6.5"/>
    <n v="11415"/>
    <n v="15102"/>
    <n v="702"/>
    <n v="698.5"/>
    <x v="0"/>
    <n v="378"/>
  </r>
  <r>
    <n v="23848"/>
    <s v="FERNANDO ROMAN"/>
    <s v="Papua New Guinea"/>
    <s v="C4"/>
    <x v="0"/>
    <n v="62"/>
    <d v="2016-01-26T00:00:00"/>
    <s v="garrafa 4l"/>
    <x v="5"/>
    <n v="5"/>
    <n v="9.99"/>
    <n v="4047"/>
    <n v="9654"/>
    <n v="619.38"/>
    <n v="614.38"/>
    <x v="0"/>
    <n v="310"/>
  </r>
  <r>
    <n v="23849"/>
    <s v="SILVIA ESTEBAN"/>
    <s v="Algeria"/>
    <s v="B1"/>
    <x v="0"/>
    <n v="50"/>
    <d v="2016-02-28T00:00:00"/>
    <s v="botella 0.5l"/>
    <x v="2"/>
    <n v="3"/>
    <n v="6"/>
    <n v="11415"/>
    <n v="15102"/>
    <n v="300"/>
    <n v="297"/>
    <x v="0"/>
    <n v="150"/>
  </r>
  <r>
    <n v="23850"/>
    <s v="IRIS CABALLERO"/>
    <s v="Ethiopia"/>
    <s v="B3"/>
    <x v="1"/>
    <n v="156"/>
    <d v="2016-03-26T00:00:00"/>
    <s v="botella 5l"/>
    <x v="0"/>
    <n v="6"/>
    <n v="9"/>
    <n v="26618"/>
    <n v="39447"/>
    <n v="1404"/>
    <n v="1398"/>
    <x v="0"/>
    <n v="936"/>
  </r>
  <r>
    <n v="23851"/>
    <s v="ALEX MONTES"/>
    <s v="Honduras"/>
    <s v="A2"/>
    <x v="0"/>
    <n v="171"/>
    <d v="2016-02-16T00:00:00"/>
    <s v="botellín 300cc"/>
    <x v="1"/>
    <n v="2"/>
    <n v="3.99"/>
    <n v="7690"/>
    <n v="14672"/>
    <n v="682.29000000000008"/>
    <n v="680.29000000000008"/>
    <x v="0"/>
    <n v="342"/>
  </r>
  <r>
    <n v="23852"/>
    <s v="SILVIA BELTRAN"/>
    <s v="Belarus"/>
    <s v="B2"/>
    <x v="0"/>
    <n v="164"/>
    <d v="2016-01-08T00:00:00"/>
    <s v="botella 1l"/>
    <x v="3"/>
    <n v="3.5"/>
    <n v="6.5"/>
    <n v="12372"/>
    <n v="22716"/>
    <n v="1066"/>
    <n v="1062.5"/>
    <x v="0"/>
    <n v="574"/>
  </r>
  <r>
    <n v="23853"/>
    <s v="VALERIA RIVAS"/>
    <s v="Sri Lanka"/>
    <s v="B3"/>
    <x v="0"/>
    <n v="34"/>
    <d v="2016-03-02T00:00:00"/>
    <s v="botella 5l"/>
    <x v="4"/>
    <n v="6"/>
    <n v="9"/>
    <n v="10972"/>
    <n v="18721"/>
    <n v="306"/>
    <n v="300"/>
    <x v="0"/>
    <n v="204"/>
  </r>
  <r>
    <n v="23854"/>
    <s v="JOSE MANUEL VERA"/>
    <s v="Sudan"/>
    <s v="A1"/>
    <x v="0"/>
    <n v="189"/>
    <d v="2016-01-26T00:00:00"/>
    <s v="botellín 200cc"/>
    <x v="0"/>
    <n v="1.5"/>
    <n v="3"/>
    <n v="26618"/>
    <n v="39447"/>
    <n v="567"/>
    <n v="565.5"/>
    <x v="0"/>
    <n v="283.5"/>
  </r>
  <r>
    <n v="23855"/>
    <s v="JOSE HERNANDEZ"/>
    <s v="Sudan"/>
    <s v="A1"/>
    <x v="1"/>
    <n v="145"/>
    <d v="2016-01-17T00:00:00"/>
    <s v="botellín 200cc"/>
    <x v="0"/>
    <n v="1.5"/>
    <n v="3"/>
    <n v="26618"/>
    <n v="39447"/>
    <n v="435"/>
    <n v="433.5"/>
    <x v="0"/>
    <n v="217.5"/>
  </r>
  <r>
    <n v="23856"/>
    <s v="ALMA SILVA"/>
    <s v="Estonia"/>
    <s v="C4"/>
    <x v="0"/>
    <n v="92"/>
    <d v="2016-01-15T00:00:00"/>
    <s v="garrafa 4l"/>
    <x v="3"/>
    <n v="5"/>
    <n v="9.99"/>
    <n v="12372"/>
    <n v="22716"/>
    <n v="919.08"/>
    <n v="914.08"/>
    <x v="0"/>
    <n v="460"/>
  </r>
  <r>
    <n v="23857"/>
    <s v="JOAN RAMOS"/>
    <s v="Maldives"/>
    <s v="A1"/>
    <x v="1"/>
    <n v="45"/>
    <d v="2015-12-31T00:00:00"/>
    <s v="botellín 200cc"/>
    <x v="4"/>
    <n v="1.5"/>
    <n v="3"/>
    <n v="10972"/>
    <n v="18721"/>
    <n v="135"/>
    <n v="133.5"/>
    <x v="1"/>
    <n v="67.5"/>
  </r>
  <r>
    <n v="23858"/>
    <s v="ISABEL ROMERO"/>
    <s v="Mali"/>
    <s v="B3"/>
    <x v="1"/>
    <n v="81"/>
    <d v="2016-01-30T00:00:00"/>
    <s v="botella 5l"/>
    <x v="0"/>
    <n v="6"/>
    <n v="9"/>
    <n v="26618"/>
    <n v="39447"/>
    <n v="729"/>
    <n v="723"/>
    <x v="0"/>
    <n v="486"/>
  </r>
  <r>
    <n v="23859"/>
    <s v="LUCAS NIETO"/>
    <s v="Seychelles"/>
    <s v="A4"/>
    <x v="2"/>
    <n v="185"/>
    <d v="2016-02-05T00:00:00"/>
    <s v="botellín 500cc"/>
    <x v="0"/>
    <n v="3.5"/>
    <n v="6.5"/>
    <n v="26618"/>
    <n v="39447"/>
    <n v="1202.5"/>
    <n v="1199"/>
    <x v="0"/>
    <n v="647.5"/>
  </r>
  <r>
    <n v="23860"/>
    <s v="RODRIGO COSTA"/>
    <s v="Liberia"/>
    <s v="C2"/>
    <x v="1"/>
    <n v="161"/>
    <d v="2016-01-31T00:00:00"/>
    <s v="garrafa 2l"/>
    <x v="0"/>
    <n v="2.5"/>
    <n v="4.5"/>
    <n v="26618"/>
    <n v="39447"/>
    <n v="724.5"/>
    <n v="722"/>
    <x v="0"/>
    <n v="402.5"/>
  </r>
  <r>
    <n v="23861"/>
    <s v="ERIK MENDEZ"/>
    <s v="Rwanda"/>
    <s v="B1"/>
    <x v="1"/>
    <n v="12"/>
    <d v="2015-12-14T00:00:00"/>
    <s v="botella 0.5l"/>
    <x v="0"/>
    <n v="3"/>
    <n v="6"/>
    <n v="26618"/>
    <n v="39447"/>
    <n v="72"/>
    <n v="69"/>
    <x v="1"/>
    <n v="36"/>
  </r>
  <r>
    <n v="23862"/>
    <s v="MARCOS BLAZQUEZ"/>
    <s v="Nauru"/>
    <s v="C4"/>
    <x v="2"/>
    <n v="25"/>
    <d v="2015-11-13T00:00:00"/>
    <s v="garrafa 4l"/>
    <x v="5"/>
    <n v="5"/>
    <n v="9.99"/>
    <n v="4047"/>
    <n v="9654"/>
    <n v="249.75"/>
    <n v="244.75"/>
    <x v="1"/>
    <n v="125"/>
  </r>
  <r>
    <n v="23863"/>
    <s v="IVAN ALVAREZ"/>
    <s v="Mongolia"/>
    <s v="A1"/>
    <x v="1"/>
    <n v="184"/>
    <d v="2015-12-17T00:00:00"/>
    <s v="botellín 200cc"/>
    <x v="4"/>
    <n v="1.5"/>
    <n v="3"/>
    <n v="10972"/>
    <n v="18721"/>
    <n v="552"/>
    <n v="550.5"/>
    <x v="1"/>
    <n v="276"/>
  </r>
  <r>
    <n v="23864"/>
    <s v="PABLO ABAD"/>
    <s v="Netherlands"/>
    <s v="B2"/>
    <x v="0"/>
    <n v="9"/>
    <d v="2015-09-12T00:00:00"/>
    <s v="botella 1l"/>
    <x v="3"/>
    <n v="3.5"/>
    <n v="6.5"/>
    <n v="12372"/>
    <n v="22716"/>
    <n v="58.5"/>
    <n v="55"/>
    <x v="1"/>
    <n v="31.5"/>
  </r>
  <r>
    <n v="23865"/>
    <s v="ANGEL PALACIOS"/>
    <s v="Rwanda"/>
    <s v="B2"/>
    <x v="0"/>
    <n v="37"/>
    <d v="2015-12-07T00:00:00"/>
    <s v="botella 1l"/>
    <x v="0"/>
    <n v="3.5"/>
    <n v="6.5"/>
    <n v="26618"/>
    <n v="39447"/>
    <n v="240.5"/>
    <n v="237"/>
    <x v="1"/>
    <n v="129.5"/>
  </r>
  <r>
    <n v="23866"/>
    <s v="NATALIA SOTO"/>
    <s v="Gabon"/>
    <s v="A2"/>
    <x v="1"/>
    <n v="69"/>
    <d v="2015-10-01T00:00:00"/>
    <s v="botellín 300cc"/>
    <x v="0"/>
    <n v="2"/>
    <n v="3.99"/>
    <n v="26618"/>
    <n v="39447"/>
    <n v="275.31"/>
    <n v="273.31"/>
    <x v="1"/>
    <n v="138"/>
  </r>
  <r>
    <n v="23867"/>
    <s v="ALEJANDRO HERRERA"/>
    <s v="Kiribati"/>
    <s v="C2"/>
    <x v="0"/>
    <n v="132"/>
    <d v="2015-11-05T00:00:00"/>
    <s v="garrafa 2l"/>
    <x v="5"/>
    <n v="2.5"/>
    <n v="4.5"/>
    <n v="4047"/>
    <n v="9654"/>
    <n v="594"/>
    <n v="591.5"/>
    <x v="1"/>
    <n v="330"/>
  </r>
  <r>
    <n v="23868"/>
    <s v="NADIA GALAN"/>
    <s v="Belgium"/>
    <s v="C2"/>
    <x v="0"/>
    <n v="141"/>
    <d v="2015-09-06T00:00:00"/>
    <s v="garrafa 2l"/>
    <x v="3"/>
    <n v="2.5"/>
    <n v="4.5"/>
    <n v="12372"/>
    <n v="22716"/>
    <n v="634.5"/>
    <n v="632"/>
    <x v="1"/>
    <n v="352.5"/>
  </r>
  <r>
    <n v="23869"/>
    <s v="LOLA MUÑOZ"/>
    <s v="China"/>
    <s v="B3"/>
    <x v="0"/>
    <n v="44"/>
    <d v="2015-12-15T00:00:00"/>
    <s v="botella 5l"/>
    <x v="4"/>
    <n v="6"/>
    <n v="9"/>
    <n v="10972"/>
    <n v="18721"/>
    <n v="396"/>
    <n v="390"/>
    <x v="1"/>
    <n v="264"/>
  </r>
  <r>
    <n v="23870"/>
    <s v="ERIK RUBIO"/>
    <s v="Vietnam"/>
    <s v="A2"/>
    <x v="0"/>
    <n v="210"/>
    <d v="2015-12-18T00:00:00"/>
    <s v="botellín 300cc"/>
    <x v="4"/>
    <n v="2"/>
    <n v="3.99"/>
    <n v="10972"/>
    <n v="18721"/>
    <n v="837.90000000000009"/>
    <n v="835.90000000000009"/>
    <x v="1"/>
    <n v="420"/>
  </r>
  <r>
    <n v="23871"/>
    <s v="ANGEL MANZANO"/>
    <s v="New Zealand"/>
    <s v="A2"/>
    <x v="1"/>
    <n v="152"/>
    <d v="2015-09-29T00:00:00"/>
    <s v="botellín 300cc"/>
    <x v="5"/>
    <n v="2"/>
    <n v="3.99"/>
    <n v="4047"/>
    <n v="9654"/>
    <n v="606.48"/>
    <n v="604.48"/>
    <x v="1"/>
    <n v="304"/>
  </r>
  <r>
    <n v="23872"/>
    <s v="OLIVIA LORENZO"/>
    <s v="Botswana"/>
    <s v="C5"/>
    <x v="1"/>
    <n v="67"/>
    <d v="2015-09-06T00:00:00"/>
    <s v="garrafa 8l"/>
    <x v="0"/>
    <n v="8"/>
    <n v="14.5"/>
    <n v="26618"/>
    <n v="39447"/>
    <n v="971.5"/>
    <n v="963.5"/>
    <x v="1"/>
    <n v="536"/>
  </r>
  <r>
    <n v="23873"/>
    <s v="ISAAC HERNANDEZ"/>
    <s v="Samoa"/>
    <s v="A2"/>
    <x v="0"/>
    <n v="41"/>
    <d v="2015-12-26T00:00:00"/>
    <s v="botellín 300cc"/>
    <x v="5"/>
    <n v="2"/>
    <n v="3.99"/>
    <n v="4047"/>
    <n v="9654"/>
    <n v="163.59"/>
    <n v="161.59"/>
    <x v="1"/>
    <n v="82"/>
  </r>
  <r>
    <n v="23874"/>
    <s v="MIKEL SOLER"/>
    <s v="Bosnia and Herzegovina"/>
    <s v="C1"/>
    <x v="1"/>
    <n v="61"/>
    <d v="2015-11-09T00:00:00"/>
    <s v="garrafa 1l"/>
    <x v="3"/>
    <n v="1"/>
    <n v="2"/>
    <n v="12372"/>
    <n v="22716"/>
    <n v="122"/>
    <n v="121"/>
    <x v="1"/>
    <n v="61"/>
  </r>
  <r>
    <n v="23875"/>
    <s v="LUIS SANTIAGO"/>
    <s v="Belize"/>
    <s v="A1"/>
    <x v="2"/>
    <n v="92"/>
    <d v="2015-09-18T00:00:00"/>
    <s v="botellín 200cc"/>
    <x v="1"/>
    <n v="1.5"/>
    <n v="3"/>
    <n v="7690"/>
    <n v="14672"/>
    <n v="276"/>
    <n v="274.5"/>
    <x v="1"/>
    <n v="138"/>
  </r>
  <r>
    <n v="23876"/>
    <s v="SOFIA PARRA"/>
    <s v="Botswana"/>
    <s v="C2"/>
    <x v="0"/>
    <n v="119"/>
    <d v="2015-10-24T00:00:00"/>
    <s v="garrafa 2l"/>
    <x v="0"/>
    <n v="2.5"/>
    <n v="4.5"/>
    <n v="26618"/>
    <n v="39447"/>
    <n v="535.5"/>
    <n v="533"/>
    <x v="1"/>
    <n v="297.5"/>
  </r>
  <r>
    <n v="23877"/>
    <s v="LEIRE DIEZ"/>
    <s v="Azerbaijan"/>
    <s v="B3"/>
    <x v="0"/>
    <n v="119"/>
    <d v="2015-11-20T00:00:00"/>
    <s v="botella 5l"/>
    <x v="2"/>
    <n v="6"/>
    <n v="9"/>
    <n v="11415"/>
    <n v="15102"/>
    <n v="1071"/>
    <n v="1065"/>
    <x v="1"/>
    <n v="714"/>
  </r>
  <r>
    <n v="23878"/>
    <s v="NAIARA MARIN"/>
    <s v="Ukraine"/>
    <s v="B1"/>
    <x v="2"/>
    <n v="66"/>
    <d v="2015-11-05T00:00:00"/>
    <s v="botella 0.5l"/>
    <x v="3"/>
    <n v="3"/>
    <n v="6"/>
    <n v="12372"/>
    <n v="22716"/>
    <n v="396"/>
    <n v="393"/>
    <x v="1"/>
    <n v="198"/>
  </r>
  <r>
    <n v="23879"/>
    <s v="OSCAR OTERO"/>
    <s v="Czech Republic"/>
    <s v="A1"/>
    <x v="1"/>
    <n v="9"/>
    <d v="2015-09-09T00:00:00"/>
    <s v="botellín 200cc"/>
    <x v="3"/>
    <n v="1.5"/>
    <n v="3"/>
    <n v="12372"/>
    <n v="22716"/>
    <n v="27"/>
    <n v="25.5"/>
    <x v="1"/>
    <n v="13.5"/>
  </r>
  <r>
    <n v="23880"/>
    <s v="BIEL VALERO"/>
    <s v="Lebanon"/>
    <s v="C2"/>
    <x v="0"/>
    <n v="96"/>
    <d v="2015-09-04T00:00:00"/>
    <s v="garrafa 2l"/>
    <x v="2"/>
    <n v="2.5"/>
    <n v="4.5"/>
    <n v="11415"/>
    <n v="15102"/>
    <n v="432"/>
    <n v="429.5"/>
    <x v="1"/>
    <n v="240"/>
  </r>
  <r>
    <n v="23881"/>
    <s v="ERIKA SANTANA"/>
    <s v="Republic of the Congo"/>
    <s v="A2"/>
    <x v="0"/>
    <n v="104"/>
    <d v="2015-12-09T00:00:00"/>
    <s v="botellín 300cc"/>
    <x v="0"/>
    <n v="2"/>
    <n v="3.99"/>
    <n v="26618"/>
    <n v="39447"/>
    <n v="414.96000000000004"/>
    <n v="412.96000000000004"/>
    <x v="1"/>
    <n v="208"/>
  </r>
  <r>
    <n v="23882"/>
    <s v="MAR LOZANO"/>
    <s v="Iraq"/>
    <s v="C1"/>
    <x v="0"/>
    <n v="180"/>
    <d v="2015-09-22T00:00:00"/>
    <s v="garrafa 1l"/>
    <x v="2"/>
    <n v="1"/>
    <n v="2"/>
    <n v="11415"/>
    <n v="15102"/>
    <n v="360"/>
    <n v="359"/>
    <x v="1"/>
    <n v="180"/>
  </r>
  <r>
    <n v="23883"/>
    <s v="ERIC CORTES"/>
    <s v="Burkina Faso"/>
    <s v="C2"/>
    <x v="0"/>
    <n v="7"/>
    <d v="2015-10-10T00:00:00"/>
    <s v="garrafa 2l"/>
    <x v="0"/>
    <n v="2.5"/>
    <n v="4.5"/>
    <n v="26618"/>
    <n v="39447"/>
    <n v="31.5"/>
    <n v="29"/>
    <x v="1"/>
    <n v="17.5"/>
  </r>
  <r>
    <n v="23884"/>
    <s v="ALEX PEREIRA"/>
    <s v="Guinea"/>
    <s v="C3"/>
    <x v="2"/>
    <n v="109"/>
    <d v="2015-11-29T00:00:00"/>
    <s v="garrafa 3l"/>
    <x v="0"/>
    <n v="3.5"/>
    <n v="6.99"/>
    <n v="26618"/>
    <n v="39447"/>
    <n v="761.91"/>
    <n v="758.41"/>
    <x v="1"/>
    <n v="381.5"/>
  </r>
  <r>
    <n v="23885"/>
    <s v="GONZALO CARRILLO"/>
    <s v="Italy"/>
    <s v="C1"/>
    <x v="1"/>
    <n v="146"/>
    <d v="2015-09-26T00:00:00"/>
    <s v="garrafa 1l"/>
    <x v="3"/>
    <n v="1"/>
    <n v="2"/>
    <n v="12372"/>
    <n v="22716"/>
    <n v="292"/>
    <n v="291"/>
    <x v="1"/>
    <n v="146"/>
  </r>
  <r>
    <n v="23886"/>
    <s v="NATALIA DEL RIO"/>
    <s v="Poland"/>
    <s v="C3"/>
    <x v="1"/>
    <n v="141"/>
    <d v="2015-10-17T00:00:00"/>
    <s v="garrafa 3l"/>
    <x v="3"/>
    <n v="3.5"/>
    <n v="6.99"/>
    <n v="12372"/>
    <n v="22716"/>
    <n v="985.59"/>
    <n v="982.09"/>
    <x v="1"/>
    <n v="493.5"/>
  </r>
  <r>
    <n v="23887"/>
    <s v="VEGA CALVO"/>
    <s v="Lebanon"/>
    <s v="A2"/>
    <x v="0"/>
    <n v="201"/>
    <d v="2015-11-19T00:00:00"/>
    <s v="botellín 300cc"/>
    <x v="2"/>
    <n v="2"/>
    <n v="3.99"/>
    <n v="11415"/>
    <n v="15102"/>
    <n v="801.99"/>
    <n v="799.99"/>
    <x v="1"/>
    <n v="402"/>
  </r>
  <r>
    <n v="23888"/>
    <s v="JUAN EXPOSITO"/>
    <s v="Qatar"/>
    <s v="C5"/>
    <x v="0"/>
    <n v="132"/>
    <d v="2015-10-02T00:00:00"/>
    <s v="garrafa 8l"/>
    <x v="2"/>
    <n v="8"/>
    <n v="14.5"/>
    <n v="11415"/>
    <n v="15102"/>
    <n v="1914"/>
    <n v="1906"/>
    <x v="1"/>
    <n v="1056"/>
  </r>
  <r>
    <n v="23889"/>
    <s v="ANDER FERRER"/>
    <s v="Papua New Guinea"/>
    <s v="C3"/>
    <x v="1"/>
    <n v="148"/>
    <d v="2015-12-19T00:00:00"/>
    <s v="garrafa 3l"/>
    <x v="5"/>
    <n v="3.5"/>
    <n v="6.99"/>
    <n v="4047"/>
    <n v="9654"/>
    <n v="1034.52"/>
    <n v="1031.02"/>
    <x v="1"/>
    <n v="518"/>
  </r>
  <r>
    <n v="23890"/>
    <s v="AARON HIDALGO"/>
    <s v="Armenia"/>
    <s v="A4"/>
    <x v="1"/>
    <n v="184"/>
    <d v="2015-10-15T00:00:00"/>
    <s v="botellín 500cc"/>
    <x v="3"/>
    <n v="3.5"/>
    <n v="6.5"/>
    <n v="12372"/>
    <n v="22716"/>
    <n v="1196"/>
    <n v="1192.5"/>
    <x v="1"/>
    <n v="644"/>
  </r>
  <r>
    <n v="23891"/>
    <s v="MARTIN ESPINOSA"/>
    <s v="Azerbaijan"/>
    <s v="A4"/>
    <x v="0"/>
    <n v="197"/>
    <d v="2015-11-26T00:00:00"/>
    <s v="botellín 500cc"/>
    <x v="2"/>
    <n v="3.5"/>
    <n v="6.5"/>
    <n v="11415"/>
    <n v="15102"/>
    <n v="1280.5"/>
    <n v="1277"/>
    <x v="1"/>
    <n v="689.5"/>
  </r>
  <r>
    <n v="23892"/>
    <s v="EVA MOLINA"/>
    <s v="South Africa"/>
    <s v="B2"/>
    <x v="0"/>
    <n v="72"/>
    <d v="2015-11-30T00:00:00"/>
    <s v="botella 1l"/>
    <x v="0"/>
    <n v="3.5"/>
    <n v="6.5"/>
    <n v="26618"/>
    <n v="39447"/>
    <n v="468"/>
    <n v="464.5"/>
    <x v="1"/>
    <n v="252"/>
  </r>
  <r>
    <n v="23893"/>
    <s v="NAIA GUERRERO"/>
    <s v="Sierra Leone"/>
    <s v="C5"/>
    <x v="0"/>
    <n v="46"/>
    <d v="2015-09-15T00:00:00"/>
    <s v="garrafa 8l"/>
    <x v="0"/>
    <n v="8"/>
    <n v="14.5"/>
    <n v="26618"/>
    <n v="39447"/>
    <n v="667"/>
    <n v="659"/>
    <x v="1"/>
    <n v="368"/>
  </r>
  <r>
    <n v="23894"/>
    <s v="ADRIAN HERRERA"/>
    <s v="Niger"/>
    <s v="C1"/>
    <x v="0"/>
    <n v="104"/>
    <d v="2015-11-30T00:00:00"/>
    <s v="garrafa 1l"/>
    <x v="0"/>
    <n v="1"/>
    <n v="2"/>
    <n v="26618"/>
    <n v="39447"/>
    <n v="208"/>
    <n v="207"/>
    <x v="1"/>
    <n v="104"/>
  </r>
  <r>
    <n v="23895"/>
    <s v="SERGIO CONDE"/>
    <s v="Sweden"/>
    <s v="A1"/>
    <x v="0"/>
    <n v="197"/>
    <d v="2015-11-10T00:00:00"/>
    <s v="botellín 200cc"/>
    <x v="3"/>
    <n v="1.5"/>
    <n v="3"/>
    <n v="12372"/>
    <n v="22716"/>
    <n v="591"/>
    <n v="589.5"/>
    <x v="1"/>
    <n v="295.5"/>
  </r>
  <r>
    <n v="23896"/>
    <s v="BLANCA PADILLA"/>
    <s v="Andorra"/>
    <s v="C2"/>
    <x v="0"/>
    <n v="3"/>
    <d v="2015-09-10T00:00:00"/>
    <s v="garrafa 2l"/>
    <x v="3"/>
    <n v="2.5"/>
    <n v="4.5"/>
    <n v="12372"/>
    <n v="22716"/>
    <n v="13.5"/>
    <n v="11"/>
    <x v="1"/>
    <n v="7.5"/>
  </r>
  <r>
    <n v="23897"/>
    <s v="JULIA CABALLERO"/>
    <s v="Central African Republic"/>
    <s v="B3"/>
    <x v="1"/>
    <n v="202"/>
    <d v="2015-11-10T00:00:00"/>
    <s v="botella 5l"/>
    <x v="0"/>
    <n v="6"/>
    <n v="9"/>
    <n v="26618"/>
    <n v="39447"/>
    <n v="1818"/>
    <n v="1812"/>
    <x v="1"/>
    <n v="1212"/>
  </r>
  <r>
    <n v="23898"/>
    <s v="GUILLERMO GARCIA"/>
    <s v="Kuwait"/>
    <s v="C3"/>
    <x v="0"/>
    <n v="127"/>
    <d v="2015-11-09T00:00:00"/>
    <s v="garrafa 3l"/>
    <x v="2"/>
    <n v="3.5"/>
    <n v="6.99"/>
    <n v="11415"/>
    <n v="15102"/>
    <n v="887.73"/>
    <n v="884.23"/>
    <x v="1"/>
    <n v="444.5"/>
  </r>
  <r>
    <n v="23899"/>
    <s v="ASIER LAZARO"/>
    <s v="Poland"/>
    <s v="C1"/>
    <x v="0"/>
    <n v="178"/>
    <d v="2015-12-21T00:00:00"/>
    <s v="garrafa 1l"/>
    <x v="3"/>
    <n v="1"/>
    <n v="2"/>
    <n v="12372"/>
    <n v="22716"/>
    <n v="356"/>
    <n v="355"/>
    <x v="1"/>
    <n v="178"/>
  </r>
  <r>
    <n v="23900"/>
    <s v="GUILLERMO TRUJILLO"/>
    <s v="Angola"/>
    <s v="A2"/>
    <x v="0"/>
    <n v="54"/>
    <d v="2015-12-17T00:00:00"/>
    <s v="botellín 300cc"/>
    <x v="0"/>
    <n v="2"/>
    <n v="3.99"/>
    <n v="26618"/>
    <n v="39447"/>
    <n v="215.46"/>
    <n v="213.46"/>
    <x v="1"/>
    <n v="108"/>
  </r>
  <r>
    <n v="23901"/>
    <s v="OLIVIA VEGA"/>
    <s v="Guinea-Bissau"/>
    <s v="A1"/>
    <x v="0"/>
    <n v="169"/>
    <d v="2015-09-26T00:00:00"/>
    <s v="botellín 200cc"/>
    <x v="0"/>
    <n v="1.5"/>
    <n v="3"/>
    <n v="26618"/>
    <n v="39447"/>
    <n v="507"/>
    <n v="505.5"/>
    <x v="1"/>
    <n v="253.5"/>
  </r>
  <r>
    <n v="23902"/>
    <s v="FERNANDO RIOS"/>
    <s v="Qatar"/>
    <s v="B2"/>
    <x v="0"/>
    <n v="128"/>
    <d v="2015-09-05T00:00:00"/>
    <s v="botella 1l"/>
    <x v="2"/>
    <n v="3.5"/>
    <n v="6.5"/>
    <n v="11415"/>
    <n v="15102"/>
    <n v="832"/>
    <n v="828.5"/>
    <x v="1"/>
    <n v="448"/>
  </r>
  <r>
    <n v="23903"/>
    <s v="LAIA FERNANDEZ"/>
    <s v="Italy"/>
    <s v="C2"/>
    <x v="1"/>
    <n v="2"/>
    <d v="2015-09-19T00:00:00"/>
    <s v="garrafa 2l"/>
    <x v="3"/>
    <n v="2.5"/>
    <n v="4.5"/>
    <n v="12372"/>
    <n v="22716"/>
    <n v="9"/>
    <n v="6.5"/>
    <x v="1"/>
    <n v="5"/>
  </r>
  <r>
    <n v="23904"/>
    <s v="JOSE MANUEL MATEO"/>
    <s v="Solomon Islands"/>
    <s v="A2"/>
    <x v="1"/>
    <n v="149"/>
    <d v="2015-11-18T00:00:00"/>
    <s v="botellín 300cc"/>
    <x v="5"/>
    <n v="2"/>
    <n v="3.99"/>
    <n v="4047"/>
    <n v="9654"/>
    <n v="594.51"/>
    <n v="592.51"/>
    <x v="1"/>
    <n v="298"/>
  </r>
  <r>
    <n v="23905"/>
    <s v="JOSE ANTONIO ARROYO"/>
    <s v="Sudan"/>
    <s v="A4"/>
    <x v="1"/>
    <n v="56"/>
    <d v="2015-12-05T00:00:00"/>
    <s v="botellín 500cc"/>
    <x v="0"/>
    <n v="3.5"/>
    <n v="6.5"/>
    <n v="26618"/>
    <n v="39447"/>
    <n v="364"/>
    <n v="360.5"/>
    <x v="1"/>
    <n v="196"/>
  </r>
  <r>
    <n v="23906"/>
    <s v="MARA RICO"/>
    <s v="Mongolia"/>
    <s v="B1"/>
    <x v="0"/>
    <n v="155"/>
    <d v="2015-10-18T00:00:00"/>
    <s v="botella 0.5l"/>
    <x v="4"/>
    <n v="3"/>
    <n v="6"/>
    <n v="10972"/>
    <n v="18721"/>
    <n v="930"/>
    <n v="927"/>
    <x v="1"/>
    <n v="465"/>
  </r>
  <r>
    <n v="23907"/>
    <s v="MARTINA PLAZA"/>
    <s v="Singapore"/>
    <s v="C1"/>
    <x v="1"/>
    <n v="162"/>
    <d v="2015-12-02T00:00:00"/>
    <s v="garrafa 1l"/>
    <x v="4"/>
    <n v="1"/>
    <n v="2"/>
    <n v="10972"/>
    <n v="18721"/>
    <n v="324"/>
    <n v="323"/>
    <x v="1"/>
    <n v="162"/>
  </r>
  <r>
    <n v="23908"/>
    <s v="MIRIAM PLAZA"/>
    <s v="Saint Lucia"/>
    <s v="B3"/>
    <x v="2"/>
    <n v="102"/>
    <d v="2015-10-19T00:00:00"/>
    <s v="botella 5l"/>
    <x v="1"/>
    <n v="6"/>
    <n v="9"/>
    <n v="7690"/>
    <n v="14672"/>
    <n v="918"/>
    <n v="912"/>
    <x v="1"/>
    <n v="612"/>
  </r>
  <r>
    <n v="23909"/>
    <s v="ARLET CASADO"/>
    <s v="Qatar"/>
    <s v="C3"/>
    <x v="1"/>
    <n v="66"/>
    <d v="2015-10-27T00:00:00"/>
    <s v="garrafa 3l"/>
    <x v="2"/>
    <n v="3.5"/>
    <n v="6.99"/>
    <n v="11415"/>
    <n v="15102"/>
    <n v="461.34000000000003"/>
    <n v="457.84000000000003"/>
    <x v="1"/>
    <n v="231"/>
  </r>
  <r>
    <n v="23910"/>
    <s v="SAUL VALERO"/>
    <s v="Kyrgyzstan"/>
    <s v="C5"/>
    <x v="0"/>
    <n v="82"/>
    <d v="2015-10-20T00:00:00"/>
    <s v="garrafa 8l"/>
    <x v="4"/>
    <n v="8"/>
    <n v="14.5"/>
    <n v="10972"/>
    <n v="18721"/>
    <n v="1189"/>
    <n v="1181"/>
    <x v="1"/>
    <n v="656"/>
  </r>
  <r>
    <n v="23911"/>
    <s v="MARC HERRERO"/>
    <s v="Costa Rica"/>
    <s v="A1"/>
    <x v="0"/>
    <n v="180"/>
    <d v="2015-10-29T00:00:00"/>
    <s v="botellín 200cc"/>
    <x v="1"/>
    <n v="1.5"/>
    <n v="3"/>
    <n v="7690"/>
    <n v="14672"/>
    <n v="540"/>
    <n v="538.5"/>
    <x v="1"/>
    <n v="270"/>
  </r>
  <r>
    <n v="23912"/>
    <s v="NIL SALAZAR"/>
    <s v="Kuwait"/>
    <s v="C4"/>
    <x v="1"/>
    <n v="39"/>
    <d v="2015-12-04T00:00:00"/>
    <s v="garrafa 4l"/>
    <x v="2"/>
    <n v="5"/>
    <n v="9.99"/>
    <n v="11415"/>
    <n v="15102"/>
    <n v="389.61"/>
    <n v="384.61"/>
    <x v="1"/>
    <n v="195"/>
  </r>
  <r>
    <n v="23913"/>
    <s v="AINHOA CABALLERO"/>
    <s v="United States of America"/>
    <s v="C2"/>
    <x v="1"/>
    <n v="6"/>
    <d v="2015-10-25T00:00:00"/>
    <s v="garrafa 2l"/>
    <x v="6"/>
    <n v="2.5"/>
    <n v="4.5"/>
    <n v="285"/>
    <n v="1429"/>
    <n v="27"/>
    <n v="24.5"/>
    <x v="1"/>
    <n v="15"/>
  </r>
  <r>
    <n v="23914"/>
    <s v="SILVIA JIMENEZ"/>
    <s v="Panama"/>
    <s v="B2"/>
    <x v="1"/>
    <n v="131"/>
    <d v="2015-12-18T00:00:00"/>
    <s v="botella 1l"/>
    <x v="1"/>
    <n v="3.5"/>
    <n v="6.5"/>
    <n v="7690"/>
    <n v="14672"/>
    <n v="851.5"/>
    <n v="848"/>
    <x v="1"/>
    <n v="458.5"/>
  </r>
  <r>
    <n v="23915"/>
    <s v="JON VAZQUEZ"/>
    <s v="Uzbekistan"/>
    <s v="C1"/>
    <x v="1"/>
    <n v="134"/>
    <d v="2015-11-02T00:00:00"/>
    <s v="garrafa 1l"/>
    <x v="4"/>
    <n v="1"/>
    <n v="2"/>
    <n v="10972"/>
    <n v="18721"/>
    <n v="268"/>
    <n v="267"/>
    <x v="1"/>
    <n v="134"/>
  </r>
  <r>
    <n v="23916"/>
    <s v="LOLA PALACIOS"/>
    <s v="Somalia"/>
    <s v="B1"/>
    <x v="0"/>
    <n v="212"/>
    <d v="2015-11-04T00:00:00"/>
    <s v="botella 0.5l"/>
    <x v="2"/>
    <n v="3"/>
    <n v="6"/>
    <n v="11415"/>
    <n v="15102"/>
    <n v="1272"/>
    <n v="1269"/>
    <x v="1"/>
    <n v="636"/>
  </r>
  <r>
    <n v="23917"/>
    <s v="SARA LORENZO"/>
    <s v="Spain"/>
    <s v="C5"/>
    <x v="2"/>
    <n v="106"/>
    <d v="2015-10-24T00:00:00"/>
    <s v="garrafa 8l"/>
    <x v="3"/>
    <n v="8"/>
    <n v="14.5"/>
    <n v="12372"/>
    <n v="22716"/>
    <n v="1537"/>
    <n v="1529"/>
    <x v="1"/>
    <n v="848"/>
  </r>
  <r>
    <n v="23918"/>
    <s v="JESUS GIMENEZ"/>
    <s v="Kazakhstan"/>
    <s v="A2"/>
    <x v="0"/>
    <n v="204"/>
    <d v="2015-09-03T00:00:00"/>
    <s v="botellín 300cc"/>
    <x v="4"/>
    <n v="2"/>
    <n v="3.99"/>
    <n v="10972"/>
    <n v="18721"/>
    <n v="813.96"/>
    <n v="811.96"/>
    <x v="1"/>
    <n v="408"/>
  </r>
  <r>
    <n v="23919"/>
    <s v="MARINA SAEZ"/>
    <s v="China"/>
    <s v="A1"/>
    <x v="1"/>
    <n v="120"/>
    <d v="2015-09-07T00:00:00"/>
    <s v="botellín 200cc"/>
    <x v="4"/>
    <n v="1.5"/>
    <n v="3"/>
    <n v="10972"/>
    <n v="18721"/>
    <n v="360"/>
    <n v="358.5"/>
    <x v="1"/>
    <n v="180"/>
  </r>
  <r>
    <n v="23920"/>
    <s v="OLIVER PEREZ"/>
    <s v="Cambodia"/>
    <s v="A4"/>
    <x v="1"/>
    <n v="196"/>
    <d v="2015-12-04T00:00:00"/>
    <s v="botellín 500cc"/>
    <x v="4"/>
    <n v="3.5"/>
    <n v="6.5"/>
    <n v="10972"/>
    <n v="18721"/>
    <n v="1274"/>
    <n v="1270.5"/>
    <x v="1"/>
    <n v="686"/>
  </r>
  <r>
    <n v="23921"/>
    <s v="ALBA DOMINGUEZ"/>
    <s v="Algeria"/>
    <s v="B3"/>
    <x v="1"/>
    <n v="145"/>
    <d v="2015-10-03T00:00:00"/>
    <s v="botella 5l"/>
    <x v="2"/>
    <n v="6"/>
    <n v="9"/>
    <n v="11415"/>
    <n v="15102"/>
    <n v="1305"/>
    <n v="1299"/>
    <x v="1"/>
    <n v="870"/>
  </r>
  <r>
    <n v="23922"/>
    <s v="ARNAU GALLEGO"/>
    <s v="Myanmar"/>
    <s v="C3"/>
    <x v="2"/>
    <n v="159"/>
    <d v="2015-11-30T00:00:00"/>
    <s v="garrafa 3l"/>
    <x v="4"/>
    <n v="3.5"/>
    <n v="6.99"/>
    <n v="10972"/>
    <n v="18721"/>
    <n v="1111.4100000000001"/>
    <n v="1107.9100000000001"/>
    <x v="1"/>
    <n v="556.5"/>
  </r>
  <r>
    <n v="23923"/>
    <s v="CELIA SANCHEZ"/>
    <s v="Bhutan"/>
    <s v="B3"/>
    <x v="0"/>
    <n v="196"/>
    <d v="2015-12-19T00:00:00"/>
    <s v="botella 5l"/>
    <x v="4"/>
    <n v="6"/>
    <n v="9"/>
    <n v="10972"/>
    <n v="18721"/>
    <n v="1764"/>
    <n v="1758"/>
    <x v="1"/>
    <n v="1176"/>
  </r>
  <r>
    <n v="23924"/>
    <s v="CHLOE SAEZ"/>
    <s v="United Kingdom"/>
    <s v="B1"/>
    <x v="0"/>
    <n v="120"/>
    <d v="2015-12-11T00:00:00"/>
    <s v="botella 0.5l"/>
    <x v="3"/>
    <n v="3"/>
    <n v="6"/>
    <n v="12372"/>
    <n v="22716"/>
    <n v="720"/>
    <n v="717"/>
    <x v="1"/>
    <n v="360"/>
  </r>
  <r>
    <n v="23925"/>
    <s v="ANDREA MENENDEZ"/>
    <s v="Nauru"/>
    <s v="C1"/>
    <x v="0"/>
    <n v="118"/>
    <d v="2015-12-23T00:00:00"/>
    <s v="garrafa 1l"/>
    <x v="5"/>
    <n v="1"/>
    <n v="2"/>
    <n v="4047"/>
    <n v="9654"/>
    <n v="236"/>
    <n v="235"/>
    <x v="1"/>
    <n v="118"/>
  </r>
  <r>
    <n v="23926"/>
    <s v="LIDIA PLAZA"/>
    <s v="Swaziland"/>
    <s v="C5"/>
    <x v="0"/>
    <n v="152"/>
    <d v="2015-12-26T00:00:00"/>
    <s v="garrafa 8l"/>
    <x v="0"/>
    <n v="8"/>
    <n v="14.5"/>
    <n v="26618"/>
    <n v="39447"/>
    <n v="2204"/>
    <n v="2196"/>
    <x v="1"/>
    <n v="1216"/>
  </r>
  <r>
    <n v="23927"/>
    <s v="PATRICIA GIMENEZ"/>
    <s v="Comoros"/>
    <s v="B3"/>
    <x v="0"/>
    <n v="151"/>
    <d v="2015-10-15T00:00:00"/>
    <s v="botella 5l"/>
    <x v="0"/>
    <n v="6"/>
    <n v="9"/>
    <n v="26618"/>
    <n v="39447"/>
    <n v="1359"/>
    <n v="1353"/>
    <x v="1"/>
    <n v="906"/>
  </r>
  <r>
    <n v="23928"/>
    <s v="ADAM GUZMAN"/>
    <s v="Malaysia"/>
    <s v="C3"/>
    <x v="0"/>
    <n v="74"/>
    <d v="2015-12-28T00:00:00"/>
    <s v="garrafa 3l"/>
    <x v="4"/>
    <n v="3.5"/>
    <n v="6.99"/>
    <n v="10972"/>
    <n v="18721"/>
    <n v="517.26"/>
    <n v="513.76"/>
    <x v="1"/>
    <n v="259"/>
  </r>
  <r>
    <n v="23929"/>
    <s v="HECTOR PARDO"/>
    <s v="Botswana"/>
    <s v="C4"/>
    <x v="1"/>
    <n v="47"/>
    <d v="2015-10-04T00:00:00"/>
    <s v="garrafa 4l"/>
    <x v="0"/>
    <n v="5"/>
    <n v="9.99"/>
    <n v="26618"/>
    <n v="39447"/>
    <n v="469.53000000000003"/>
    <n v="464.53000000000003"/>
    <x v="1"/>
    <n v="235"/>
  </r>
  <r>
    <n v="23930"/>
    <s v="GABRIEL MOYA"/>
    <s v="Comoros"/>
    <s v="A2"/>
    <x v="0"/>
    <n v="189"/>
    <d v="2015-10-29T00:00:00"/>
    <s v="botellín 300cc"/>
    <x v="0"/>
    <n v="2"/>
    <n v="3.99"/>
    <n v="26618"/>
    <n v="39447"/>
    <n v="754.11"/>
    <n v="752.11"/>
    <x v="1"/>
    <n v="378"/>
  </r>
  <r>
    <n v="23931"/>
    <s v="JAIME ROMERO"/>
    <s v="Kuwait"/>
    <s v="A2"/>
    <x v="1"/>
    <n v="138"/>
    <d v="2015-09-13T00:00:00"/>
    <s v="botellín 300cc"/>
    <x v="2"/>
    <n v="2"/>
    <n v="3.99"/>
    <n v="11415"/>
    <n v="15102"/>
    <n v="550.62"/>
    <n v="548.62"/>
    <x v="1"/>
    <n v="276"/>
  </r>
  <r>
    <n v="23932"/>
    <s v="RAYAN RIVERO"/>
    <s v="United Arab Emirates"/>
    <s v="B2"/>
    <x v="1"/>
    <n v="115"/>
    <d v="2015-10-07T00:00:00"/>
    <s v="botella 1l"/>
    <x v="2"/>
    <n v="3.5"/>
    <n v="6.5"/>
    <n v="11415"/>
    <n v="15102"/>
    <n v="747.5"/>
    <n v="744"/>
    <x v="1"/>
    <n v="402.5"/>
  </r>
  <r>
    <n v="23933"/>
    <s v="NOA PACHECO"/>
    <s v="Hungary"/>
    <s v="C4"/>
    <x v="0"/>
    <n v="208"/>
    <d v="2015-12-24T00:00:00"/>
    <s v="garrafa 4l"/>
    <x v="3"/>
    <n v="5"/>
    <n v="9.99"/>
    <n v="12372"/>
    <n v="22716"/>
    <n v="2077.92"/>
    <n v="2072.92"/>
    <x v="1"/>
    <n v="1040"/>
  </r>
  <r>
    <n v="23934"/>
    <s v="NIL MORALES"/>
    <s v="Solomon Islands"/>
    <s v="A1"/>
    <x v="2"/>
    <n v="166"/>
    <d v="2015-11-01T00:00:00"/>
    <s v="botellín 200cc"/>
    <x v="5"/>
    <n v="1.5"/>
    <n v="3"/>
    <n v="4047"/>
    <n v="9654"/>
    <n v="498"/>
    <n v="496.5"/>
    <x v="1"/>
    <n v="249"/>
  </r>
  <r>
    <n v="23935"/>
    <s v="AINA CARMONA"/>
    <s v="Syria"/>
    <s v="C3"/>
    <x v="0"/>
    <n v="17"/>
    <d v="2015-10-18T00:00:00"/>
    <s v="garrafa 3l"/>
    <x v="2"/>
    <n v="3.5"/>
    <n v="6.99"/>
    <n v="11415"/>
    <n v="15102"/>
    <n v="118.83"/>
    <n v="115.33"/>
    <x v="1"/>
    <n v="59.5"/>
  </r>
  <r>
    <n v="23936"/>
    <s v="CLAUDIA PONS"/>
    <s v="Haiti"/>
    <s v="C2"/>
    <x v="0"/>
    <n v="195"/>
    <d v="2015-10-28T00:00:00"/>
    <s v="garrafa 2l"/>
    <x v="1"/>
    <n v="2.5"/>
    <n v="4.5"/>
    <n v="7690"/>
    <n v="14672"/>
    <n v="877.5"/>
    <n v="875"/>
    <x v="1"/>
    <n v="487.5"/>
  </r>
  <r>
    <n v="23937"/>
    <s v="CARLA GALVEZ"/>
    <s v="Angola"/>
    <s v="B3"/>
    <x v="1"/>
    <n v="162"/>
    <d v="2015-12-04T00:00:00"/>
    <s v="botella 5l"/>
    <x v="0"/>
    <n v="6"/>
    <n v="9"/>
    <n v="26618"/>
    <n v="39447"/>
    <n v="1458"/>
    <n v="1452"/>
    <x v="1"/>
    <n v="972"/>
  </r>
  <r>
    <n v="23938"/>
    <s v="GABRIEL MARTINEZ"/>
    <s v="Saudi Arabia"/>
    <s v="C5"/>
    <x v="1"/>
    <n v="45"/>
    <d v="2015-10-30T00:00:00"/>
    <s v="garrafa 8l"/>
    <x v="2"/>
    <n v="8"/>
    <n v="14.5"/>
    <n v="11415"/>
    <n v="15102"/>
    <n v="652.5"/>
    <n v="644.5"/>
    <x v="1"/>
    <n v="360"/>
  </r>
  <r>
    <n v="23939"/>
    <s v="VEGA ESPINOSA"/>
    <s v="Haiti"/>
    <s v="B2"/>
    <x v="0"/>
    <n v="163"/>
    <d v="2015-09-22T00:00:00"/>
    <s v="botella 1l"/>
    <x v="1"/>
    <n v="3.5"/>
    <n v="6.5"/>
    <n v="7690"/>
    <n v="14672"/>
    <n v="1059.5"/>
    <n v="1056"/>
    <x v="1"/>
    <n v="570.5"/>
  </r>
  <r>
    <n v="23940"/>
    <s v="UNAI JURADO"/>
    <s v="Hungary"/>
    <s v="A1"/>
    <x v="0"/>
    <n v="131"/>
    <d v="2015-11-10T00:00:00"/>
    <s v="botellín 200cc"/>
    <x v="3"/>
    <n v="1.5"/>
    <n v="3"/>
    <n v="12372"/>
    <n v="22716"/>
    <n v="393"/>
    <n v="391.5"/>
    <x v="1"/>
    <n v="196.5"/>
  </r>
  <r>
    <n v="23941"/>
    <s v="NOELIA BERNAL"/>
    <s v="Australia"/>
    <s v="C2"/>
    <x v="0"/>
    <n v="54"/>
    <d v="2015-09-12T00:00:00"/>
    <s v="garrafa 2l"/>
    <x v="5"/>
    <n v="2.5"/>
    <n v="4.5"/>
    <n v="4047"/>
    <n v="9654"/>
    <n v="243"/>
    <n v="240.5"/>
    <x v="1"/>
    <n v="135"/>
  </r>
  <r>
    <n v="23942"/>
    <s v="NOA SEGURA"/>
    <s v="Antigua and Barbuda"/>
    <s v="C5"/>
    <x v="0"/>
    <n v="117"/>
    <d v="2015-12-02T00:00:00"/>
    <s v="garrafa 8l"/>
    <x v="1"/>
    <n v="8"/>
    <n v="14.5"/>
    <n v="7690"/>
    <n v="14672"/>
    <n v="1696.5"/>
    <n v="1688.5"/>
    <x v="1"/>
    <n v="936"/>
  </r>
  <r>
    <n v="23943"/>
    <s v="LEYRE MOLINA"/>
    <s v="Nigeria"/>
    <s v="B3"/>
    <x v="0"/>
    <n v="128"/>
    <d v="2015-12-21T00:00:00"/>
    <s v="botella 5l"/>
    <x v="0"/>
    <n v="6"/>
    <n v="9"/>
    <n v="26618"/>
    <n v="39447"/>
    <n v="1152"/>
    <n v="1146"/>
    <x v="1"/>
    <n v="768"/>
  </r>
  <r>
    <n v="23944"/>
    <s v="DIEGO RAMIREZ"/>
    <s v="Vatican City"/>
    <s v="B2"/>
    <x v="0"/>
    <n v="170"/>
    <d v="2015-11-27T00:00:00"/>
    <s v="botella 1l"/>
    <x v="3"/>
    <n v="3.5"/>
    <n v="6.5"/>
    <n v="12372"/>
    <n v="22716"/>
    <n v="1105"/>
    <n v="1101.5"/>
    <x v="1"/>
    <n v="595"/>
  </r>
  <r>
    <n v="23945"/>
    <s v="SARA MACIAS"/>
    <s v="Poland"/>
    <s v="A4"/>
    <x v="0"/>
    <n v="183"/>
    <d v="2015-11-10T00:00:00"/>
    <s v="botellín 500cc"/>
    <x v="3"/>
    <n v="3.5"/>
    <n v="6.5"/>
    <n v="12372"/>
    <n v="22716"/>
    <n v="1189.5"/>
    <n v="1186"/>
    <x v="1"/>
    <n v="640.5"/>
  </r>
  <r>
    <n v="23946"/>
    <s v="CAROLINA BRAVO"/>
    <s v="Swaziland"/>
    <s v="B1"/>
    <x v="0"/>
    <n v="139"/>
    <d v="2015-11-11T00:00:00"/>
    <s v="botella 0.5l"/>
    <x v="0"/>
    <n v="3"/>
    <n v="6"/>
    <n v="26618"/>
    <n v="39447"/>
    <n v="834"/>
    <n v="831"/>
    <x v="1"/>
    <n v="417"/>
  </r>
  <r>
    <n v="23947"/>
    <s v="MOHAMED NUÑEZ"/>
    <s v="Netherlands"/>
    <s v="C2"/>
    <x v="0"/>
    <n v="113"/>
    <d v="2015-12-25T00:00:00"/>
    <s v="garrafa 2l"/>
    <x v="3"/>
    <n v="2.5"/>
    <n v="4.5"/>
    <n v="12372"/>
    <n v="22716"/>
    <n v="508.5"/>
    <n v="506"/>
    <x v="1"/>
    <n v="282.5"/>
  </r>
  <r>
    <n v="23948"/>
    <s v="FERNANDO ROLDAN"/>
    <s v="Sri Lanka"/>
    <s v="A1"/>
    <x v="0"/>
    <n v="170"/>
    <d v="2015-11-13T00:00:00"/>
    <s v="botellín 200cc"/>
    <x v="4"/>
    <n v="1.5"/>
    <n v="3"/>
    <n v="10972"/>
    <n v="18721"/>
    <n v="510"/>
    <n v="508.5"/>
    <x v="1"/>
    <n v="255"/>
  </r>
  <r>
    <n v="23949"/>
    <s v="NEREA ARIAS"/>
    <s v="Bangladesh"/>
    <s v="B1"/>
    <x v="0"/>
    <n v="19"/>
    <d v="2015-09-07T00:00:00"/>
    <s v="botella 0.5l"/>
    <x v="4"/>
    <n v="3"/>
    <n v="6"/>
    <n v="10972"/>
    <n v="18721"/>
    <n v="114"/>
    <n v="111"/>
    <x v="1"/>
    <n v="57"/>
  </r>
  <r>
    <n v="23950"/>
    <s v="JIMENA MERINO"/>
    <s v="Ethiopia"/>
    <s v="A2"/>
    <x v="1"/>
    <n v="93"/>
    <d v="2015-12-01T00:00:00"/>
    <s v="botellín 300cc"/>
    <x v="0"/>
    <n v="2"/>
    <n v="3.99"/>
    <n v="26618"/>
    <n v="39447"/>
    <n v="371.07"/>
    <n v="369.07"/>
    <x v="1"/>
    <n v="186"/>
  </r>
  <r>
    <n v="23951"/>
    <s v="MARIA NAVARRO"/>
    <s v="Samoa"/>
    <s v="A4"/>
    <x v="0"/>
    <n v="10"/>
    <d v="2015-12-28T00:00:00"/>
    <s v="botellín 500cc"/>
    <x v="5"/>
    <n v="3.5"/>
    <n v="6.5"/>
    <n v="4047"/>
    <n v="9654"/>
    <n v="65"/>
    <n v="61.5"/>
    <x v="1"/>
    <n v="35"/>
  </r>
  <r>
    <n v="23952"/>
    <s v="RODRIGO FRANCO"/>
    <s v="Portugal"/>
    <s v="A4"/>
    <x v="1"/>
    <n v="81"/>
    <d v="2015-11-26T00:00:00"/>
    <s v="botellín 500cc"/>
    <x v="3"/>
    <n v="3.5"/>
    <n v="6.5"/>
    <n v="12372"/>
    <n v="22716"/>
    <n v="526.5"/>
    <n v="523"/>
    <x v="1"/>
    <n v="283.5"/>
  </r>
  <r>
    <n v="23953"/>
    <s v="IRENE SORIANO"/>
    <s v="Angola"/>
    <s v="A1"/>
    <x v="0"/>
    <n v="164"/>
    <d v="2015-09-05T00:00:00"/>
    <s v="botellín 200cc"/>
    <x v="0"/>
    <n v="1.5"/>
    <n v="3"/>
    <n v="26618"/>
    <n v="39447"/>
    <n v="492"/>
    <n v="490.5"/>
    <x v="1"/>
    <n v="246"/>
  </r>
  <r>
    <n v="23954"/>
    <s v="ANTONIO GONZALEZ"/>
    <s v="Morocco"/>
    <s v="A1"/>
    <x v="0"/>
    <n v="106"/>
    <d v="2015-10-24T00:00:00"/>
    <s v="botellín 200cc"/>
    <x v="2"/>
    <n v="1.5"/>
    <n v="3"/>
    <n v="11415"/>
    <n v="15102"/>
    <n v="318"/>
    <n v="316.5"/>
    <x v="1"/>
    <n v="159"/>
  </r>
  <r>
    <n v="23955"/>
    <s v="AINARA LAZARO"/>
    <s v="Ukraine"/>
    <s v="A2"/>
    <x v="0"/>
    <n v="26"/>
    <d v="2015-10-25T00:00:00"/>
    <s v="botellín 300cc"/>
    <x v="3"/>
    <n v="2"/>
    <n v="3.99"/>
    <n v="12372"/>
    <n v="22716"/>
    <n v="103.74000000000001"/>
    <n v="101.74000000000001"/>
    <x v="1"/>
    <n v="52"/>
  </r>
  <r>
    <n v="23956"/>
    <s v="YAGO CRUZ"/>
    <s v="Nigeria"/>
    <s v="B1"/>
    <x v="1"/>
    <n v="183"/>
    <d v="2015-11-05T00:00:00"/>
    <s v="botella 0.5l"/>
    <x v="0"/>
    <n v="3"/>
    <n v="6"/>
    <n v="26618"/>
    <n v="39447"/>
    <n v="1098"/>
    <n v="1095"/>
    <x v="1"/>
    <n v="549"/>
  </r>
  <r>
    <n v="23957"/>
    <s v="MATEO GARCIA"/>
    <s v="Australia"/>
    <s v="C1"/>
    <x v="1"/>
    <n v="81"/>
    <d v="2015-10-25T00:00:00"/>
    <s v="garrafa 1l"/>
    <x v="5"/>
    <n v="1"/>
    <n v="2"/>
    <n v="4047"/>
    <n v="9654"/>
    <n v="162"/>
    <n v="161"/>
    <x v="1"/>
    <n v="81"/>
  </r>
  <r>
    <n v="23958"/>
    <s v="JOSE BLAZQUEZ"/>
    <s v="Nigeria"/>
    <s v="B3"/>
    <x v="0"/>
    <n v="45"/>
    <d v="2015-12-14T00:00:00"/>
    <s v="botella 5l"/>
    <x v="0"/>
    <n v="6"/>
    <n v="9"/>
    <n v="26618"/>
    <n v="39447"/>
    <n v="405"/>
    <n v="399"/>
    <x v="1"/>
    <n v="270"/>
  </r>
  <r>
    <n v="23959"/>
    <s v="NADIA SORIANO"/>
    <s v="Oman"/>
    <s v="C1"/>
    <x v="1"/>
    <n v="148"/>
    <d v="2015-12-03T00:00:00"/>
    <s v="garrafa 1l"/>
    <x v="2"/>
    <n v="1"/>
    <n v="2"/>
    <n v="11415"/>
    <n v="15102"/>
    <n v="296"/>
    <n v="295"/>
    <x v="1"/>
    <n v="148"/>
  </r>
  <r>
    <n v="23960"/>
    <s v="JULIA PRIETO"/>
    <s v="Botswana"/>
    <s v="C4"/>
    <x v="0"/>
    <n v="78"/>
    <d v="2015-09-23T00:00:00"/>
    <s v="garrafa 4l"/>
    <x v="0"/>
    <n v="5"/>
    <n v="9.99"/>
    <n v="26618"/>
    <n v="39447"/>
    <n v="779.22"/>
    <n v="774.22"/>
    <x v="1"/>
    <n v="390"/>
  </r>
  <r>
    <n v="23961"/>
    <s v="HECTOR HURTADO"/>
    <s v="Bhutan"/>
    <s v="B2"/>
    <x v="0"/>
    <n v="133"/>
    <d v="2015-12-09T00:00:00"/>
    <s v="botella 1l"/>
    <x v="4"/>
    <n v="3.5"/>
    <n v="6.5"/>
    <n v="10972"/>
    <n v="18721"/>
    <n v="864.5"/>
    <n v="861"/>
    <x v="1"/>
    <n v="465.5"/>
  </r>
  <r>
    <n v="23962"/>
    <s v="ANGEL SIERRA"/>
    <s v="Cameroon"/>
    <s v="A4"/>
    <x v="1"/>
    <n v="17"/>
    <d v="2015-09-27T00:00:00"/>
    <s v="botellín 500cc"/>
    <x v="0"/>
    <n v="3.5"/>
    <n v="6.5"/>
    <n v="26618"/>
    <n v="39447"/>
    <n v="110.5"/>
    <n v="107"/>
    <x v="1"/>
    <n v="59.5"/>
  </r>
  <r>
    <n v="23963"/>
    <s v="CLARA CABRERA"/>
    <s v="Taiwan"/>
    <s v="A4"/>
    <x v="0"/>
    <n v="145"/>
    <d v="2015-12-28T00:00:00"/>
    <s v="botellín 500cc"/>
    <x v="4"/>
    <n v="3.5"/>
    <n v="6.5"/>
    <n v="10972"/>
    <n v="18721"/>
    <n v="942.5"/>
    <n v="939"/>
    <x v="1"/>
    <n v="507.5"/>
  </r>
  <r>
    <n v="23964"/>
    <s v="EVA SALAZAR"/>
    <s v="Sudan"/>
    <s v="A1"/>
    <x v="2"/>
    <n v="141"/>
    <d v="2015-10-22T00:00:00"/>
    <s v="botellín 200cc"/>
    <x v="0"/>
    <n v="1.5"/>
    <n v="3"/>
    <n v="26618"/>
    <n v="39447"/>
    <n v="423"/>
    <n v="421.5"/>
    <x v="1"/>
    <n v="211.5"/>
  </r>
  <r>
    <n v="23965"/>
    <s v="GUILLEM ROCA"/>
    <s v="Indonesia"/>
    <s v="B2"/>
    <x v="0"/>
    <n v="44"/>
    <d v="2015-10-06T00:00:00"/>
    <s v="botella 1l"/>
    <x v="4"/>
    <n v="3.5"/>
    <n v="6.5"/>
    <n v="10972"/>
    <n v="18721"/>
    <n v="286"/>
    <n v="282.5"/>
    <x v="1"/>
    <n v="154"/>
  </r>
  <r>
    <n v="23966"/>
    <s v="JORDI MORALES"/>
    <s v="Sao Tome and Principe"/>
    <s v="C3"/>
    <x v="0"/>
    <n v="167"/>
    <d v="2015-11-07T00:00:00"/>
    <s v="garrafa 3l"/>
    <x v="0"/>
    <n v="3.5"/>
    <n v="6.99"/>
    <n v="26618"/>
    <n v="39447"/>
    <n v="1167.33"/>
    <n v="1163.83"/>
    <x v="1"/>
    <n v="584.5"/>
  </r>
  <r>
    <n v="23967"/>
    <s v="GUILLERMO RAMIREZ"/>
    <s v="Dominican Republic"/>
    <s v="C4"/>
    <x v="0"/>
    <n v="143"/>
    <d v="2015-09-16T00:00:00"/>
    <s v="garrafa 4l"/>
    <x v="1"/>
    <n v="5"/>
    <n v="9.99"/>
    <n v="7690"/>
    <n v="14672"/>
    <n v="1428.57"/>
    <n v="1423.57"/>
    <x v="1"/>
    <n v="715"/>
  </r>
  <r>
    <n v="23968"/>
    <s v="CARLA MILLAN"/>
    <s v="Luxembourg"/>
    <s v="B1"/>
    <x v="2"/>
    <n v="208"/>
    <d v="2015-09-22T00:00:00"/>
    <s v="botella 0.5l"/>
    <x v="3"/>
    <n v="3"/>
    <n v="6"/>
    <n v="12372"/>
    <n v="22716"/>
    <n v="1248"/>
    <n v="1245"/>
    <x v="1"/>
    <n v="624"/>
  </r>
  <r>
    <n v="23969"/>
    <s v="LUIS HIDALGO"/>
    <s v="Nicaragua"/>
    <s v="A1"/>
    <x v="0"/>
    <n v="124"/>
    <d v="2015-12-04T00:00:00"/>
    <s v="botellín 200cc"/>
    <x v="1"/>
    <n v="1.5"/>
    <n v="3"/>
    <n v="7690"/>
    <n v="14672"/>
    <n v="372"/>
    <n v="370.5"/>
    <x v="1"/>
    <n v="186"/>
  </r>
  <r>
    <n v="23970"/>
    <s v="RAFAEL GARRIDO"/>
    <s v="Honduras"/>
    <s v="A1"/>
    <x v="1"/>
    <n v="148"/>
    <d v="2015-11-25T00:00:00"/>
    <s v="botellín 200cc"/>
    <x v="1"/>
    <n v="1.5"/>
    <n v="3"/>
    <n v="7690"/>
    <n v="14672"/>
    <n v="444"/>
    <n v="442.5"/>
    <x v="1"/>
    <n v="222"/>
  </r>
  <r>
    <n v="23971"/>
    <s v="GERARD SERRA"/>
    <s v="Ghana"/>
    <s v="A2"/>
    <x v="2"/>
    <n v="114"/>
    <d v="2015-11-21T00:00:00"/>
    <s v="botellín 300cc"/>
    <x v="0"/>
    <n v="2"/>
    <n v="3.99"/>
    <n v="26618"/>
    <n v="39447"/>
    <n v="454.86"/>
    <n v="452.86"/>
    <x v="1"/>
    <n v="228"/>
  </r>
  <r>
    <n v="23972"/>
    <s v="ANGELA GALVEZ"/>
    <s v="Vanuatu"/>
    <s v="C2"/>
    <x v="0"/>
    <n v="192"/>
    <d v="2015-09-01T00:00:00"/>
    <s v="garrafa 2l"/>
    <x v="5"/>
    <n v="2.5"/>
    <n v="4.5"/>
    <n v="4047"/>
    <n v="9654"/>
    <n v="864"/>
    <n v="861.5"/>
    <x v="1"/>
    <n v="480"/>
  </r>
  <r>
    <n v="23973"/>
    <s v="JAN ROCA"/>
    <s v="Pakistan"/>
    <s v="A1"/>
    <x v="1"/>
    <n v="142"/>
    <d v="2015-12-01T00:00:00"/>
    <s v="botellín 200cc"/>
    <x v="2"/>
    <n v="1.5"/>
    <n v="3"/>
    <n v="11415"/>
    <n v="15102"/>
    <n v="426"/>
    <n v="424.5"/>
    <x v="1"/>
    <n v="213"/>
  </r>
  <r>
    <n v="23974"/>
    <s v="CARMEN ANDRES"/>
    <s v="Sierra Leone"/>
    <s v="C2"/>
    <x v="1"/>
    <n v="156"/>
    <d v="2015-12-17T00:00:00"/>
    <s v="garrafa 2l"/>
    <x v="0"/>
    <n v="2.5"/>
    <n v="4.5"/>
    <n v="26618"/>
    <n v="39447"/>
    <n v="702"/>
    <n v="699.5"/>
    <x v="1"/>
    <n v="390"/>
  </r>
  <r>
    <n v="23975"/>
    <s v="IZAN GIL"/>
    <s v="Portugal"/>
    <s v="B1"/>
    <x v="2"/>
    <n v="123"/>
    <d v="2015-11-18T00:00:00"/>
    <s v="botella 0.5l"/>
    <x v="3"/>
    <n v="3"/>
    <n v="6"/>
    <n v="12372"/>
    <n v="22716"/>
    <n v="738"/>
    <n v="735"/>
    <x v="1"/>
    <n v="369"/>
  </r>
  <r>
    <n v="23976"/>
    <s v="IRIA APARICIO"/>
    <s v="Malaysia"/>
    <s v="C1"/>
    <x v="0"/>
    <n v="70"/>
    <d v="2015-12-28T00:00:00"/>
    <s v="garrafa 1l"/>
    <x v="4"/>
    <n v="1"/>
    <n v="2"/>
    <n v="10972"/>
    <n v="18721"/>
    <n v="140"/>
    <n v="139"/>
    <x v="1"/>
    <n v="70"/>
  </r>
  <r>
    <n v="23977"/>
    <s v="MARIA SUAREZ"/>
    <s v="Zimbabwe"/>
    <s v="A1"/>
    <x v="0"/>
    <n v="161"/>
    <d v="2015-11-08T00:00:00"/>
    <s v="botellín 200cc"/>
    <x v="0"/>
    <n v="1.5"/>
    <n v="3"/>
    <n v="26618"/>
    <n v="39447"/>
    <n v="483"/>
    <n v="481.5"/>
    <x v="1"/>
    <n v="241.5"/>
  </r>
  <r>
    <n v="23978"/>
    <s v="IRATI MIRANDA"/>
    <s v="Brunei"/>
    <s v="B3"/>
    <x v="0"/>
    <n v="16"/>
    <d v="2015-12-18T00:00:00"/>
    <s v="botella 5l"/>
    <x v="4"/>
    <n v="6"/>
    <n v="9"/>
    <n v="10972"/>
    <n v="18721"/>
    <n v="144"/>
    <n v="138"/>
    <x v="1"/>
    <n v="96"/>
  </r>
  <r>
    <n v="23979"/>
    <s v="BLANCA LUQUE"/>
    <s v="Angola"/>
    <s v="A2"/>
    <x v="0"/>
    <n v="163"/>
    <d v="2015-11-15T00:00:00"/>
    <s v="botellín 300cc"/>
    <x v="0"/>
    <n v="2"/>
    <n v="3.99"/>
    <n v="26618"/>
    <n v="39447"/>
    <n v="650.37"/>
    <n v="648.37"/>
    <x v="1"/>
    <n v="326"/>
  </r>
  <r>
    <n v="23980"/>
    <s v="MARCOS MANZANO"/>
    <s v="Slovakia"/>
    <s v="C1"/>
    <x v="0"/>
    <n v="52"/>
    <d v="2015-11-07T00:00:00"/>
    <s v="garrafa 1l"/>
    <x v="3"/>
    <n v="1"/>
    <n v="2"/>
    <n v="12372"/>
    <n v="22716"/>
    <n v="104"/>
    <n v="103"/>
    <x v="1"/>
    <n v="52"/>
  </r>
  <r>
    <n v="23981"/>
    <s v="ALEX DELGADO"/>
    <s v="The Gambia"/>
    <s v="C4"/>
    <x v="1"/>
    <n v="39"/>
    <d v="2015-12-08T00:00:00"/>
    <s v="garrafa 4l"/>
    <x v="0"/>
    <n v="5"/>
    <n v="9.99"/>
    <n v="26618"/>
    <n v="39447"/>
    <n v="389.61"/>
    <n v="384.61"/>
    <x v="1"/>
    <n v="195"/>
  </r>
  <r>
    <n v="23982"/>
    <s v="JAVIER CORTES"/>
    <s v="New Zealand"/>
    <s v="C5"/>
    <x v="1"/>
    <n v="67"/>
    <d v="2015-09-30T00:00:00"/>
    <s v="garrafa 8l"/>
    <x v="5"/>
    <n v="8"/>
    <n v="14.5"/>
    <n v="4047"/>
    <n v="9654"/>
    <n v="971.5"/>
    <n v="963.5"/>
    <x v="1"/>
    <n v="536"/>
  </r>
  <r>
    <n v="23983"/>
    <s v="SANDRA RIOS"/>
    <s v="China"/>
    <s v="B2"/>
    <x v="0"/>
    <n v="30"/>
    <d v="2015-10-04T00:00:00"/>
    <s v="botella 1l"/>
    <x v="4"/>
    <n v="3.5"/>
    <n v="6.5"/>
    <n v="10972"/>
    <n v="18721"/>
    <n v="195"/>
    <n v="191.5"/>
    <x v="1"/>
    <n v="105"/>
  </r>
  <r>
    <n v="23984"/>
    <s v="ANGELA CASAS"/>
    <s v="Taiwan"/>
    <s v="C3"/>
    <x v="0"/>
    <n v="32"/>
    <d v="2015-12-23T00:00:00"/>
    <s v="garrafa 3l"/>
    <x v="4"/>
    <n v="3.5"/>
    <n v="6.99"/>
    <n v="10972"/>
    <n v="18721"/>
    <n v="223.68"/>
    <n v="220.18"/>
    <x v="1"/>
    <n v="112"/>
  </r>
  <r>
    <n v="23985"/>
    <s v="IZAN GARRIDO"/>
    <s v="East Timor"/>
    <s v="C5"/>
    <x v="1"/>
    <n v="48"/>
    <d v="2015-11-02T00:00:00"/>
    <s v="garrafa 8l"/>
    <x v="5"/>
    <n v="8"/>
    <n v="14.5"/>
    <n v="4047"/>
    <n v="9654"/>
    <n v="696"/>
    <n v="688"/>
    <x v="1"/>
    <n v="384"/>
  </r>
  <r>
    <n v="23986"/>
    <s v="RODRIGO GUZMAN"/>
    <s v="Vatican City"/>
    <s v="A1"/>
    <x v="1"/>
    <n v="61"/>
    <d v="2015-11-23T00:00:00"/>
    <s v="botellín 200cc"/>
    <x v="3"/>
    <n v="1.5"/>
    <n v="3"/>
    <n v="12372"/>
    <n v="22716"/>
    <n v="183"/>
    <n v="181.5"/>
    <x v="1"/>
    <n v="91.5"/>
  </r>
  <r>
    <n v="23987"/>
    <s v="EMMA MATEOS"/>
    <s v="Czech Republic"/>
    <s v="C1"/>
    <x v="0"/>
    <n v="35"/>
    <d v="2015-10-04T00:00:00"/>
    <s v="garrafa 1l"/>
    <x v="3"/>
    <n v="1"/>
    <n v="2"/>
    <n v="12372"/>
    <n v="22716"/>
    <n v="70"/>
    <n v="69"/>
    <x v="1"/>
    <n v="35"/>
  </r>
  <r>
    <n v="23988"/>
    <s v="ALEJANDRO SUAREZ"/>
    <s v="Marshall Islands"/>
    <s v="C4"/>
    <x v="2"/>
    <n v="81"/>
    <d v="2015-09-03T00:00:00"/>
    <s v="garrafa 4l"/>
    <x v="5"/>
    <n v="5"/>
    <n v="9.99"/>
    <n v="4047"/>
    <n v="9654"/>
    <n v="809.19"/>
    <n v="804.19"/>
    <x v="1"/>
    <n v="405"/>
  </r>
  <r>
    <n v="23989"/>
    <s v="NICOLAS ESTEVEZ"/>
    <s v="Zimbabwe"/>
    <s v="B3"/>
    <x v="0"/>
    <n v="58"/>
    <d v="2015-09-02T00:00:00"/>
    <s v="botella 5l"/>
    <x v="0"/>
    <n v="6"/>
    <n v="9"/>
    <n v="26618"/>
    <n v="39447"/>
    <n v="522"/>
    <n v="516"/>
    <x v="1"/>
    <n v="348"/>
  </r>
  <r>
    <n v="23990"/>
    <s v="IKER IZQUIERDO"/>
    <s v="Myanmar"/>
    <s v="B1"/>
    <x v="1"/>
    <n v="71"/>
    <d v="2015-09-25T00:00:00"/>
    <s v="botella 0.5l"/>
    <x v="4"/>
    <n v="3"/>
    <n v="6"/>
    <n v="10972"/>
    <n v="18721"/>
    <n v="426"/>
    <n v="423"/>
    <x v="1"/>
    <n v="213"/>
  </r>
  <r>
    <n v="23991"/>
    <s v="NIL SUAREZ"/>
    <s v="Barbados"/>
    <s v="C1"/>
    <x v="1"/>
    <n v="55"/>
    <d v="2015-09-19T00:00:00"/>
    <s v="garrafa 1l"/>
    <x v="1"/>
    <n v="1"/>
    <n v="2"/>
    <n v="7690"/>
    <n v="14672"/>
    <n v="110"/>
    <n v="109"/>
    <x v="1"/>
    <n v="55"/>
  </r>
  <r>
    <n v="23992"/>
    <s v="ANDER MARTINEZ"/>
    <s v="Vietnam"/>
    <s v="B1"/>
    <x v="1"/>
    <n v="34"/>
    <d v="2015-09-29T00:00:00"/>
    <s v="botella 0.5l"/>
    <x v="4"/>
    <n v="3"/>
    <n v="6"/>
    <n v="10972"/>
    <n v="18721"/>
    <n v="204"/>
    <n v="201"/>
    <x v="1"/>
    <n v="102"/>
  </r>
  <r>
    <n v="23993"/>
    <s v="FRANCISCO SANCHEZ"/>
    <s v="Sweden"/>
    <s v="A1"/>
    <x v="1"/>
    <n v="161"/>
    <d v="2015-09-17T00:00:00"/>
    <s v="botellín 200cc"/>
    <x v="3"/>
    <n v="1.5"/>
    <n v="3"/>
    <n v="12372"/>
    <n v="22716"/>
    <n v="483"/>
    <n v="481.5"/>
    <x v="1"/>
    <n v="241.5"/>
  </r>
  <r>
    <n v="23994"/>
    <s v="ONA ANDRES"/>
    <s v="Andorra"/>
    <s v="B2"/>
    <x v="1"/>
    <n v="171"/>
    <d v="2015-10-13T00:00:00"/>
    <s v="botella 1l"/>
    <x v="3"/>
    <n v="3.5"/>
    <n v="6.5"/>
    <n v="12372"/>
    <n v="22716"/>
    <n v="1111.5"/>
    <n v="1108"/>
    <x v="1"/>
    <n v="598.5"/>
  </r>
  <r>
    <n v="23995"/>
    <s v="CARMEN ALARCON"/>
    <s v="Chad"/>
    <s v="B2"/>
    <x v="0"/>
    <n v="188"/>
    <d v="2015-12-13T00:00:00"/>
    <s v="botella 1l"/>
    <x v="0"/>
    <n v="3.5"/>
    <n v="6.5"/>
    <n v="26618"/>
    <n v="39447"/>
    <n v="1222"/>
    <n v="1218.5"/>
    <x v="1"/>
    <n v="658"/>
  </r>
  <r>
    <n v="23996"/>
    <s v="DIANA VERA"/>
    <s v="Bahrain"/>
    <s v="A1"/>
    <x v="2"/>
    <n v="58"/>
    <d v="2015-12-04T00:00:00"/>
    <s v="botellín 200cc"/>
    <x v="2"/>
    <n v="1.5"/>
    <n v="3"/>
    <n v="11415"/>
    <n v="15102"/>
    <n v="174"/>
    <n v="172.5"/>
    <x v="1"/>
    <n v="87"/>
  </r>
  <r>
    <n v="23997"/>
    <s v="ANGEL RODRIGUEZ"/>
    <s v="Turkey"/>
    <s v="A2"/>
    <x v="1"/>
    <n v="161"/>
    <d v="2015-09-10T00:00:00"/>
    <s v="botellín 300cc"/>
    <x v="2"/>
    <n v="2"/>
    <n v="3.99"/>
    <n v="11415"/>
    <n v="15102"/>
    <n v="642.39"/>
    <n v="640.39"/>
    <x v="1"/>
    <n v="322"/>
  </r>
  <r>
    <n v="23998"/>
    <s v="ADRIANA MENDEZ"/>
    <s v="Netherlands"/>
    <s v="A2"/>
    <x v="1"/>
    <n v="127"/>
    <d v="2015-09-23T00:00:00"/>
    <s v="botellín 300cc"/>
    <x v="3"/>
    <n v="2"/>
    <n v="3.99"/>
    <n v="12372"/>
    <n v="22716"/>
    <n v="506.73"/>
    <n v="504.73"/>
    <x v="1"/>
    <n v="254"/>
  </r>
  <r>
    <n v="23999"/>
    <s v="JORGE HERRERO"/>
    <s v="Mauritius"/>
    <s v="C3"/>
    <x v="2"/>
    <n v="94"/>
    <d v="2015-09-17T00:00:00"/>
    <s v="garrafa 3l"/>
    <x v="0"/>
    <n v="3.5"/>
    <n v="6.99"/>
    <n v="26618"/>
    <n v="39447"/>
    <n v="657.06000000000006"/>
    <n v="653.56000000000006"/>
    <x v="1"/>
    <n v="329"/>
  </r>
  <r>
    <n v="24000"/>
    <s v="JUAN CORTES"/>
    <s v="Greece"/>
    <s v="A4"/>
    <x v="1"/>
    <n v="4"/>
    <d v="2015-12-10T00:00:00"/>
    <s v="botellín 500cc"/>
    <x v="3"/>
    <n v="3.5"/>
    <n v="6.5"/>
    <n v="12372"/>
    <n v="22716"/>
    <n v="26"/>
    <n v="22.5"/>
    <x v="1"/>
    <n v="14"/>
  </r>
  <r>
    <n v="24001"/>
    <s v="AINHOA ACOSTA"/>
    <s v="Portugal"/>
    <s v="A2"/>
    <x v="0"/>
    <n v="83"/>
    <d v="2015-12-10T00:00:00"/>
    <s v="botellín 300cc"/>
    <x v="3"/>
    <n v="2"/>
    <n v="3.99"/>
    <n v="12372"/>
    <n v="22716"/>
    <n v="331.17"/>
    <n v="329.17"/>
    <x v="1"/>
    <n v="166"/>
  </r>
  <r>
    <n v="24002"/>
    <s v="DARIO CONDE"/>
    <s v="Equatorial Guinea"/>
    <s v="A2"/>
    <x v="0"/>
    <n v="22"/>
    <d v="2015-09-13T00:00:00"/>
    <s v="botellín 300cc"/>
    <x v="0"/>
    <n v="2"/>
    <n v="3.99"/>
    <n v="26618"/>
    <n v="39447"/>
    <n v="87.78"/>
    <n v="85.78"/>
    <x v="1"/>
    <n v="44"/>
  </r>
  <r>
    <n v="24003"/>
    <s v="LAURA BRAVO"/>
    <s v="Togo"/>
    <s v="C4"/>
    <x v="2"/>
    <n v="62"/>
    <d v="2015-09-22T00:00:00"/>
    <s v="garrafa 4l"/>
    <x v="0"/>
    <n v="5"/>
    <n v="9.99"/>
    <n v="26618"/>
    <n v="39447"/>
    <n v="619.38"/>
    <n v="614.38"/>
    <x v="1"/>
    <n v="310"/>
  </r>
  <r>
    <n v="24004"/>
    <s v="SAUL VICENTE"/>
    <s v="Indonesia"/>
    <s v="B3"/>
    <x v="1"/>
    <n v="140"/>
    <d v="2015-11-28T00:00:00"/>
    <s v="botella 5l"/>
    <x v="4"/>
    <n v="6"/>
    <n v="9"/>
    <n v="10972"/>
    <n v="18721"/>
    <n v="1260"/>
    <n v="1254"/>
    <x v="1"/>
    <n v="840"/>
  </r>
  <r>
    <n v="24005"/>
    <s v="MIGUEL CORTES"/>
    <s v="Estonia"/>
    <s v="B2"/>
    <x v="0"/>
    <n v="203"/>
    <d v="2015-12-09T00:00:00"/>
    <s v="botella 1l"/>
    <x v="3"/>
    <n v="3.5"/>
    <n v="6.5"/>
    <n v="12372"/>
    <n v="22716"/>
    <n v="1319.5"/>
    <n v="1316"/>
    <x v="1"/>
    <n v="710.5"/>
  </r>
  <r>
    <n v="24006"/>
    <s v="EMMA LOZANO"/>
    <s v="Croatia"/>
    <s v="B3"/>
    <x v="1"/>
    <n v="94"/>
    <d v="2015-10-17T00:00:00"/>
    <s v="botella 5l"/>
    <x v="3"/>
    <n v="6"/>
    <n v="9"/>
    <n v="12372"/>
    <n v="22716"/>
    <n v="846"/>
    <n v="840"/>
    <x v="1"/>
    <n v="564"/>
  </r>
  <r>
    <n v="24007"/>
    <s v="DANIEL NIETO"/>
    <s v="Ethiopia"/>
    <s v="B3"/>
    <x v="0"/>
    <n v="57"/>
    <d v="2015-10-05T00:00:00"/>
    <s v="botella 5l"/>
    <x v="0"/>
    <n v="6"/>
    <n v="9"/>
    <n v="26618"/>
    <n v="39447"/>
    <n v="513"/>
    <n v="507"/>
    <x v="1"/>
    <n v="342"/>
  </r>
  <r>
    <n v="24008"/>
    <s v="EMMA MEDINA"/>
    <s v="Iceland"/>
    <s v="A2"/>
    <x v="2"/>
    <n v="139"/>
    <d v="2015-09-14T00:00:00"/>
    <s v="botellín 300cc"/>
    <x v="3"/>
    <n v="2"/>
    <n v="3.99"/>
    <n v="12372"/>
    <n v="22716"/>
    <n v="554.61"/>
    <n v="552.61"/>
    <x v="1"/>
    <n v="278"/>
  </r>
  <r>
    <n v="24009"/>
    <s v="CLARA LUQUE"/>
    <s v="Azerbaijan"/>
    <s v="C2"/>
    <x v="0"/>
    <n v="92"/>
    <d v="2015-11-09T00:00:00"/>
    <s v="garrafa 2l"/>
    <x v="2"/>
    <n v="2.5"/>
    <n v="4.5"/>
    <n v="11415"/>
    <n v="15102"/>
    <n v="414"/>
    <n v="411.5"/>
    <x v="1"/>
    <n v="230"/>
  </r>
  <r>
    <n v="24010"/>
    <s v="NADIA OTERO"/>
    <s v="Eritrea"/>
    <s v="C2"/>
    <x v="1"/>
    <n v="23"/>
    <d v="2015-10-12T00:00:00"/>
    <s v="garrafa 2l"/>
    <x v="0"/>
    <n v="2.5"/>
    <n v="4.5"/>
    <n v="26618"/>
    <n v="39447"/>
    <n v="103.5"/>
    <n v="101"/>
    <x v="1"/>
    <n v="57.5"/>
  </r>
  <r>
    <n v="24011"/>
    <s v="ANDREA SERRA"/>
    <s v="United Kingdom"/>
    <s v="A1"/>
    <x v="1"/>
    <n v="60"/>
    <d v="2015-10-11T00:00:00"/>
    <s v="botellín 200cc"/>
    <x v="3"/>
    <n v="1.5"/>
    <n v="3"/>
    <n v="12372"/>
    <n v="22716"/>
    <n v="180"/>
    <n v="178.5"/>
    <x v="1"/>
    <n v="90"/>
  </r>
  <r>
    <n v="24012"/>
    <s v="MANUEL VICENTE"/>
    <s v="Antigua and Barbuda"/>
    <s v="C1"/>
    <x v="1"/>
    <n v="133"/>
    <d v="2015-10-20T00:00:00"/>
    <s v="garrafa 1l"/>
    <x v="1"/>
    <n v="1"/>
    <n v="2"/>
    <n v="7690"/>
    <n v="14672"/>
    <n v="266"/>
    <n v="265"/>
    <x v="1"/>
    <n v="133"/>
  </r>
  <r>
    <n v="24013"/>
    <s v="IKER SAEZ"/>
    <s v="Iran"/>
    <s v="C4"/>
    <x v="1"/>
    <n v="68"/>
    <d v="2015-11-30T00:00:00"/>
    <s v="garrafa 4l"/>
    <x v="2"/>
    <n v="5"/>
    <n v="9.99"/>
    <n v="11415"/>
    <n v="15102"/>
    <n v="679.32"/>
    <n v="674.32"/>
    <x v="1"/>
    <n v="340"/>
  </r>
  <r>
    <n v="24014"/>
    <s v="ALBA SANTIAGO"/>
    <s v="Chad"/>
    <s v="C2"/>
    <x v="1"/>
    <n v="38"/>
    <d v="2015-09-12T00:00:00"/>
    <s v="garrafa 2l"/>
    <x v="0"/>
    <n v="2.5"/>
    <n v="4.5"/>
    <n v="26618"/>
    <n v="39447"/>
    <n v="171"/>
    <n v="168.5"/>
    <x v="1"/>
    <n v="95"/>
  </r>
  <r>
    <n v="24015"/>
    <s v="IKER BERMUDEZ"/>
    <s v="Portugal"/>
    <s v="B3"/>
    <x v="1"/>
    <n v="70"/>
    <d v="2015-12-20T00:00:00"/>
    <s v="botella 5l"/>
    <x v="3"/>
    <n v="6"/>
    <n v="9"/>
    <n v="12372"/>
    <n v="22716"/>
    <n v="630"/>
    <n v="624"/>
    <x v="1"/>
    <n v="420"/>
  </r>
  <r>
    <n v="24016"/>
    <s v="ROBERTO GALLEGO"/>
    <s v="Croatia"/>
    <s v="C1"/>
    <x v="1"/>
    <n v="63"/>
    <d v="2015-12-15T00:00:00"/>
    <s v="garrafa 1l"/>
    <x v="3"/>
    <n v="1"/>
    <n v="2"/>
    <n v="12372"/>
    <n v="22716"/>
    <n v="126"/>
    <n v="125"/>
    <x v="1"/>
    <n v="63"/>
  </r>
  <r>
    <n v="24017"/>
    <s v="NORA GUZMAN"/>
    <s v="Denmark"/>
    <s v="A2"/>
    <x v="2"/>
    <n v="208"/>
    <d v="2015-11-12T00:00:00"/>
    <s v="botellín 300cc"/>
    <x v="3"/>
    <n v="2"/>
    <n v="3.99"/>
    <n v="12372"/>
    <n v="22716"/>
    <n v="829.92000000000007"/>
    <n v="827.92000000000007"/>
    <x v="1"/>
    <n v="416"/>
  </r>
  <r>
    <n v="24018"/>
    <s v="YERAY MONTES"/>
    <s v="Canada"/>
    <s v="C3"/>
    <x v="0"/>
    <n v="37"/>
    <d v="2015-10-14T00:00:00"/>
    <s v="garrafa 3l"/>
    <x v="6"/>
    <n v="3.5"/>
    <n v="6.99"/>
    <n v="285"/>
    <n v="1429"/>
    <n v="258.63"/>
    <n v="255.13"/>
    <x v="1"/>
    <n v="129.5"/>
  </r>
  <r>
    <n v="24019"/>
    <s v="ERIC GALLEGO"/>
    <s v="Guinea"/>
    <s v="C5"/>
    <x v="1"/>
    <n v="52"/>
    <d v="2015-09-28T00:00:00"/>
    <s v="garrafa 8l"/>
    <x v="0"/>
    <n v="8"/>
    <n v="14.5"/>
    <n v="26618"/>
    <n v="39447"/>
    <n v="754"/>
    <n v="746"/>
    <x v="1"/>
    <n v="416"/>
  </r>
  <r>
    <n v="24020"/>
    <s v="ALICIA HERNANDEZ"/>
    <s v="Botswana"/>
    <s v="A4"/>
    <x v="1"/>
    <n v="138"/>
    <d v="2015-12-29T00:00:00"/>
    <s v="botellín 500cc"/>
    <x v="0"/>
    <n v="3.5"/>
    <n v="6.5"/>
    <n v="26618"/>
    <n v="39447"/>
    <n v="897"/>
    <n v="893.5"/>
    <x v="1"/>
    <n v="483"/>
  </r>
  <r>
    <n v="24021"/>
    <s v="ALMA MIRANDA"/>
    <s v="Lesotho"/>
    <s v="C5"/>
    <x v="1"/>
    <n v="182"/>
    <d v="2015-09-28T00:00:00"/>
    <s v="garrafa 8l"/>
    <x v="0"/>
    <n v="8"/>
    <n v="14.5"/>
    <n v="26618"/>
    <n v="39447"/>
    <n v="2639"/>
    <n v="2631"/>
    <x v="1"/>
    <n v="1456"/>
  </r>
  <r>
    <n v="24022"/>
    <s v="LEIRE MORA"/>
    <s v="Saint Lucia"/>
    <s v="A1"/>
    <x v="0"/>
    <n v="84"/>
    <d v="2015-09-24T00:00:00"/>
    <s v="botellín 200cc"/>
    <x v="1"/>
    <n v="1.5"/>
    <n v="3"/>
    <n v="7690"/>
    <n v="14672"/>
    <n v="252"/>
    <n v="250.5"/>
    <x v="1"/>
    <n v="126"/>
  </r>
  <r>
    <n v="24023"/>
    <s v="SERGIO ANDRES"/>
    <s v="Equatorial Guinea"/>
    <s v="B1"/>
    <x v="1"/>
    <n v="172"/>
    <d v="2015-12-21T00:00:00"/>
    <s v="botella 0.5l"/>
    <x v="0"/>
    <n v="3"/>
    <n v="6"/>
    <n v="26618"/>
    <n v="39447"/>
    <n v="1032"/>
    <n v="1029"/>
    <x v="1"/>
    <n v="516"/>
  </r>
  <r>
    <n v="24024"/>
    <s v="NORA PADILLA"/>
    <s v="Mongolia"/>
    <s v="A2"/>
    <x v="0"/>
    <n v="208"/>
    <d v="2015-09-03T00:00:00"/>
    <s v="botellín 300cc"/>
    <x v="4"/>
    <n v="2"/>
    <n v="3.99"/>
    <n v="10972"/>
    <n v="18721"/>
    <n v="829.92000000000007"/>
    <n v="827.92000000000007"/>
    <x v="1"/>
    <n v="416"/>
  </r>
  <r>
    <n v="24025"/>
    <s v="NORA GUZMAN"/>
    <s v="Norway"/>
    <s v="B3"/>
    <x v="0"/>
    <n v="44"/>
    <d v="2015-10-13T00:00:00"/>
    <s v="botella 5l"/>
    <x v="3"/>
    <n v="6"/>
    <n v="9"/>
    <n v="12372"/>
    <n v="22716"/>
    <n v="396"/>
    <n v="390"/>
    <x v="1"/>
    <n v="264"/>
  </r>
  <r>
    <n v="24026"/>
    <s v="GABRIEL FUENTES"/>
    <s v="Comoros"/>
    <s v="A1"/>
    <x v="1"/>
    <n v="210"/>
    <d v="2015-09-21T00:00:00"/>
    <s v="botellín 200cc"/>
    <x v="0"/>
    <n v="1.5"/>
    <n v="3"/>
    <n v="26618"/>
    <n v="39447"/>
    <n v="630"/>
    <n v="628.5"/>
    <x v="1"/>
    <n v="315"/>
  </r>
  <r>
    <n v="24027"/>
    <s v="NAHIA DIAZ"/>
    <s v="South Africa"/>
    <s v="C3"/>
    <x v="1"/>
    <n v="156"/>
    <d v="2015-10-27T00:00:00"/>
    <s v="garrafa 3l"/>
    <x v="0"/>
    <n v="3.5"/>
    <n v="6.99"/>
    <n v="26618"/>
    <n v="39447"/>
    <n v="1090.44"/>
    <n v="1086.94"/>
    <x v="1"/>
    <n v="546"/>
  </r>
  <r>
    <n v="24028"/>
    <s v="LUCIA VILA"/>
    <s v="Iran"/>
    <s v="C2"/>
    <x v="1"/>
    <n v="181"/>
    <d v="2015-11-02T00:00:00"/>
    <s v="garrafa 2l"/>
    <x v="2"/>
    <n v="2.5"/>
    <n v="4.5"/>
    <n v="11415"/>
    <n v="15102"/>
    <n v="814.5"/>
    <n v="812"/>
    <x v="1"/>
    <n v="452.5"/>
  </r>
  <r>
    <n v="24029"/>
    <s v="ANDREA CRESPO"/>
    <s v="Bosnia and Herzegovina"/>
    <s v="A1"/>
    <x v="0"/>
    <n v="98"/>
    <d v="2015-11-06T00:00:00"/>
    <s v="botellín 200cc"/>
    <x v="3"/>
    <n v="1.5"/>
    <n v="3"/>
    <n v="12372"/>
    <n v="22716"/>
    <n v="294"/>
    <n v="292.5"/>
    <x v="1"/>
    <n v="147"/>
  </r>
  <r>
    <n v="24030"/>
    <s v="ANNA QUINTANA"/>
    <s v="Austria"/>
    <s v="B2"/>
    <x v="1"/>
    <n v="118"/>
    <d v="2015-11-01T00:00:00"/>
    <s v="botella 1l"/>
    <x v="3"/>
    <n v="3.5"/>
    <n v="6.5"/>
    <n v="12372"/>
    <n v="22716"/>
    <n v="767"/>
    <n v="763.5"/>
    <x v="1"/>
    <n v="413"/>
  </r>
  <r>
    <n v="24031"/>
    <s v="MARCOS SUAREZ"/>
    <s v="Luxembourg"/>
    <s v="B1"/>
    <x v="2"/>
    <n v="161"/>
    <d v="2015-10-30T00:00:00"/>
    <s v="botella 0.5l"/>
    <x v="3"/>
    <n v="3"/>
    <n v="6"/>
    <n v="12372"/>
    <n v="22716"/>
    <n v="966"/>
    <n v="963"/>
    <x v="1"/>
    <n v="483"/>
  </r>
  <r>
    <n v="24032"/>
    <s v="ADAM REDONDO"/>
    <s v="Vietnam"/>
    <s v="B1"/>
    <x v="1"/>
    <n v="196"/>
    <d v="2015-09-25T00:00:00"/>
    <s v="botella 0.5l"/>
    <x v="4"/>
    <n v="3"/>
    <n v="6"/>
    <n v="10972"/>
    <n v="18721"/>
    <n v="1176"/>
    <n v="1173"/>
    <x v="1"/>
    <n v="588"/>
  </r>
  <r>
    <n v="24033"/>
    <s v="NOA TORRES"/>
    <s v="Eritrea"/>
    <s v="C3"/>
    <x v="0"/>
    <n v="35"/>
    <d v="2015-12-22T00:00:00"/>
    <s v="garrafa 3l"/>
    <x v="0"/>
    <n v="3.5"/>
    <n v="6.99"/>
    <n v="26618"/>
    <n v="39447"/>
    <n v="244.65"/>
    <n v="241.15"/>
    <x v="1"/>
    <n v="122.5"/>
  </r>
  <r>
    <n v="24034"/>
    <s v="BRUNO QUINTANA"/>
    <s v="Saint Vincent and the Grenadines"/>
    <s v="B1"/>
    <x v="1"/>
    <n v="47"/>
    <d v="2015-12-01T00:00:00"/>
    <s v="botella 0.5l"/>
    <x v="1"/>
    <n v="3"/>
    <n v="6"/>
    <n v="7690"/>
    <n v="14672"/>
    <n v="282"/>
    <n v="279"/>
    <x v="1"/>
    <n v="141"/>
  </r>
  <r>
    <n v="24035"/>
    <s v="BRUNO SILVA"/>
    <s v="Gabon"/>
    <s v="C4"/>
    <x v="0"/>
    <n v="91"/>
    <d v="2015-12-25T00:00:00"/>
    <s v="garrafa 4l"/>
    <x v="0"/>
    <n v="5"/>
    <n v="9.99"/>
    <n v="26618"/>
    <n v="39447"/>
    <n v="909.09"/>
    <n v="904.09"/>
    <x v="1"/>
    <n v="455"/>
  </r>
  <r>
    <n v="24036"/>
    <s v="MALAK BERNAL"/>
    <s v="Netherlands"/>
    <s v="A2"/>
    <x v="1"/>
    <n v="173"/>
    <d v="2015-11-16T00:00:00"/>
    <s v="botellín 300cc"/>
    <x v="3"/>
    <n v="2"/>
    <n v="3.99"/>
    <n v="12372"/>
    <n v="22716"/>
    <n v="690.27"/>
    <n v="688.27"/>
    <x v="1"/>
    <n v="346"/>
  </r>
  <r>
    <n v="24037"/>
    <s v="SANTIAGO MENENDEZ"/>
    <s v="Norway"/>
    <s v="B2"/>
    <x v="0"/>
    <n v="43"/>
    <d v="2015-10-11T00:00:00"/>
    <s v="botella 1l"/>
    <x v="3"/>
    <n v="3.5"/>
    <n v="6.5"/>
    <n v="12372"/>
    <n v="22716"/>
    <n v="279.5"/>
    <n v="276"/>
    <x v="1"/>
    <n v="150.5"/>
  </r>
  <r>
    <n v="24038"/>
    <s v="OLIVER GRACIA"/>
    <s v="Sri Lanka"/>
    <s v="A1"/>
    <x v="1"/>
    <n v="115"/>
    <d v="2015-11-21T00:00:00"/>
    <s v="botellín 200cc"/>
    <x v="4"/>
    <n v="1.5"/>
    <n v="3"/>
    <n v="10972"/>
    <n v="18721"/>
    <n v="345"/>
    <n v="343.5"/>
    <x v="1"/>
    <n v="172.5"/>
  </r>
  <r>
    <n v="24039"/>
    <s v="IZAN GOMEZ"/>
    <s v="Netherlands"/>
    <s v="B3"/>
    <x v="0"/>
    <n v="102"/>
    <d v="2015-09-16T00:00:00"/>
    <s v="botella 5l"/>
    <x v="3"/>
    <n v="6"/>
    <n v="9"/>
    <n v="12372"/>
    <n v="22716"/>
    <n v="918"/>
    <n v="912"/>
    <x v="1"/>
    <n v="612"/>
  </r>
  <r>
    <n v="24040"/>
    <s v="CARLOTA SANTOS"/>
    <s v="Vatican City"/>
    <s v="C3"/>
    <x v="0"/>
    <n v="155"/>
    <d v="2015-11-10T00:00:00"/>
    <s v="garrafa 3l"/>
    <x v="3"/>
    <n v="3.5"/>
    <n v="6.99"/>
    <n v="12372"/>
    <n v="22716"/>
    <n v="1083.45"/>
    <n v="1079.95"/>
    <x v="1"/>
    <n v="542.5"/>
  </r>
  <r>
    <n v="24041"/>
    <s v="BLANCA GIMENEZ"/>
    <s v="Saint Kitts and Nevis"/>
    <s v="A4"/>
    <x v="1"/>
    <n v="35"/>
    <d v="2015-12-27T00:00:00"/>
    <s v="botellín 500cc"/>
    <x v="1"/>
    <n v="3.5"/>
    <n v="6.5"/>
    <n v="7690"/>
    <n v="14672"/>
    <n v="227.5"/>
    <n v="224"/>
    <x v="1"/>
    <n v="122.5"/>
  </r>
  <r>
    <n v="24042"/>
    <s v="OMAR VILLANUEVA"/>
    <s v="Papua New Guinea"/>
    <s v="A2"/>
    <x v="0"/>
    <n v="170"/>
    <d v="2015-11-10T00:00:00"/>
    <s v="botellín 300cc"/>
    <x v="5"/>
    <n v="2"/>
    <n v="3.99"/>
    <n v="4047"/>
    <n v="9654"/>
    <n v="678.30000000000007"/>
    <n v="676.30000000000007"/>
    <x v="1"/>
    <n v="340"/>
  </r>
  <r>
    <n v="24043"/>
    <s v="BIEL CARMONA"/>
    <s v="Haiti"/>
    <s v="C1"/>
    <x v="1"/>
    <n v="42"/>
    <d v="2015-12-08T00:00:00"/>
    <s v="garrafa 1l"/>
    <x v="1"/>
    <n v="1"/>
    <n v="2"/>
    <n v="7690"/>
    <n v="14672"/>
    <n v="84"/>
    <n v="83"/>
    <x v="1"/>
    <n v="42"/>
  </r>
  <r>
    <n v="24044"/>
    <s v="ALEIX SANZ"/>
    <s v="Angola"/>
    <s v="A2"/>
    <x v="0"/>
    <n v="82"/>
    <d v="2015-10-01T00:00:00"/>
    <s v="botellín 300cc"/>
    <x v="0"/>
    <n v="2"/>
    <n v="3.99"/>
    <n v="26618"/>
    <n v="39447"/>
    <n v="327.18"/>
    <n v="325.18"/>
    <x v="1"/>
    <n v="164"/>
  </r>
  <r>
    <n v="24045"/>
    <s v="ALEJANDRO SANZ"/>
    <s v="Netherlands"/>
    <s v="B3"/>
    <x v="0"/>
    <n v="3"/>
    <d v="2015-11-13T00:00:00"/>
    <s v="botella 5l"/>
    <x v="3"/>
    <n v="6"/>
    <n v="9"/>
    <n v="12372"/>
    <n v="22716"/>
    <n v="27"/>
    <n v="21"/>
    <x v="1"/>
    <n v="18"/>
  </r>
  <r>
    <n v="24046"/>
    <s v="JOSE MOLINA"/>
    <s v="Grenada"/>
    <s v="A4"/>
    <x v="1"/>
    <n v="68"/>
    <d v="2015-11-07T00:00:00"/>
    <s v="botellín 500cc"/>
    <x v="1"/>
    <n v="3.5"/>
    <n v="6.5"/>
    <n v="7690"/>
    <n v="14672"/>
    <n v="442"/>
    <n v="438.5"/>
    <x v="1"/>
    <n v="238"/>
  </r>
  <r>
    <n v="24047"/>
    <s v="ERIK ROMERO"/>
    <s v="Palau"/>
    <s v="C4"/>
    <x v="0"/>
    <n v="58"/>
    <d v="2015-10-22T00:00:00"/>
    <s v="garrafa 4l"/>
    <x v="5"/>
    <n v="5"/>
    <n v="9.99"/>
    <n v="4047"/>
    <n v="9654"/>
    <n v="579.41999999999996"/>
    <n v="574.41999999999996"/>
    <x v="1"/>
    <n v="290"/>
  </r>
  <r>
    <n v="24048"/>
    <s v="MARCOS SUAREZ"/>
    <s v="Syria"/>
    <s v="B2"/>
    <x v="0"/>
    <n v="178"/>
    <d v="2015-09-21T00:00:00"/>
    <s v="botella 1l"/>
    <x v="2"/>
    <n v="3.5"/>
    <n v="6.5"/>
    <n v="11415"/>
    <n v="15102"/>
    <n v="1157"/>
    <n v="1153.5"/>
    <x v="1"/>
    <n v="623"/>
  </r>
  <r>
    <n v="24049"/>
    <s v="UNAI DIAZ"/>
    <s v="Vatican City"/>
    <s v="B1"/>
    <x v="0"/>
    <n v="156"/>
    <d v="2015-12-07T00:00:00"/>
    <s v="botella 0.5l"/>
    <x v="3"/>
    <n v="3"/>
    <n v="6"/>
    <n v="12372"/>
    <n v="22716"/>
    <n v="936"/>
    <n v="933"/>
    <x v="1"/>
    <n v="468"/>
  </r>
  <r>
    <n v="24050"/>
    <s v="NOELIA BRAVO"/>
    <s v="East Timor"/>
    <s v="C2"/>
    <x v="1"/>
    <n v="147"/>
    <d v="2015-12-17T00:00:00"/>
    <s v="garrafa 2l"/>
    <x v="5"/>
    <n v="2.5"/>
    <n v="4.5"/>
    <n v="4047"/>
    <n v="9654"/>
    <n v="661.5"/>
    <n v="659"/>
    <x v="1"/>
    <n v="367.5"/>
  </r>
  <r>
    <n v="24051"/>
    <s v="FRANCISCO JAVIER SANTANA"/>
    <s v="Luxembourg"/>
    <s v="C1"/>
    <x v="1"/>
    <n v="74"/>
    <d v="2015-11-07T00:00:00"/>
    <s v="garrafa 1l"/>
    <x v="3"/>
    <n v="1"/>
    <n v="2"/>
    <n v="12372"/>
    <n v="22716"/>
    <n v="148"/>
    <n v="147"/>
    <x v="1"/>
    <n v="74"/>
  </r>
  <r>
    <n v="24052"/>
    <s v="ANA CALDERON"/>
    <s v="Central African Republic"/>
    <s v="C1"/>
    <x v="2"/>
    <n v="189"/>
    <d v="2015-11-10T00:00:00"/>
    <s v="garrafa 1l"/>
    <x v="0"/>
    <n v="1"/>
    <n v="2"/>
    <n v="26618"/>
    <n v="39447"/>
    <n v="378"/>
    <n v="377"/>
    <x v="1"/>
    <n v="189"/>
  </r>
  <r>
    <n v="24053"/>
    <s v="CRISTINA SIERRA"/>
    <s v="Mexico"/>
    <s v="A2"/>
    <x v="1"/>
    <n v="104"/>
    <d v="2015-12-02T00:00:00"/>
    <s v="botellín 300cc"/>
    <x v="6"/>
    <n v="2"/>
    <n v="3.99"/>
    <n v="285"/>
    <n v="1429"/>
    <n v="414.96000000000004"/>
    <n v="412.96000000000004"/>
    <x v="1"/>
    <n v="208"/>
  </r>
  <r>
    <n v="24054"/>
    <s v="GUILLERMO MOLINA"/>
    <s v="Sudan"/>
    <s v="C4"/>
    <x v="0"/>
    <n v="56"/>
    <d v="2015-12-06T00:00:00"/>
    <s v="garrafa 4l"/>
    <x v="0"/>
    <n v="5"/>
    <n v="9.99"/>
    <n v="26618"/>
    <n v="39447"/>
    <n v="559.44000000000005"/>
    <n v="554.44000000000005"/>
    <x v="1"/>
    <n v="280"/>
  </r>
  <r>
    <n v="24055"/>
    <s v="DIANA SEGURA"/>
    <s v="Mauritius"/>
    <s v="B2"/>
    <x v="2"/>
    <n v="33"/>
    <d v="2015-10-05T00:00:00"/>
    <s v="botella 1l"/>
    <x v="0"/>
    <n v="3.5"/>
    <n v="6.5"/>
    <n v="26618"/>
    <n v="39447"/>
    <n v="214.5"/>
    <n v="211"/>
    <x v="1"/>
    <n v="115.5"/>
  </r>
  <r>
    <n v="24056"/>
    <s v="ELENA MILLAN"/>
    <s v="Myanmar"/>
    <s v="C3"/>
    <x v="1"/>
    <n v="204"/>
    <d v="2015-10-30T00:00:00"/>
    <s v="garrafa 3l"/>
    <x v="4"/>
    <n v="3.5"/>
    <n v="6.99"/>
    <n v="10972"/>
    <n v="18721"/>
    <n v="1425.96"/>
    <n v="1422.46"/>
    <x v="1"/>
    <n v="714"/>
  </r>
  <r>
    <n v="24057"/>
    <s v="CANDELA VERA"/>
    <s v="Finland"/>
    <s v="C1"/>
    <x v="1"/>
    <n v="5"/>
    <d v="2015-12-21T00:00:00"/>
    <s v="garrafa 1l"/>
    <x v="3"/>
    <n v="1"/>
    <n v="2"/>
    <n v="12372"/>
    <n v="22716"/>
    <n v="10"/>
    <n v="9"/>
    <x v="1"/>
    <n v="5"/>
  </r>
  <r>
    <n v="24058"/>
    <s v="CRISTINA PASCUAL"/>
    <s v="Oman"/>
    <s v="A2"/>
    <x v="2"/>
    <n v="199"/>
    <d v="2015-12-11T00:00:00"/>
    <s v="botellín 300cc"/>
    <x v="2"/>
    <n v="2"/>
    <n v="3.99"/>
    <n v="11415"/>
    <n v="15102"/>
    <n v="794.01"/>
    <n v="792.01"/>
    <x v="1"/>
    <n v="398"/>
  </r>
  <r>
    <n v="24059"/>
    <s v="FERNANDO GALAN"/>
    <s v="Barbados"/>
    <s v="C1"/>
    <x v="0"/>
    <n v="129"/>
    <d v="2015-12-08T00:00:00"/>
    <s v="garrafa 1l"/>
    <x v="1"/>
    <n v="1"/>
    <n v="2"/>
    <n v="7690"/>
    <n v="14672"/>
    <n v="258"/>
    <n v="257"/>
    <x v="1"/>
    <n v="129"/>
  </r>
  <r>
    <n v="24060"/>
    <s v="VERA MIGUEL"/>
    <s v="Burundi"/>
    <s v="A1"/>
    <x v="0"/>
    <n v="14"/>
    <d v="2015-08-23T00:00:00"/>
    <s v="botellín 200cc"/>
    <x v="0"/>
    <n v="1.5"/>
    <n v="3"/>
    <n v="26618"/>
    <n v="39447"/>
    <n v="42"/>
    <n v="40.5"/>
    <x v="1"/>
    <n v="21"/>
  </r>
  <r>
    <n v="24061"/>
    <s v="ALMA ALVAREZ"/>
    <s v="Indonesia"/>
    <s v="B2"/>
    <x v="0"/>
    <n v="91"/>
    <d v="2015-07-31T00:00:00"/>
    <s v="botella 1l"/>
    <x v="4"/>
    <n v="3.5"/>
    <n v="6.5"/>
    <n v="10972"/>
    <n v="18721"/>
    <n v="591.5"/>
    <n v="588"/>
    <x v="1"/>
    <n v="318.5"/>
  </r>
  <r>
    <n v="24062"/>
    <s v="JUAN COSTA"/>
    <s v="Samoa"/>
    <s v="C5"/>
    <x v="0"/>
    <n v="43"/>
    <d v="2015-02-19T00:00:00"/>
    <s v="garrafa 8l"/>
    <x v="5"/>
    <n v="8"/>
    <n v="14.5"/>
    <n v="4047"/>
    <n v="9654"/>
    <n v="623.5"/>
    <n v="615.5"/>
    <x v="1"/>
    <n v="344"/>
  </r>
  <r>
    <n v="24063"/>
    <s v="CARMEN VICENTE"/>
    <s v="Malta"/>
    <s v="B3"/>
    <x v="1"/>
    <n v="140"/>
    <d v="2015-04-28T00:00:00"/>
    <s v="botella 5l"/>
    <x v="3"/>
    <n v="6"/>
    <n v="9"/>
    <n v="12372"/>
    <n v="22716"/>
    <n v="1260"/>
    <n v="1254"/>
    <x v="1"/>
    <n v="840"/>
  </r>
  <r>
    <n v="24064"/>
    <s v="DARIO MARCOS"/>
    <s v="Romania"/>
    <s v="C1"/>
    <x v="0"/>
    <n v="38"/>
    <d v="2015-04-08T00:00:00"/>
    <s v="garrafa 1l"/>
    <x v="3"/>
    <n v="1"/>
    <n v="2"/>
    <n v="12372"/>
    <n v="22716"/>
    <n v="76"/>
    <n v="75"/>
    <x v="1"/>
    <n v="38"/>
  </r>
  <r>
    <n v="24065"/>
    <s v="MIREIA ABAD"/>
    <s v="Norway"/>
    <s v="A2"/>
    <x v="1"/>
    <n v="57"/>
    <d v="2015-02-10T00:00:00"/>
    <s v="botellín 300cc"/>
    <x v="3"/>
    <n v="2"/>
    <n v="3.99"/>
    <n v="12372"/>
    <n v="22716"/>
    <n v="227.43"/>
    <n v="225.43"/>
    <x v="1"/>
    <n v="114"/>
  </r>
  <r>
    <n v="24066"/>
    <s v="YERAY ROMERO"/>
    <s v="Cambodia"/>
    <s v="C3"/>
    <x v="0"/>
    <n v="34"/>
    <d v="2015-05-31T00:00:00"/>
    <s v="garrafa 3l"/>
    <x v="4"/>
    <n v="3.5"/>
    <n v="6.99"/>
    <n v="10972"/>
    <n v="18721"/>
    <n v="237.66"/>
    <n v="234.16"/>
    <x v="1"/>
    <n v="119"/>
  </r>
  <r>
    <n v="24067"/>
    <s v="LAIA COSTA"/>
    <s v="Botswana"/>
    <s v="A2"/>
    <x v="0"/>
    <n v="4"/>
    <d v="2015-01-11T00:00:00"/>
    <s v="botellín 300cc"/>
    <x v="0"/>
    <n v="2"/>
    <n v="3.99"/>
    <n v="26618"/>
    <n v="39447"/>
    <n v="15.96"/>
    <n v="13.96"/>
    <x v="1"/>
    <n v="8"/>
  </r>
  <r>
    <n v="24068"/>
    <s v="MARC CANO"/>
    <s v="Lithuania"/>
    <s v="B2"/>
    <x v="1"/>
    <n v="208"/>
    <d v="2015-06-10T00:00:00"/>
    <s v="botella 1l"/>
    <x v="3"/>
    <n v="3.5"/>
    <n v="6.5"/>
    <n v="12372"/>
    <n v="22716"/>
    <n v="1352"/>
    <n v="1348.5"/>
    <x v="1"/>
    <n v="728"/>
  </r>
  <r>
    <n v="24069"/>
    <s v="ASIER NAVARRO"/>
    <s v="Yemen"/>
    <s v="A1"/>
    <x v="1"/>
    <n v="132"/>
    <d v="2015-05-28T00:00:00"/>
    <s v="botellín 200cc"/>
    <x v="2"/>
    <n v="1.5"/>
    <n v="3"/>
    <n v="11415"/>
    <n v="15102"/>
    <n v="396"/>
    <n v="394.5"/>
    <x v="1"/>
    <n v="198"/>
  </r>
  <r>
    <n v="24070"/>
    <s v="NAIA AGUILERA"/>
    <s v="Pakistan"/>
    <s v="B1"/>
    <x v="1"/>
    <n v="94"/>
    <d v="2015-02-14T00:00:00"/>
    <s v="botella 0.5l"/>
    <x v="2"/>
    <n v="3"/>
    <n v="6"/>
    <n v="11415"/>
    <n v="15102"/>
    <n v="564"/>
    <n v="561"/>
    <x v="1"/>
    <n v="282"/>
  </r>
  <r>
    <n v="24071"/>
    <s v="ALMA SORIANO"/>
    <s v="Singapore"/>
    <s v="C5"/>
    <x v="0"/>
    <n v="38"/>
    <d v="2015-03-24T00:00:00"/>
    <s v="garrafa 8l"/>
    <x v="4"/>
    <n v="8"/>
    <n v="14.5"/>
    <n v="10972"/>
    <n v="18721"/>
    <n v="551"/>
    <n v="543"/>
    <x v="1"/>
    <n v="304"/>
  </r>
  <r>
    <n v="24072"/>
    <s v="AYA HERNANDEZ"/>
    <s v="Bhutan"/>
    <s v="C4"/>
    <x v="0"/>
    <n v="159"/>
    <d v="2015-03-26T00:00:00"/>
    <s v="garrafa 4l"/>
    <x v="4"/>
    <n v="5"/>
    <n v="9.99"/>
    <n v="10972"/>
    <n v="18721"/>
    <n v="1588.41"/>
    <n v="1583.41"/>
    <x v="1"/>
    <n v="795"/>
  </r>
  <r>
    <n v="24073"/>
    <s v="FRANCISCO JAVIER CANO"/>
    <s v="Nauru"/>
    <s v="C1"/>
    <x v="0"/>
    <n v="15"/>
    <d v="2015-01-05T00:00:00"/>
    <s v="garrafa 1l"/>
    <x v="5"/>
    <n v="1"/>
    <n v="2"/>
    <n v="4047"/>
    <n v="9654"/>
    <n v="30"/>
    <n v="29"/>
    <x v="1"/>
    <n v="15"/>
  </r>
  <r>
    <n v="24074"/>
    <s v="PAULA RIVERA"/>
    <s v="Turkey"/>
    <s v="C3"/>
    <x v="0"/>
    <n v="147"/>
    <d v="2015-07-26T00:00:00"/>
    <s v="garrafa 3l"/>
    <x v="2"/>
    <n v="3.5"/>
    <n v="6.99"/>
    <n v="11415"/>
    <n v="15102"/>
    <n v="1027.53"/>
    <n v="1024.03"/>
    <x v="1"/>
    <n v="514.5"/>
  </r>
  <r>
    <n v="24075"/>
    <s v="AINA MANZANO"/>
    <s v="Mexico"/>
    <s v="A2"/>
    <x v="0"/>
    <n v="4"/>
    <d v="2015-01-13T00:00:00"/>
    <s v="botellín 300cc"/>
    <x v="6"/>
    <n v="2"/>
    <n v="3.99"/>
    <n v="285"/>
    <n v="1429"/>
    <n v="15.96"/>
    <n v="13.96"/>
    <x v="1"/>
    <n v="8"/>
  </r>
  <r>
    <n v="24076"/>
    <s v="IKER COSTA"/>
    <s v="Seychelles"/>
    <s v="B2"/>
    <x v="2"/>
    <n v="200"/>
    <d v="2015-03-28T00:00:00"/>
    <s v="botella 1l"/>
    <x v="0"/>
    <n v="3.5"/>
    <n v="6.5"/>
    <n v="26618"/>
    <n v="39447"/>
    <n v="1300"/>
    <n v="1296.5"/>
    <x v="1"/>
    <n v="700"/>
  </r>
  <r>
    <n v="24077"/>
    <s v="CARLOS MARTI"/>
    <s v="Armenia"/>
    <s v="C4"/>
    <x v="1"/>
    <n v="61"/>
    <d v="2015-07-22T00:00:00"/>
    <s v="garrafa 4l"/>
    <x v="3"/>
    <n v="5"/>
    <n v="9.99"/>
    <n v="12372"/>
    <n v="22716"/>
    <n v="609.39"/>
    <n v="604.39"/>
    <x v="1"/>
    <n v="305"/>
  </r>
  <r>
    <n v="24078"/>
    <s v="NADIA SERRANO"/>
    <s v="Belgium"/>
    <s v="B3"/>
    <x v="0"/>
    <n v="63"/>
    <d v="2015-05-25T00:00:00"/>
    <s v="botella 5l"/>
    <x v="3"/>
    <n v="6"/>
    <n v="9"/>
    <n v="12372"/>
    <n v="22716"/>
    <n v="567"/>
    <n v="561"/>
    <x v="1"/>
    <n v="378"/>
  </r>
  <r>
    <n v="24079"/>
    <s v="VEGA GUZMAN"/>
    <s v="Guinea"/>
    <s v="A4"/>
    <x v="1"/>
    <n v="129"/>
    <d v="2015-05-09T00:00:00"/>
    <s v="botellín 500cc"/>
    <x v="0"/>
    <n v="3.5"/>
    <n v="6.5"/>
    <n v="26618"/>
    <n v="39447"/>
    <n v="838.5"/>
    <n v="835"/>
    <x v="1"/>
    <n v="451.5"/>
  </r>
  <r>
    <n v="24080"/>
    <s v="JANA CARRILLO"/>
    <s v="United Kingdom"/>
    <s v="A2"/>
    <x v="0"/>
    <n v="48"/>
    <d v="2015-08-10T00:00:00"/>
    <s v="botellín 300cc"/>
    <x v="3"/>
    <n v="2"/>
    <n v="3.99"/>
    <n v="12372"/>
    <n v="22716"/>
    <n v="191.52"/>
    <n v="189.52"/>
    <x v="1"/>
    <n v="96"/>
  </r>
  <r>
    <n v="24081"/>
    <s v="RODRIGO PEÑA"/>
    <s v="Costa Rica"/>
    <s v="A1"/>
    <x v="1"/>
    <n v="192"/>
    <d v="2015-01-05T00:00:00"/>
    <s v="botellín 200cc"/>
    <x v="1"/>
    <n v="1.5"/>
    <n v="3"/>
    <n v="7690"/>
    <n v="14672"/>
    <n v="576"/>
    <n v="574.5"/>
    <x v="1"/>
    <n v="288"/>
  </r>
  <r>
    <n v="24082"/>
    <s v="SANDRA IBAÑEZ"/>
    <s v="United Kingdom"/>
    <s v="A1"/>
    <x v="1"/>
    <n v="150"/>
    <d v="2015-01-01T00:00:00"/>
    <s v="botellín 200cc"/>
    <x v="3"/>
    <n v="1.5"/>
    <n v="3"/>
    <n v="12372"/>
    <n v="22716"/>
    <n v="450"/>
    <n v="448.5"/>
    <x v="1"/>
    <n v="225"/>
  </r>
  <r>
    <n v="24083"/>
    <s v="CESAR FRANCO"/>
    <s v="Qatar"/>
    <s v="C3"/>
    <x v="1"/>
    <n v="125"/>
    <d v="2015-08-29T00:00:00"/>
    <s v="garrafa 3l"/>
    <x v="2"/>
    <n v="3.5"/>
    <n v="6.99"/>
    <n v="11415"/>
    <n v="15102"/>
    <n v="873.75"/>
    <n v="870.25"/>
    <x v="1"/>
    <n v="437.5"/>
  </r>
  <r>
    <n v="24084"/>
    <s v="AINARA ARIAS"/>
    <s v="Mongolia"/>
    <s v="C3"/>
    <x v="0"/>
    <n v="135"/>
    <d v="2015-08-21T00:00:00"/>
    <s v="garrafa 3l"/>
    <x v="4"/>
    <n v="3.5"/>
    <n v="6.99"/>
    <n v="10972"/>
    <n v="18721"/>
    <n v="943.65"/>
    <n v="940.15"/>
    <x v="1"/>
    <n v="472.5"/>
  </r>
  <r>
    <n v="24085"/>
    <s v="LIDIA DE LA FUENTE"/>
    <s v="Saint Lucia"/>
    <s v="A2"/>
    <x v="0"/>
    <n v="128"/>
    <d v="2015-05-21T00:00:00"/>
    <s v="botellín 300cc"/>
    <x v="1"/>
    <n v="2"/>
    <n v="3.99"/>
    <n v="7690"/>
    <n v="14672"/>
    <n v="510.72"/>
    <n v="508.72"/>
    <x v="1"/>
    <n v="256"/>
  </r>
  <r>
    <n v="24086"/>
    <s v="JAIME VARELA"/>
    <s v="Samoa"/>
    <s v="B1"/>
    <x v="0"/>
    <n v="5"/>
    <d v="2015-07-03T00:00:00"/>
    <s v="botella 0.5l"/>
    <x v="5"/>
    <n v="3"/>
    <n v="6"/>
    <n v="4047"/>
    <n v="9654"/>
    <n v="30"/>
    <n v="27"/>
    <x v="1"/>
    <n v="15"/>
  </r>
  <r>
    <n v="24087"/>
    <s v="NURIA TOMAS"/>
    <s v="China"/>
    <s v="A2"/>
    <x v="0"/>
    <n v="43"/>
    <d v="2015-05-24T00:00:00"/>
    <s v="botellín 300cc"/>
    <x v="4"/>
    <n v="2"/>
    <n v="3.99"/>
    <n v="10972"/>
    <n v="18721"/>
    <n v="171.57000000000002"/>
    <n v="169.57000000000002"/>
    <x v="1"/>
    <n v="86"/>
  </r>
  <r>
    <n v="24088"/>
    <s v="EVA AGUILERA"/>
    <s v="Papua New Guinea"/>
    <s v="B1"/>
    <x v="1"/>
    <n v="44"/>
    <d v="2015-08-11T00:00:00"/>
    <s v="botella 0.5l"/>
    <x v="5"/>
    <n v="3"/>
    <n v="6"/>
    <n v="4047"/>
    <n v="9654"/>
    <n v="264"/>
    <n v="261"/>
    <x v="1"/>
    <n v="132"/>
  </r>
  <r>
    <n v="24089"/>
    <s v="FRANCISCO JAVIER HERRERA"/>
    <s v="Antigua and Barbuda"/>
    <s v="A2"/>
    <x v="0"/>
    <n v="124"/>
    <d v="2015-01-28T00:00:00"/>
    <s v="botellín 300cc"/>
    <x v="1"/>
    <n v="2"/>
    <n v="3.99"/>
    <n v="7690"/>
    <n v="14672"/>
    <n v="494.76000000000005"/>
    <n v="492.76000000000005"/>
    <x v="1"/>
    <n v="248"/>
  </r>
  <r>
    <n v="24090"/>
    <s v="LOLA BERNAL"/>
    <s v="Botswana"/>
    <s v="A2"/>
    <x v="0"/>
    <n v="42"/>
    <d v="2015-01-31T00:00:00"/>
    <s v="botellín 300cc"/>
    <x v="0"/>
    <n v="2"/>
    <n v="3.99"/>
    <n v="26618"/>
    <n v="39447"/>
    <n v="167.58"/>
    <n v="165.58"/>
    <x v="1"/>
    <n v="84"/>
  </r>
  <r>
    <n v="24091"/>
    <s v="CLARA APARICIO"/>
    <s v="Togo"/>
    <s v="A4"/>
    <x v="0"/>
    <n v="187"/>
    <d v="2015-06-23T00:00:00"/>
    <s v="botellín 500cc"/>
    <x v="0"/>
    <n v="3.5"/>
    <n v="6.5"/>
    <n v="26618"/>
    <n v="39447"/>
    <n v="1215.5"/>
    <n v="1212"/>
    <x v="1"/>
    <n v="654.5"/>
  </r>
  <r>
    <n v="24092"/>
    <s v="ROCIO GUZMAN"/>
    <s v="Lesotho"/>
    <s v="C4"/>
    <x v="1"/>
    <n v="147"/>
    <d v="2015-06-18T00:00:00"/>
    <s v="garrafa 4l"/>
    <x v="0"/>
    <n v="5"/>
    <n v="9.99"/>
    <n v="26618"/>
    <n v="39447"/>
    <n v="1468.53"/>
    <n v="1463.53"/>
    <x v="1"/>
    <n v="735"/>
  </r>
  <r>
    <n v="24093"/>
    <s v="HELENA CRUZ"/>
    <s v="Czech Republic"/>
    <s v="C2"/>
    <x v="1"/>
    <n v="53"/>
    <d v="2015-04-03T00:00:00"/>
    <s v="garrafa 2l"/>
    <x v="3"/>
    <n v="2.5"/>
    <n v="4.5"/>
    <n v="12372"/>
    <n v="22716"/>
    <n v="238.5"/>
    <n v="236"/>
    <x v="1"/>
    <n v="132.5"/>
  </r>
  <r>
    <n v="24094"/>
    <s v="CLARA CARRILLO"/>
    <s v="Fiji"/>
    <s v="C1"/>
    <x v="0"/>
    <n v="71"/>
    <d v="2015-04-13T00:00:00"/>
    <s v="garrafa 1l"/>
    <x v="5"/>
    <n v="1"/>
    <n v="2"/>
    <n v="4047"/>
    <n v="9654"/>
    <n v="142"/>
    <n v="141"/>
    <x v="1"/>
    <n v="71"/>
  </r>
  <r>
    <n v="24095"/>
    <s v="JUDITH ROBLES"/>
    <s v="Bhutan"/>
    <s v="B2"/>
    <x v="1"/>
    <n v="50"/>
    <d v="2015-05-11T00:00:00"/>
    <s v="botella 1l"/>
    <x v="4"/>
    <n v="3.5"/>
    <n v="6.5"/>
    <n v="10972"/>
    <n v="18721"/>
    <n v="325"/>
    <n v="321.5"/>
    <x v="1"/>
    <n v="175"/>
  </r>
  <r>
    <n v="24096"/>
    <s v="YERAY SANCHEZ"/>
    <s v="Bosnia and Herzegovina"/>
    <s v="C3"/>
    <x v="0"/>
    <n v="54"/>
    <d v="2015-04-14T00:00:00"/>
    <s v="garrafa 3l"/>
    <x v="3"/>
    <n v="3.5"/>
    <n v="6.99"/>
    <n v="12372"/>
    <n v="22716"/>
    <n v="377.46000000000004"/>
    <n v="373.96000000000004"/>
    <x v="1"/>
    <n v="189"/>
  </r>
  <r>
    <n v="24097"/>
    <s v="ANE MORALES"/>
    <s v="Moldova"/>
    <s v="B1"/>
    <x v="0"/>
    <n v="164"/>
    <d v="2015-05-02T00:00:00"/>
    <s v="botella 0.5l"/>
    <x v="3"/>
    <n v="3"/>
    <n v="6"/>
    <n v="12372"/>
    <n v="22716"/>
    <n v="984"/>
    <n v="981"/>
    <x v="1"/>
    <n v="492"/>
  </r>
  <r>
    <n v="24098"/>
    <s v="DARIO SANTAMARIA"/>
    <s v="Swaziland"/>
    <s v="C4"/>
    <x v="0"/>
    <n v="77"/>
    <d v="2015-03-22T00:00:00"/>
    <s v="garrafa 4l"/>
    <x v="0"/>
    <n v="5"/>
    <n v="9.99"/>
    <n v="26618"/>
    <n v="39447"/>
    <n v="769.23"/>
    <n v="764.23"/>
    <x v="1"/>
    <n v="385"/>
  </r>
  <r>
    <n v="24099"/>
    <s v="MARTI ESTEBAN"/>
    <s v="The Gambia"/>
    <s v="B3"/>
    <x v="0"/>
    <n v="175"/>
    <d v="2015-08-29T00:00:00"/>
    <s v="botella 5l"/>
    <x v="0"/>
    <n v="6"/>
    <n v="9"/>
    <n v="26618"/>
    <n v="39447"/>
    <n v="1575"/>
    <n v="1569"/>
    <x v="1"/>
    <n v="1050"/>
  </r>
  <r>
    <n v="24100"/>
    <s v="MAR REYES"/>
    <s v="Mauritius"/>
    <s v="C2"/>
    <x v="1"/>
    <n v="177"/>
    <d v="2015-06-13T00:00:00"/>
    <s v="garrafa 2l"/>
    <x v="0"/>
    <n v="2.5"/>
    <n v="4.5"/>
    <n v="26618"/>
    <n v="39447"/>
    <n v="796.5"/>
    <n v="794"/>
    <x v="1"/>
    <n v="442.5"/>
  </r>
  <r>
    <n v="24101"/>
    <s v="GERARD MARTINEZ"/>
    <s v="Indonesia"/>
    <s v="C4"/>
    <x v="0"/>
    <n v="143"/>
    <d v="2015-02-17T00:00:00"/>
    <s v="garrafa 4l"/>
    <x v="4"/>
    <n v="5"/>
    <n v="9.99"/>
    <n v="10972"/>
    <n v="18721"/>
    <n v="1428.57"/>
    <n v="1423.57"/>
    <x v="1"/>
    <n v="715"/>
  </r>
  <r>
    <n v="24102"/>
    <s v="ALBERTO MILLAN"/>
    <s v="Portugal"/>
    <s v="C2"/>
    <x v="1"/>
    <n v="183"/>
    <d v="2015-02-19T00:00:00"/>
    <s v="garrafa 2l"/>
    <x v="3"/>
    <n v="2.5"/>
    <n v="4.5"/>
    <n v="12372"/>
    <n v="22716"/>
    <n v="823.5"/>
    <n v="821"/>
    <x v="1"/>
    <n v="457.5"/>
  </r>
  <r>
    <n v="24103"/>
    <s v="VERA GALLEGO"/>
    <s v="Kazakhstan"/>
    <s v="A4"/>
    <x v="0"/>
    <n v="25"/>
    <d v="2015-07-10T00:00:00"/>
    <s v="botellín 500cc"/>
    <x v="4"/>
    <n v="3.5"/>
    <n v="6.5"/>
    <n v="10972"/>
    <n v="18721"/>
    <n v="162.5"/>
    <n v="159"/>
    <x v="1"/>
    <n v="87.5"/>
  </r>
  <r>
    <n v="24104"/>
    <s v="CARLOS MONTES"/>
    <s v="Pakistan"/>
    <s v="C3"/>
    <x v="1"/>
    <n v="169"/>
    <d v="2015-06-12T00:00:00"/>
    <s v="garrafa 3l"/>
    <x v="2"/>
    <n v="3.5"/>
    <n v="6.99"/>
    <n v="11415"/>
    <n v="15102"/>
    <n v="1181.31"/>
    <n v="1177.81"/>
    <x v="1"/>
    <n v="591.5"/>
  </r>
  <r>
    <n v="24105"/>
    <s v="ANGELA MOYA"/>
    <s v="Guinea"/>
    <s v="B1"/>
    <x v="1"/>
    <n v="98"/>
    <d v="2015-07-11T00:00:00"/>
    <s v="botella 0.5l"/>
    <x v="0"/>
    <n v="3"/>
    <n v="6"/>
    <n v="26618"/>
    <n v="39447"/>
    <n v="588"/>
    <n v="585"/>
    <x v="1"/>
    <n v="294"/>
  </r>
  <r>
    <n v="24106"/>
    <s v="ERIC MIRANDA"/>
    <s v="China"/>
    <s v="B3"/>
    <x v="0"/>
    <n v="102"/>
    <d v="2015-01-26T00:00:00"/>
    <s v="botella 5l"/>
    <x v="4"/>
    <n v="6"/>
    <n v="9"/>
    <n v="10972"/>
    <n v="18721"/>
    <n v="918"/>
    <n v="912"/>
    <x v="1"/>
    <n v="612"/>
  </r>
  <r>
    <n v="24107"/>
    <s v="LUCIA PRIETO"/>
    <s v="Guinea"/>
    <s v="C1"/>
    <x v="1"/>
    <n v="29"/>
    <d v="2015-08-27T00:00:00"/>
    <s v="garrafa 1l"/>
    <x v="0"/>
    <n v="1"/>
    <n v="2"/>
    <n v="26618"/>
    <n v="39447"/>
    <n v="58"/>
    <n v="57"/>
    <x v="1"/>
    <n v="29"/>
  </r>
  <r>
    <n v="24108"/>
    <s v="RAUL SANTANA"/>
    <s v="Ghana"/>
    <s v="C3"/>
    <x v="0"/>
    <n v="42"/>
    <d v="2015-05-29T00:00:00"/>
    <s v="garrafa 3l"/>
    <x v="0"/>
    <n v="3.5"/>
    <n v="6.99"/>
    <n v="26618"/>
    <n v="39447"/>
    <n v="293.58"/>
    <n v="290.08"/>
    <x v="1"/>
    <n v="147"/>
  </r>
  <r>
    <n v="24109"/>
    <s v="ISMAEL VALERO"/>
    <s v="France"/>
    <s v="A2"/>
    <x v="1"/>
    <n v="182"/>
    <d v="2015-03-17T00:00:00"/>
    <s v="botellín 300cc"/>
    <x v="3"/>
    <n v="2"/>
    <n v="3.99"/>
    <n v="12372"/>
    <n v="22716"/>
    <n v="726.18000000000006"/>
    <n v="724.18000000000006"/>
    <x v="1"/>
    <n v="364"/>
  </r>
  <r>
    <n v="24110"/>
    <s v="RODRIGO MANZANO"/>
    <s v="Honduras"/>
    <s v="C2"/>
    <x v="0"/>
    <n v="39"/>
    <d v="2015-08-28T00:00:00"/>
    <s v="garrafa 2l"/>
    <x v="1"/>
    <n v="2.5"/>
    <n v="4.5"/>
    <n v="7690"/>
    <n v="14672"/>
    <n v="175.5"/>
    <n v="173"/>
    <x v="1"/>
    <n v="97.5"/>
  </r>
  <r>
    <n v="24111"/>
    <s v="ALBA NUÑEZ"/>
    <s v="Philippines"/>
    <s v="B1"/>
    <x v="1"/>
    <n v="166"/>
    <d v="2015-07-16T00:00:00"/>
    <s v="botella 0.5l"/>
    <x v="4"/>
    <n v="3"/>
    <n v="6"/>
    <n v="10972"/>
    <n v="18721"/>
    <n v="996"/>
    <n v="993"/>
    <x v="1"/>
    <n v="498"/>
  </r>
  <r>
    <n v="24112"/>
    <s v="NAIARA GARRIDO"/>
    <s v="Guinea-Bissau"/>
    <s v="C3"/>
    <x v="0"/>
    <n v="20"/>
    <d v="2015-07-13T00:00:00"/>
    <s v="garrafa 3l"/>
    <x v="0"/>
    <n v="3.5"/>
    <n v="6.99"/>
    <n v="26618"/>
    <n v="39447"/>
    <n v="139.80000000000001"/>
    <n v="136.30000000000001"/>
    <x v="1"/>
    <n v="70"/>
  </r>
  <r>
    <n v="24113"/>
    <s v="MALAK RAMIREZ"/>
    <s v="Afghanistan"/>
    <s v="C3"/>
    <x v="0"/>
    <n v="5"/>
    <d v="2015-06-10T00:00:00"/>
    <s v="garrafa 3l"/>
    <x v="2"/>
    <n v="3.5"/>
    <n v="6.99"/>
    <n v="11415"/>
    <n v="15102"/>
    <n v="34.950000000000003"/>
    <n v="31.450000000000003"/>
    <x v="1"/>
    <n v="17.5"/>
  </r>
  <r>
    <n v="24114"/>
    <s v="LARA ROCA"/>
    <s v="Afghanistan"/>
    <s v="C5"/>
    <x v="1"/>
    <n v="179"/>
    <d v="2015-01-02T00:00:00"/>
    <s v="garrafa 8l"/>
    <x v="2"/>
    <n v="8"/>
    <n v="14.5"/>
    <n v="11415"/>
    <n v="15102"/>
    <n v="2595.5"/>
    <n v="2587.5"/>
    <x v="1"/>
    <n v="1432"/>
  </r>
  <r>
    <n v="24115"/>
    <s v="OLIVIA AGUILERA"/>
    <s v="Bulgaria"/>
    <s v="C4"/>
    <x v="1"/>
    <n v="169"/>
    <d v="2015-02-07T00:00:00"/>
    <s v="garrafa 4l"/>
    <x v="3"/>
    <n v="5"/>
    <n v="9.99"/>
    <n v="12372"/>
    <n v="22716"/>
    <n v="1688.31"/>
    <n v="1683.31"/>
    <x v="1"/>
    <n v="845"/>
  </r>
  <r>
    <n v="24116"/>
    <s v="ORIOL CONDE"/>
    <s v="Andorra"/>
    <s v="A1"/>
    <x v="0"/>
    <n v="153"/>
    <d v="2015-06-15T00:00:00"/>
    <s v="botellín 200cc"/>
    <x v="3"/>
    <n v="1.5"/>
    <n v="3"/>
    <n v="12372"/>
    <n v="22716"/>
    <n v="459"/>
    <n v="457.5"/>
    <x v="1"/>
    <n v="229.5"/>
  </r>
  <r>
    <n v="24117"/>
    <s v="ALEX MARTI"/>
    <s v="Liberia"/>
    <s v="C5"/>
    <x v="1"/>
    <n v="199"/>
    <d v="2015-05-27T00:00:00"/>
    <s v="garrafa 8l"/>
    <x v="0"/>
    <n v="8"/>
    <n v="14.5"/>
    <n v="26618"/>
    <n v="39447"/>
    <n v="2885.5"/>
    <n v="2877.5"/>
    <x v="1"/>
    <n v="1592"/>
  </r>
  <r>
    <n v="24118"/>
    <s v="ANDREA GOMEZ"/>
    <s v="El Salvador"/>
    <s v="A4"/>
    <x v="1"/>
    <n v="41"/>
    <d v="2015-02-18T00:00:00"/>
    <s v="botellín 500cc"/>
    <x v="1"/>
    <n v="3.5"/>
    <n v="6.5"/>
    <n v="7690"/>
    <n v="14672"/>
    <n v="266.5"/>
    <n v="263"/>
    <x v="1"/>
    <n v="143.5"/>
  </r>
  <r>
    <n v="24119"/>
    <s v="MARCO PEREZ"/>
    <s v="Cameroon"/>
    <s v="B3"/>
    <x v="1"/>
    <n v="197"/>
    <d v="2015-04-09T00:00:00"/>
    <s v="botella 5l"/>
    <x v="0"/>
    <n v="6"/>
    <n v="9"/>
    <n v="26618"/>
    <n v="39447"/>
    <n v="1773"/>
    <n v="1767"/>
    <x v="1"/>
    <n v="1182"/>
  </r>
  <r>
    <n v="24120"/>
    <s v="NICOLAS ESCOBAR"/>
    <s v="Burkina Faso"/>
    <s v="A2"/>
    <x v="0"/>
    <n v="99"/>
    <d v="2015-03-27T00:00:00"/>
    <s v="botellín 300cc"/>
    <x v="0"/>
    <n v="2"/>
    <n v="3.99"/>
    <n v="26618"/>
    <n v="39447"/>
    <n v="395.01000000000005"/>
    <n v="393.01000000000005"/>
    <x v="1"/>
    <n v="198"/>
  </r>
  <r>
    <n v="24121"/>
    <s v="NIL CANO"/>
    <s v="Botswana"/>
    <s v="B3"/>
    <x v="0"/>
    <n v="91"/>
    <d v="2015-03-10T00:00:00"/>
    <s v="botella 5l"/>
    <x v="0"/>
    <n v="6"/>
    <n v="9"/>
    <n v="26618"/>
    <n v="39447"/>
    <n v="819"/>
    <n v="813"/>
    <x v="1"/>
    <n v="546"/>
  </r>
  <r>
    <n v="24122"/>
    <s v="RAFAEL GUERRERO"/>
    <s v="Sri Lanka"/>
    <s v="A2"/>
    <x v="0"/>
    <n v="125"/>
    <d v="2015-02-13T00:00:00"/>
    <s v="botellín 300cc"/>
    <x v="4"/>
    <n v="2"/>
    <n v="3.99"/>
    <n v="10972"/>
    <n v="18721"/>
    <n v="498.75"/>
    <n v="496.75"/>
    <x v="1"/>
    <n v="250"/>
  </r>
  <r>
    <n v="24123"/>
    <s v="ALVARO LUNA"/>
    <s v="Myanmar"/>
    <s v="A1"/>
    <x v="0"/>
    <n v="18"/>
    <d v="2015-08-13T00:00:00"/>
    <s v="botellín 200cc"/>
    <x v="4"/>
    <n v="1.5"/>
    <n v="3"/>
    <n v="10972"/>
    <n v="18721"/>
    <n v="54"/>
    <n v="52.5"/>
    <x v="1"/>
    <n v="27"/>
  </r>
  <r>
    <n v="24124"/>
    <s v="DANIEL REDONDO"/>
    <s v="Czech Republic"/>
    <s v="A1"/>
    <x v="0"/>
    <n v="159"/>
    <d v="2015-03-22T00:00:00"/>
    <s v="botellín 200cc"/>
    <x v="3"/>
    <n v="1.5"/>
    <n v="3"/>
    <n v="12372"/>
    <n v="22716"/>
    <n v="477"/>
    <n v="475.5"/>
    <x v="1"/>
    <n v="238.5"/>
  </r>
  <r>
    <n v="24125"/>
    <s v="LIDIA LOZANO"/>
    <s v="Guinea-Bissau"/>
    <s v="B1"/>
    <x v="1"/>
    <n v="104"/>
    <d v="2015-08-21T00:00:00"/>
    <s v="botella 0.5l"/>
    <x v="0"/>
    <n v="3"/>
    <n v="6"/>
    <n v="26618"/>
    <n v="39447"/>
    <n v="624"/>
    <n v="621"/>
    <x v="1"/>
    <n v="312"/>
  </r>
  <r>
    <n v="24126"/>
    <s v="CLARA FRANCO"/>
    <s v="Andorra"/>
    <s v="A2"/>
    <x v="0"/>
    <n v="125"/>
    <d v="2015-04-06T00:00:00"/>
    <s v="botellín 300cc"/>
    <x v="3"/>
    <n v="2"/>
    <n v="3.99"/>
    <n v="12372"/>
    <n v="22716"/>
    <n v="498.75"/>
    <n v="496.75"/>
    <x v="1"/>
    <n v="250"/>
  </r>
  <r>
    <n v="24127"/>
    <s v="PABLO VILLAR"/>
    <s v="Barbados"/>
    <s v="C2"/>
    <x v="1"/>
    <n v="25"/>
    <d v="2015-06-25T00:00:00"/>
    <s v="garrafa 2l"/>
    <x v="1"/>
    <n v="2.5"/>
    <n v="4.5"/>
    <n v="7690"/>
    <n v="14672"/>
    <n v="112.5"/>
    <n v="110"/>
    <x v="1"/>
    <n v="62.5"/>
  </r>
  <r>
    <n v="24128"/>
    <s v="NIL MARIN"/>
    <s v="Angola"/>
    <s v="A1"/>
    <x v="0"/>
    <n v="183"/>
    <d v="2015-01-28T00:00:00"/>
    <s v="botellín 200cc"/>
    <x v="0"/>
    <n v="1.5"/>
    <n v="3"/>
    <n v="26618"/>
    <n v="39447"/>
    <n v="549"/>
    <n v="547.5"/>
    <x v="1"/>
    <n v="274.5"/>
  </r>
  <r>
    <n v="24129"/>
    <s v="ISMAEL SANTOS"/>
    <s v="Montenegro"/>
    <s v="A2"/>
    <x v="0"/>
    <n v="197"/>
    <d v="2015-04-28T00:00:00"/>
    <s v="botellín 300cc"/>
    <x v="3"/>
    <n v="2"/>
    <n v="3.99"/>
    <n v="12372"/>
    <n v="22716"/>
    <n v="786.03000000000009"/>
    <n v="784.03000000000009"/>
    <x v="1"/>
    <n v="394"/>
  </r>
  <r>
    <n v="24130"/>
    <s v="MARINA ESPINOSA"/>
    <s v="Burkina Faso"/>
    <s v="C4"/>
    <x v="0"/>
    <n v="84"/>
    <d v="2015-02-19T00:00:00"/>
    <s v="garrafa 4l"/>
    <x v="0"/>
    <n v="5"/>
    <n v="9.99"/>
    <n v="26618"/>
    <n v="39447"/>
    <n v="839.16"/>
    <n v="834.16"/>
    <x v="1"/>
    <n v="420"/>
  </r>
  <r>
    <n v="24131"/>
    <s v="GERARD SANTANA"/>
    <s v="Lebanon"/>
    <s v="B1"/>
    <x v="1"/>
    <n v="198"/>
    <d v="2015-01-07T00:00:00"/>
    <s v="botella 0.5l"/>
    <x v="2"/>
    <n v="3"/>
    <n v="6"/>
    <n v="11415"/>
    <n v="15102"/>
    <n v="1188"/>
    <n v="1185"/>
    <x v="1"/>
    <n v="594"/>
  </r>
  <r>
    <n v="24132"/>
    <s v="RUBEN CARRASCO"/>
    <s v="Azerbaijan"/>
    <s v="B1"/>
    <x v="0"/>
    <n v="206"/>
    <d v="2015-07-26T00:00:00"/>
    <s v="botella 0.5l"/>
    <x v="2"/>
    <n v="3"/>
    <n v="6"/>
    <n v="11415"/>
    <n v="15102"/>
    <n v="1236"/>
    <n v="1233"/>
    <x v="1"/>
    <n v="618"/>
  </r>
  <r>
    <n v="24133"/>
    <s v="BERTA GALLARDO"/>
    <s v="Rwanda"/>
    <s v="C5"/>
    <x v="1"/>
    <n v="42"/>
    <d v="2015-08-02T00:00:00"/>
    <s v="garrafa 8l"/>
    <x v="0"/>
    <n v="8"/>
    <n v="14.5"/>
    <n v="26618"/>
    <n v="39447"/>
    <n v="609"/>
    <n v="601"/>
    <x v="1"/>
    <n v="336"/>
  </r>
  <r>
    <n v="24134"/>
    <s v="GABRIEL VILLAR"/>
    <s v="Saint Vincent and the Grenadines"/>
    <s v="C3"/>
    <x v="1"/>
    <n v="47"/>
    <d v="2015-02-16T00:00:00"/>
    <s v="garrafa 3l"/>
    <x v="1"/>
    <n v="3.5"/>
    <n v="6.99"/>
    <n v="7690"/>
    <n v="14672"/>
    <n v="328.53000000000003"/>
    <n v="325.03000000000003"/>
    <x v="1"/>
    <n v="164.5"/>
  </r>
  <r>
    <n v="24135"/>
    <s v="ARIADNA GARRIDO"/>
    <s v="Serbia"/>
    <s v="C3"/>
    <x v="1"/>
    <n v="108"/>
    <d v="2015-04-07T00:00:00"/>
    <s v="garrafa 3l"/>
    <x v="3"/>
    <n v="3.5"/>
    <n v="6.99"/>
    <n v="12372"/>
    <n v="22716"/>
    <n v="754.92000000000007"/>
    <n v="751.42000000000007"/>
    <x v="1"/>
    <n v="378"/>
  </r>
  <r>
    <n v="24136"/>
    <s v="GERARD VAZQUEZ"/>
    <s v="Papua New Guinea"/>
    <s v="C3"/>
    <x v="0"/>
    <n v="174"/>
    <d v="2015-01-06T00:00:00"/>
    <s v="garrafa 3l"/>
    <x v="5"/>
    <n v="3.5"/>
    <n v="6.99"/>
    <n v="4047"/>
    <n v="9654"/>
    <n v="1216.26"/>
    <n v="1212.76"/>
    <x v="1"/>
    <n v="609"/>
  </r>
  <r>
    <n v="24137"/>
    <s v="MARCO RIVAS"/>
    <s v="Antigua and Barbuda"/>
    <s v="C2"/>
    <x v="1"/>
    <n v="68"/>
    <d v="2015-07-29T00:00:00"/>
    <s v="garrafa 2l"/>
    <x v="1"/>
    <n v="2.5"/>
    <n v="4.5"/>
    <n v="7690"/>
    <n v="14672"/>
    <n v="306"/>
    <n v="303.5"/>
    <x v="1"/>
    <n v="170"/>
  </r>
  <r>
    <n v="24138"/>
    <s v="NOELIA ESTEBAN"/>
    <s v="Antigua and Barbuda"/>
    <s v="C5"/>
    <x v="0"/>
    <n v="108"/>
    <d v="2015-04-27T00:00:00"/>
    <s v="garrafa 8l"/>
    <x v="1"/>
    <n v="8"/>
    <n v="14.5"/>
    <n v="7690"/>
    <n v="14672"/>
    <n v="1566"/>
    <n v="1558"/>
    <x v="1"/>
    <n v="864"/>
  </r>
  <r>
    <n v="24139"/>
    <s v="ANGELA VICENTE"/>
    <s v="Switzerland"/>
    <s v="A2"/>
    <x v="1"/>
    <n v="10"/>
    <d v="2015-08-24T00:00:00"/>
    <s v="botellín 300cc"/>
    <x v="3"/>
    <n v="2"/>
    <n v="3.99"/>
    <n v="12372"/>
    <n v="22716"/>
    <n v="39.900000000000006"/>
    <n v="37.900000000000006"/>
    <x v="1"/>
    <n v="20"/>
  </r>
  <r>
    <n v="24140"/>
    <s v="NAYARA MONTERO"/>
    <s v="United States of America"/>
    <s v="A2"/>
    <x v="1"/>
    <n v="58"/>
    <d v="2015-04-13T00:00:00"/>
    <s v="botellín 300cc"/>
    <x v="6"/>
    <n v="2"/>
    <n v="3.99"/>
    <n v="285"/>
    <n v="1429"/>
    <n v="231.42000000000002"/>
    <n v="229.42000000000002"/>
    <x v="1"/>
    <n v="116"/>
  </r>
  <r>
    <n v="24141"/>
    <s v="ERIKA CASAS"/>
    <s v="Brunei"/>
    <s v="A2"/>
    <x v="0"/>
    <n v="203"/>
    <d v="2015-02-15T00:00:00"/>
    <s v="botellín 300cc"/>
    <x v="4"/>
    <n v="2"/>
    <n v="3.99"/>
    <n v="10972"/>
    <n v="18721"/>
    <n v="809.97"/>
    <n v="807.97"/>
    <x v="1"/>
    <n v="406"/>
  </r>
  <r>
    <n v="24142"/>
    <s v="HUGO BUENO"/>
    <s v="Egypt"/>
    <s v="A1"/>
    <x v="0"/>
    <n v="201"/>
    <d v="2015-05-23T00:00:00"/>
    <s v="botellín 200cc"/>
    <x v="2"/>
    <n v="1.5"/>
    <n v="3"/>
    <n v="11415"/>
    <n v="15102"/>
    <n v="603"/>
    <n v="601.5"/>
    <x v="1"/>
    <n v="301.5"/>
  </r>
  <r>
    <n v="24143"/>
    <s v="RODRIGO CRESPO"/>
    <s v="Guatemala"/>
    <s v="C3"/>
    <x v="0"/>
    <n v="13"/>
    <d v="2015-05-17T00:00:00"/>
    <s v="garrafa 3l"/>
    <x v="1"/>
    <n v="3.5"/>
    <n v="6.99"/>
    <n v="7690"/>
    <n v="14672"/>
    <n v="90.87"/>
    <n v="87.37"/>
    <x v="1"/>
    <n v="45.5"/>
  </r>
  <r>
    <n v="24144"/>
    <s v="EVA MANZANO"/>
    <s v="Uganda"/>
    <s v="C2"/>
    <x v="1"/>
    <n v="168"/>
    <d v="2015-05-23T00:00:00"/>
    <s v="garrafa 2l"/>
    <x v="0"/>
    <n v="2.5"/>
    <n v="4.5"/>
    <n v="26618"/>
    <n v="39447"/>
    <n v="756"/>
    <n v="753.5"/>
    <x v="1"/>
    <n v="420"/>
  </r>
  <r>
    <n v="24145"/>
    <s v="SANDRA RUBIO"/>
    <s v="Mozambique"/>
    <s v="B3"/>
    <x v="1"/>
    <n v="89"/>
    <d v="2015-05-08T00:00:00"/>
    <s v="botella 5l"/>
    <x v="0"/>
    <n v="6"/>
    <n v="9"/>
    <n v="26618"/>
    <n v="39447"/>
    <n v="801"/>
    <n v="795"/>
    <x v="1"/>
    <n v="534"/>
  </r>
  <r>
    <n v="24146"/>
    <s v="MIGUEL ANGEL VERA"/>
    <s v="Eritrea"/>
    <s v="B2"/>
    <x v="1"/>
    <n v="64"/>
    <d v="2015-06-23T00:00:00"/>
    <s v="botella 1l"/>
    <x v="0"/>
    <n v="3.5"/>
    <n v="6.5"/>
    <n v="26618"/>
    <n v="39447"/>
    <n v="416"/>
    <n v="412.5"/>
    <x v="1"/>
    <n v="224"/>
  </r>
  <r>
    <n v="24147"/>
    <s v="JULIA SANTOS"/>
    <s v="Croatia"/>
    <s v="C1"/>
    <x v="2"/>
    <n v="12"/>
    <d v="2015-07-23T00:00:00"/>
    <s v="garrafa 1l"/>
    <x v="3"/>
    <n v="1"/>
    <n v="2"/>
    <n v="12372"/>
    <n v="22716"/>
    <n v="24"/>
    <n v="23"/>
    <x v="1"/>
    <n v="12"/>
  </r>
  <r>
    <n v="24148"/>
    <s v="JOSE MANUEL CARMONA"/>
    <s v="Taiwan"/>
    <s v="A2"/>
    <x v="1"/>
    <n v="58"/>
    <d v="2015-03-15T00:00:00"/>
    <s v="botellín 300cc"/>
    <x v="4"/>
    <n v="2"/>
    <n v="3.99"/>
    <n v="10972"/>
    <n v="18721"/>
    <n v="231.42000000000002"/>
    <n v="229.42000000000002"/>
    <x v="1"/>
    <n v="116"/>
  </r>
  <r>
    <n v="24149"/>
    <s v="ANDREA PASTOR"/>
    <s v="Armenia"/>
    <s v="A1"/>
    <x v="0"/>
    <n v="142"/>
    <d v="2015-03-17T00:00:00"/>
    <s v="botellín 200cc"/>
    <x v="3"/>
    <n v="1.5"/>
    <n v="3"/>
    <n v="12372"/>
    <n v="22716"/>
    <n v="426"/>
    <n v="424.5"/>
    <x v="1"/>
    <n v="213"/>
  </r>
  <r>
    <n v="24150"/>
    <s v="CLARA MARTI"/>
    <s v="Botswana"/>
    <s v="C1"/>
    <x v="1"/>
    <n v="46"/>
    <d v="2015-04-07T00:00:00"/>
    <s v="garrafa 1l"/>
    <x v="0"/>
    <n v="1"/>
    <n v="2"/>
    <n v="26618"/>
    <n v="39447"/>
    <n v="92"/>
    <n v="91"/>
    <x v="1"/>
    <n v="46"/>
  </r>
  <r>
    <n v="24151"/>
    <s v="JOSE VARGAS"/>
    <s v="Portugal"/>
    <s v="B1"/>
    <x v="0"/>
    <n v="210"/>
    <d v="2015-07-03T00:00:00"/>
    <s v="botella 0.5l"/>
    <x v="3"/>
    <n v="3"/>
    <n v="6"/>
    <n v="12372"/>
    <n v="22716"/>
    <n v="1260"/>
    <n v="1257"/>
    <x v="1"/>
    <n v="630"/>
  </r>
  <r>
    <n v="24152"/>
    <s v="JOSE MANUEL LOPEZ"/>
    <s v="Iraq"/>
    <s v="C1"/>
    <x v="0"/>
    <n v="130"/>
    <d v="2015-01-01T00:00:00"/>
    <s v="garrafa 1l"/>
    <x v="2"/>
    <n v="1"/>
    <n v="2"/>
    <n v="11415"/>
    <n v="15102"/>
    <n v="260"/>
    <n v="259"/>
    <x v="1"/>
    <n v="130"/>
  </r>
  <r>
    <n v="24153"/>
    <s v="IZAN CALDERON"/>
    <s v="Ethiopia"/>
    <s v="B3"/>
    <x v="2"/>
    <n v="173"/>
    <d v="2015-01-11T00:00:00"/>
    <s v="botella 5l"/>
    <x v="0"/>
    <n v="6"/>
    <n v="9"/>
    <n v="26618"/>
    <n v="39447"/>
    <n v="1557"/>
    <n v="1551"/>
    <x v="1"/>
    <n v="1038"/>
  </r>
  <r>
    <n v="24154"/>
    <s v="ANA CARRILLO"/>
    <s v="Vanuatu"/>
    <s v="C2"/>
    <x v="0"/>
    <n v="54"/>
    <d v="2015-08-17T00:00:00"/>
    <s v="garrafa 2l"/>
    <x v="5"/>
    <n v="2.5"/>
    <n v="4.5"/>
    <n v="4047"/>
    <n v="9654"/>
    <n v="243"/>
    <n v="240.5"/>
    <x v="1"/>
    <n v="135"/>
  </r>
  <r>
    <n v="24155"/>
    <s v="LEIRE VERA"/>
    <s v="Papua New Guinea"/>
    <s v="C2"/>
    <x v="0"/>
    <n v="44"/>
    <d v="2015-01-16T00:00:00"/>
    <s v="garrafa 2l"/>
    <x v="5"/>
    <n v="2.5"/>
    <n v="4.5"/>
    <n v="4047"/>
    <n v="9654"/>
    <n v="198"/>
    <n v="195.5"/>
    <x v="1"/>
    <n v="110"/>
  </r>
  <r>
    <n v="24156"/>
    <s v="ROBERTO FERNANDEZ"/>
    <s v="Guinea-Bissau"/>
    <s v="B2"/>
    <x v="2"/>
    <n v="71"/>
    <d v="2015-03-12T00:00:00"/>
    <s v="botella 1l"/>
    <x v="0"/>
    <n v="3.5"/>
    <n v="6.5"/>
    <n v="26618"/>
    <n v="39447"/>
    <n v="461.5"/>
    <n v="458"/>
    <x v="1"/>
    <n v="248.5"/>
  </r>
  <r>
    <n v="24157"/>
    <s v="ELENA BENITEZ"/>
    <s v="United Kingdom"/>
    <s v="A2"/>
    <x v="0"/>
    <n v="132"/>
    <d v="2015-05-10T00:00:00"/>
    <s v="botellín 300cc"/>
    <x v="3"/>
    <n v="2"/>
    <n v="3.99"/>
    <n v="12372"/>
    <n v="22716"/>
    <n v="526.68000000000006"/>
    <n v="524.68000000000006"/>
    <x v="1"/>
    <n v="264"/>
  </r>
  <r>
    <n v="24158"/>
    <s v="PAULA ROMAN"/>
    <s v="Brunei"/>
    <s v="A4"/>
    <x v="1"/>
    <n v="38"/>
    <d v="2015-07-26T00:00:00"/>
    <m/>
    <x v="4"/>
    <e v="#N/A"/>
    <e v="#N/A"/>
    <n v="10972"/>
    <n v="18721"/>
    <e v="#N/A"/>
    <e v="#N/A"/>
    <x v="1"/>
    <e v="#N/A"/>
  </r>
  <r>
    <n v="24159"/>
    <s v="PEDRO HEREDIA"/>
    <s v="Azerbaijan"/>
    <s v="C2"/>
    <x v="1"/>
    <n v="40"/>
    <d v="2015-03-05T00:00:00"/>
    <m/>
    <x v="2"/>
    <e v="#N/A"/>
    <e v="#N/A"/>
    <n v="11415"/>
    <n v="15102"/>
    <e v="#N/A"/>
    <e v="#N/A"/>
    <x v="1"/>
    <e v="#N/A"/>
  </r>
  <r>
    <n v="24160"/>
    <s v="VALERIA IGLESIAS"/>
    <s v="Iran"/>
    <s v="B3"/>
    <x v="0"/>
    <n v="58"/>
    <d v="2015-08-26T00:00:00"/>
    <m/>
    <x v="2"/>
    <e v="#N/A"/>
    <e v="#N/A"/>
    <n v="11415"/>
    <n v="15102"/>
    <e v="#N/A"/>
    <e v="#N/A"/>
    <x v="1"/>
    <e v="#N/A"/>
  </r>
  <r>
    <n v="24161"/>
    <s v="BRUNO MARTIN"/>
    <s v="Republic of the Congo"/>
    <s v="C3"/>
    <x v="1"/>
    <n v="185"/>
    <d v="2015-05-28T00:00:00"/>
    <m/>
    <x v="0"/>
    <e v="#N/A"/>
    <e v="#N/A"/>
    <n v="26618"/>
    <n v="39447"/>
    <e v="#N/A"/>
    <e v="#N/A"/>
    <x v="1"/>
    <e v="#N/A"/>
  </r>
  <r>
    <n v="24162"/>
    <s v="MIRIAM HURTADO"/>
    <s v="Kiribati"/>
    <s v="A2"/>
    <x v="0"/>
    <n v="61"/>
    <d v="2015-06-21T00:00:00"/>
    <m/>
    <x v="5"/>
    <e v="#N/A"/>
    <e v="#N/A"/>
    <n v="4047"/>
    <n v="9654"/>
    <e v="#N/A"/>
    <e v="#N/A"/>
    <x v="1"/>
    <e v="#N/A"/>
  </r>
  <r>
    <n v="24163"/>
    <s v="PEDRO RIVAS"/>
    <s v="Moldova"/>
    <s v="C1"/>
    <x v="1"/>
    <n v="84"/>
    <d v="2015-06-27T00:00:00"/>
    <m/>
    <x v="3"/>
    <e v="#N/A"/>
    <e v="#N/A"/>
    <n v="12372"/>
    <n v="22716"/>
    <e v="#N/A"/>
    <e v="#N/A"/>
    <x v="1"/>
    <e v="#N/A"/>
  </r>
  <r>
    <n v="24164"/>
    <s v="JUDITH PRIETO"/>
    <s v="Jordan"/>
    <s v="A2"/>
    <x v="0"/>
    <n v="119"/>
    <d v="2015-01-24T00:00:00"/>
    <m/>
    <x v="2"/>
    <e v="#N/A"/>
    <e v="#N/A"/>
    <n v="11415"/>
    <n v="15102"/>
    <e v="#N/A"/>
    <e v="#N/A"/>
    <x v="1"/>
    <e v="#N/A"/>
  </r>
  <r>
    <n v="24165"/>
    <s v="EMMA VICENTE"/>
    <s v="Sudan"/>
    <s v="C5"/>
    <x v="1"/>
    <n v="54"/>
    <d v="2015-03-16T00:00:00"/>
    <m/>
    <x v="0"/>
    <e v="#N/A"/>
    <e v="#N/A"/>
    <n v="26618"/>
    <n v="39447"/>
    <e v="#N/A"/>
    <e v="#N/A"/>
    <x v="1"/>
    <e v="#N/A"/>
  </r>
  <r>
    <n v="24166"/>
    <s v="CARLOTA VARGAS"/>
    <s v="Angola"/>
    <s v="A1"/>
    <x v="0"/>
    <n v="191"/>
    <d v="2015-01-16T00:00:00"/>
    <m/>
    <x v="0"/>
    <e v="#N/A"/>
    <e v="#N/A"/>
    <n v="26618"/>
    <n v="39447"/>
    <e v="#N/A"/>
    <e v="#N/A"/>
    <x v="1"/>
    <e v="#N/A"/>
  </r>
  <r>
    <n v="24167"/>
    <s v="MARTIN CALVO"/>
    <s v="Kenya"/>
    <s v="B2"/>
    <x v="0"/>
    <n v="181"/>
    <d v="2015-07-22T00:00:00"/>
    <m/>
    <x v="0"/>
    <e v="#N/A"/>
    <e v="#N/A"/>
    <n v="26618"/>
    <n v="39447"/>
    <e v="#N/A"/>
    <e v="#N/A"/>
    <x v="1"/>
    <e v="#N/A"/>
  </r>
  <r>
    <n v="24168"/>
    <s v="ALONSO GALLARDO"/>
    <s v="Bangladesh"/>
    <s v="A2"/>
    <x v="1"/>
    <n v="99"/>
    <d v="2015-05-18T00:00:00"/>
    <m/>
    <x v="4"/>
    <e v="#N/A"/>
    <e v="#N/A"/>
    <n v="10972"/>
    <n v="18721"/>
    <e v="#N/A"/>
    <e v="#N/A"/>
    <x v="1"/>
    <e v="#N/A"/>
  </r>
  <r>
    <n v="24169"/>
    <s v="MANUELA REYES"/>
    <s v="Austria"/>
    <s v="B1"/>
    <x v="0"/>
    <n v="120"/>
    <d v="2015-07-07T00:00:00"/>
    <m/>
    <x v="3"/>
    <e v="#N/A"/>
    <e v="#N/A"/>
    <n v="12372"/>
    <n v="22716"/>
    <e v="#N/A"/>
    <e v="#N/A"/>
    <x v="1"/>
    <e v="#N/A"/>
  </r>
  <r>
    <n v="24170"/>
    <s v="AARON SERRA"/>
    <s v="Yemen"/>
    <s v="B1"/>
    <x v="0"/>
    <n v="38"/>
    <d v="2015-07-31T00:00:00"/>
    <m/>
    <x v="2"/>
    <e v="#N/A"/>
    <e v="#N/A"/>
    <n v="11415"/>
    <n v="15102"/>
    <e v="#N/A"/>
    <e v="#N/A"/>
    <x v="1"/>
    <e v="#N/A"/>
  </r>
  <r>
    <n v="24171"/>
    <s v="GABRIEL SANCHO"/>
    <s v="Palau"/>
    <s v="C4"/>
    <x v="0"/>
    <n v="2"/>
    <d v="2015-08-06T00:00:00"/>
    <m/>
    <x v="5"/>
    <e v="#N/A"/>
    <e v="#N/A"/>
    <n v="4047"/>
    <n v="9654"/>
    <e v="#N/A"/>
    <e v="#N/A"/>
    <x v="1"/>
    <e v="#N/A"/>
  </r>
  <r>
    <n v="24172"/>
    <s v="CRISTIAN ROJAS"/>
    <s v="Benin"/>
    <s v="A1"/>
    <x v="1"/>
    <n v="99"/>
    <d v="2015-07-18T00:00:00"/>
    <m/>
    <x v="0"/>
    <e v="#N/A"/>
    <e v="#N/A"/>
    <n v="26618"/>
    <n v="39447"/>
    <e v="#N/A"/>
    <e v="#N/A"/>
    <x v="1"/>
    <e v="#N/A"/>
  </r>
  <r>
    <n v="24173"/>
    <s v="HELENA MOLINA"/>
    <s v="Gabon"/>
    <s v="C4"/>
    <x v="0"/>
    <n v="136"/>
    <d v="2015-01-05T00:00:00"/>
    <m/>
    <x v="0"/>
    <e v="#N/A"/>
    <e v="#N/A"/>
    <n v="26618"/>
    <n v="39447"/>
    <e v="#N/A"/>
    <e v="#N/A"/>
    <x v="1"/>
    <e v="#N/A"/>
  </r>
  <r>
    <n v="24174"/>
    <s v="ANDER ORTIZ"/>
    <s v="China"/>
    <s v="A2"/>
    <x v="0"/>
    <n v="163"/>
    <d v="2015-07-09T00:00:00"/>
    <m/>
    <x v="4"/>
    <e v="#N/A"/>
    <e v="#N/A"/>
    <n v="10972"/>
    <n v="18721"/>
    <e v="#N/A"/>
    <e v="#N/A"/>
    <x v="1"/>
    <e v="#N/A"/>
  </r>
  <r>
    <n v="24175"/>
    <s v="FRANCISCO JAVIER GIMENEZ"/>
    <s v="Benin"/>
    <s v="A2"/>
    <x v="1"/>
    <n v="97"/>
    <d v="2015-02-28T00:00:00"/>
    <m/>
    <x v="0"/>
    <e v="#N/A"/>
    <e v="#N/A"/>
    <n v="26618"/>
    <n v="39447"/>
    <e v="#N/A"/>
    <e v="#N/A"/>
    <x v="1"/>
    <e v="#N/A"/>
  </r>
  <r>
    <n v="24176"/>
    <s v="LARA SANTANA"/>
    <s v="Chad"/>
    <s v="B2"/>
    <x v="1"/>
    <n v="209"/>
    <d v="2015-04-20T00:00:00"/>
    <m/>
    <x v="0"/>
    <e v="#N/A"/>
    <e v="#N/A"/>
    <n v="26618"/>
    <n v="39447"/>
    <e v="#N/A"/>
    <e v="#N/A"/>
    <x v="1"/>
    <e v="#N/A"/>
  </r>
  <r>
    <n v="24177"/>
    <s v="CAROLINA COSTA"/>
    <s v="Eritrea"/>
    <s v="B2"/>
    <x v="1"/>
    <n v="33"/>
    <d v="2015-03-17T00:00:00"/>
    <m/>
    <x v="0"/>
    <e v="#N/A"/>
    <e v="#N/A"/>
    <n v="26618"/>
    <n v="39447"/>
    <e v="#N/A"/>
    <e v="#N/A"/>
    <x v="1"/>
    <e v="#N/A"/>
  </r>
  <r>
    <n v="24178"/>
    <s v="CESAR BENITO"/>
    <s v="Angola"/>
    <s v="A1"/>
    <x v="1"/>
    <n v="80"/>
    <d v="2015-06-04T00:00:00"/>
    <m/>
    <x v="0"/>
    <e v="#N/A"/>
    <e v="#N/A"/>
    <n v="26618"/>
    <n v="39447"/>
    <e v="#N/A"/>
    <e v="#N/A"/>
    <x v="1"/>
    <e v="#N/A"/>
  </r>
  <r>
    <n v="24179"/>
    <s v="PEDRO ESPINOSA"/>
    <s v="Somalia"/>
    <s v="A4"/>
    <x v="1"/>
    <n v="190"/>
    <d v="2015-08-23T00:00:00"/>
    <m/>
    <x v="2"/>
    <e v="#N/A"/>
    <e v="#N/A"/>
    <n v="11415"/>
    <n v="15102"/>
    <e v="#N/A"/>
    <e v="#N/A"/>
    <x v="1"/>
    <e v="#N/A"/>
  </r>
  <r>
    <n v="24180"/>
    <s v="LAURA ROCA"/>
    <s v="Honduras"/>
    <s v="C1"/>
    <x v="0"/>
    <n v="168"/>
    <d v="2015-01-21T00:00:00"/>
    <m/>
    <x v="1"/>
    <e v="#N/A"/>
    <e v="#N/A"/>
    <n v="7690"/>
    <n v="14672"/>
    <e v="#N/A"/>
    <e v="#N/A"/>
    <x v="1"/>
    <e v="#N/A"/>
  </r>
  <r>
    <n v="24181"/>
    <s v="JON ARANDA"/>
    <s v="Australia"/>
    <s v="C2"/>
    <x v="0"/>
    <n v="12"/>
    <d v="2015-03-07T00:00:00"/>
    <m/>
    <x v="5"/>
    <e v="#N/A"/>
    <e v="#N/A"/>
    <n v="4047"/>
    <n v="9654"/>
    <e v="#N/A"/>
    <e v="#N/A"/>
    <x v="1"/>
    <e v="#N/A"/>
  </r>
  <r>
    <n v="24182"/>
    <s v="ALICIA CARRILLO"/>
    <s v="Austria"/>
    <s v="C3"/>
    <x v="2"/>
    <n v="31"/>
    <d v="2015-04-13T00:00:00"/>
    <m/>
    <x v="3"/>
    <e v="#N/A"/>
    <e v="#N/A"/>
    <n v="12372"/>
    <n v="22716"/>
    <e v="#N/A"/>
    <e v="#N/A"/>
    <x v="1"/>
    <e v="#N/A"/>
  </r>
  <r>
    <n v="24183"/>
    <s v="DIEGO GUERRERO"/>
    <s v="Botswana"/>
    <s v="A1"/>
    <x v="1"/>
    <n v="51"/>
    <d v="2015-04-16T00:00:00"/>
    <m/>
    <x v="0"/>
    <e v="#N/A"/>
    <e v="#N/A"/>
    <n v="26618"/>
    <n v="39447"/>
    <e v="#N/A"/>
    <e v="#N/A"/>
    <x v="1"/>
    <e v="#N/A"/>
  </r>
  <r>
    <n v="24184"/>
    <s v="RAUL TRUJILLO"/>
    <s v="Equatorial Guinea"/>
    <s v="C5"/>
    <x v="0"/>
    <n v="135"/>
    <d v="2015-02-18T00:00:00"/>
    <m/>
    <x v="0"/>
    <e v="#N/A"/>
    <e v="#N/A"/>
    <n v="26618"/>
    <n v="39447"/>
    <e v="#N/A"/>
    <e v="#N/A"/>
    <x v="1"/>
    <e v="#N/A"/>
  </r>
  <r>
    <n v="24185"/>
    <s v="AARON SIMON"/>
    <s v="Honduras"/>
    <s v="B1"/>
    <x v="0"/>
    <n v="80"/>
    <d v="2015-06-25T00:00:00"/>
    <m/>
    <x v="1"/>
    <e v="#N/A"/>
    <e v="#N/A"/>
    <n v="7690"/>
    <n v="14672"/>
    <e v="#N/A"/>
    <e v="#N/A"/>
    <x v="1"/>
    <e v="#N/A"/>
  </r>
  <r>
    <n v="24186"/>
    <s v="RAYAN CARMONA"/>
    <s v="Grenada"/>
    <s v="B2"/>
    <x v="0"/>
    <n v="15"/>
    <d v="2015-03-09T00:00:00"/>
    <m/>
    <x v="1"/>
    <e v="#N/A"/>
    <e v="#N/A"/>
    <n v="7690"/>
    <n v="14672"/>
    <e v="#N/A"/>
    <e v="#N/A"/>
    <x v="1"/>
    <e v="#N/A"/>
  </r>
  <r>
    <n v="24187"/>
    <s v="MARIA APARICIO"/>
    <s v="Nauru"/>
    <s v="A2"/>
    <x v="1"/>
    <n v="81"/>
    <d v="2015-05-12T00:00:00"/>
    <m/>
    <x v="5"/>
    <e v="#N/A"/>
    <e v="#N/A"/>
    <n v="4047"/>
    <n v="9654"/>
    <e v="#N/A"/>
    <e v="#N/A"/>
    <x v="1"/>
    <e v="#N/A"/>
  </r>
  <r>
    <n v="24188"/>
    <s v="KEVIN COSTNER DE JESÚS"/>
    <s v="Brunei"/>
    <s v="A2"/>
    <x v="1"/>
    <n v="185"/>
    <d v="2015-02-28T00:00:00"/>
    <m/>
    <x v="4"/>
    <e v="#N/A"/>
    <e v="#N/A"/>
    <n v="10972"/>
    <n v="18721"/>
    <e v="#N/A"/>
    <e v="#N/A"/>
    <x v="1"/>
    <e v="#N/A"/>
  </r>
  <r>
    <n v="24189"/>
    <s v="JUDITH GOMEZ"/>
    <s v="Palau"/>
    <s v="C1"/>
    <x v="1"/>
    <n v="3"/>
    <d v="2015-08-26T00:00:00"/>
    <m/>
    <x v="5"/>
    <e v="#N/A"/>
    <e v="#N/A"/>
    <n v="4047"/>
    <n v="9654"/>
    <e v="#N/A"/>
    <e v="#N/A"/>
    <x v="1"/>
    <e v="#N/A"/>
  </r>
  <r>
    <n v="24190"/>
    <s v="GAEL PALACIOS"/>
    <s v="Zambia"/>
    <s v="A4"/>
    <x v="1"/>
    <n v="185"/>
    <d v="2015-02-21T00:00:00"/>
    <m/>
    <x v="0"/>
    <e v="#N/A"/>
    <e v="#N/A"/>
    <n v="26618"/>
    <n v="39447"/>
    <e v="#N/A"/>
    <e v="#N/A"/>
    <x v="1"/>
    <e v="#N/A"/>
  </r>
  <r>
    <n v="24191"/>
    <s v="OMAR CAMACHO"/>
    <s v="Macedonia"/>
    <s v="C3"/>
    <x v="1"/>
    <n v="127"/>
    <d v="2015-01-02T00:00:00"/>
    <m/>
    <x v="3"/>
    <e v="#N/A"/>
    <e v="#N/A"/>
    <n v="12372"/>
    <n v="22716"/>
    <e v="#N/A"/>
    <e v="#N/A"/>
    <x v="1"/>
    <e v="#N/A"/>
  </r>
  <r>
    <n v="24192"/>
    <s v="PATRICIA CONTRERAS"/>
    <s v="Andorra"/>
    <s v="B3"/>
    <x v="0"/>
    <n v="15"/>
    <d v="2015-04-18T00:00:00"/>
    <m/>
    <x v="3"/>
    <e v="#N/A"/>
    <e v="#N/A"/>
    <n v="12372"/>
    <n v="22716"/>
    <e v="#N/A"/>
    <e v="#N/A"/>
    <x v="1"/>
    <e v="#N/A"/>
  </r>
  <r>
    <n v="24193"/>
    <s v="CLAUDIA CUESTA"/>
    <s v="Gabon"/>
    <s v="C3"/>
    <x v="0"/>
    <n v="133"/>
    <d v="2015-01-18T00:00:00"/>
    <m/>
    <x v="0"/>
    <e v="#N/A"/>
    <e v="#N/A"/>
    <n v="26618"/>
    <n v="39447"/>
    <e v="#N/A"/>
    <e v="#N/A"/>
    <x v="1"/>
    <e v="#N/A"/>
  </r>
  <r>
    <n v="24194"/>
    <s v="JAN LUQUE"/>
    <s v="Vietnam"/>
    <s v="C2"/>
    <x v="1"/>
    <n v="138"/>
    <d v="2015-02-11T00:00:00"/>
    <m/>
    <x v="4"/>
    <e v="#N/A"/>
    <e v="#N/A"/>
    <n v="10972"/>
    <n v="18721"/>
    <e v="#N/A"/>
    <e v="#N/A"/>
    <x v="1"/>
    <e v="#N/A"/>
  </r>
  <r>
    <n v="24195"/>
    <s v="JUAN REYES"/>
    <s v="Ukraine"/>
    <s v="C1"/>
    <x v="1"/>
    <n v="132"/>
    <d v="2015-01-16T00:00:00"/>
    <m/>
    <x v="3"/>
    <e v="#N/A"/>
    <e v="#N/A"/>
    <n v="12372"/>
    <n v="22716"/>
    <e v="#N/A"/>
    <e v="#N/A"/>
    <x v="1"/>
    <e v="#N/A"/>
  </r>
  <r>
    <n v="24196"/>
    <s v="LIDIA GUZMAN"/>
    <s v="Tajikistan"/>
    <s v="C4"/>
    <x v="1"/>
    <n v="13"/>
    <d v="2015-07-17T00:00:00"/>
    <m/>
    <x v="4"/>
    <e v="#N/A"/>
    <e v="#N/A"/>
    <n v="10972"/>
    <n v="18721"/>
    <e v="#N/A"/>
    <e v="#N/A"/>
    <x v="1"/>
    <e v="#N/A"/>
  </r>
  <r>
    <n v="24197"/>
    <s v="ELENA MIRANDA"/>
    <s v="United Kingdom"/>
    <s v="A2"/>
    <x v="1"/>
    <n v="136"/>
    <d v="2015-07-26T00:00:00"/>
    <m/>
    <x v="3"/>
    <e v="#N/A"/>
    <e v="#N/A"/>
    <n v="12372"/>
    <n v="22716"/>
    <e v="#N/A"/>
    <e v="#N/A"/>
    <x v="1"/>
    <e v="#N/A"/>
  </r>
  <r>
    <n v="24198"/>
    <s v="EMMA CRUZ"/>
    <s v="Botswana"/>
    <s v="A2"/>
    <x v="1"/>
    <n v="25"/>
    <d v="2015-04-28T00:00:00"/>
    <m/>
    <x v="0"/>
    <e v="#N/A"/>
    <e v="#N/A"/>
    <n v="26618"/>
    <n v="39447"/>
    <e v="#N/A"/>
    <e v="#N/A"/>
    <x v="1"/>
    <e v="#N/A"/>
  </r>
  <r>
    <n v="24199"/>
    <s v="ROCIO NAVARRO"/>
    <s v="Chad"/>
    <s v="B3"/>
    <x v="1"/>
    <n v="200"/>
    <d v="2015-04-02T00:00:00"/>
    <m/>
    <x v="0"/>
    <e v="#N/A"/>
    <e v="#N/A"/>
    <n v="26618"/>
    <n v="39447"/>
    <e v="#N/A"/>
    <e v="#N/A"/>
    <x v="1"/>
    <e v="#N/A"/>
  </r>
  <r>
    <n v="24200"/>
    <s v="PAULA MARTI"/>
    <s v="Samoa"/>
    <s v="A2"/>
    <x v="0"/>
    <n v="148"/>
    <d v="2015-07-10T00:00:00"/>
    <m/>
    <x v="5"/>
    <e v="#N/A"/>
    <e v="#N/A"/>
    <n v="4047"/>
    <n v="9654"/>
    <e v="#N/A"/>
    <e v="#N/A"/>
    <x v="1"/>
    <e v="#N/A"/>
  </r>
  <r>
    <n v="24201"/>
    <s v="EMMA TOMAS"/>
    <s v="Comoros"/>
    <s v="C2"/>
    <x v="0"/>
    <n v="175"/>
    <d v="2015-04-21T00:00:00"/>
    <m/>
    <x v="0"/>
    <e v="#N/A"/>
    <e v="#N/A"/>
    <n v="26618"/>
    <n v="39447"/>
    <e v="#N/A"/>
    <e v="#N/A"/>
    <x v="1"/>
    <e v="#N/A"/>
  </r>
  <r>
    <n v="24202"/>
    <s v="MALAK GARCIA"/>
    <s v="Comoros"/>
    <s v="B2"/>
    <x v="2"/>
    <n v="44"/>
    <d v="2015-01-27T00:00:00"/>
    <m/>
    <x v="0"/>
    <e v="#N/A"/>
    <e v="#N/A"/>
    <n v="26618"/>
    <n v="39447"/>
    <e v="#N/A"/>
    <e v="#N/A"/>
    <x v="1"/>
    <e v="#N/A"/>
  </r>
  <r>
    <n v="24203"/>
    <s v="ENRIQUE CARRASCO"/>
    <s v="Angola"/>
    <s v="C4"/>
    <x v="1"/>
    <n v="39"/>
    <d v="2015-07-01T00:00:00"/>
    <m/>
    <x v="0"/>
    <e v="#N/A"/>
    <e v="#N/A"/>
    <n v="26618"/>
    <n v="39447"/>
    <e v="#N/A"/>
    <e v="#N/A"/>
    <x v="1"/>
    <e v="#N/A"/>
  </r>
  <r>
    <n v="24204"/>
    <s v="MARTINA MARCOS"/>
    <s v="Germany"/>
    <s v="C5"/>
    <x v="1"/>
    <n v="80"/>
    <d v="2015-06-12T00:00:00"/>
    <m/>
    <x v="3"/>
    <e v="#N/A"/>
    <e v="#N/A"/>
    <n v="12372"/>
    <n v="22716"/>
    <e v="#N/A"/>
    <e v="#N/A"/>
    <x v="1"/>
    <e v="#N/A"/>
  </r>
  <r>
    <n v="24205"/>
    <s v="HECTOR MARTI"/>
    <s v="Poland"/>
    <s v="A2"/>
    <x v="1"/>
    <n v="198"/>
    <d v="2015-05-26T00:00:00"/>
    <m/>
    <x v="3"/>
    <e v="#N/A"/>
    <e v="#N/A"/>
    <n v="12372"/>
    <n v="22716"/>
    <e v="#N/A"/>
    <e v="#N/A"/>
    <x v="1"/>
    <e v="#N/A"/>
  </r>
  <r>
    <n v="24206"/>
    <s v="NAIA MARIN"/>
    <s v="Namibia"/>
    <s v="A4"/>
    <x v="0"/>
    <n v="203"/>
    <d v="2015-05-25T00:00:00"/>
    <m/>
    <x v="0"/>
    <e v="#N/A"/>
    <e v="#N/A"/>
    <n v="26618"/>
    <n v="39447"/>
    <e v="#N/A"/>
    <e v="#N/A"/>
    <x v="1"/>
    <e v="#N/A"/>
  </r>
  <r>
    <n v="24207"/>
    <s v="MANUELA CORTES"/>
    <s v="Philippines"/>
    <s v="C1"/>
    <x v="2"/>
    <n v="210"/>
    <d v="2015-01-03T00:00:00"/>
    <m/>
    <x v="4"/>
    <e v="#N/A"/>
    <e v="#N/A"/>
    <n v="10972"/>
    <n v="18721"/>
    <e v="#N/A"/>
    <e v="#N/A"/>
    <x v="1"/>
    <e v="#N/A"/>
  </r>
  <r>
    <n v="24208"/>
    <s v="ADRIANA VERA"/>
    <s v="Vanuatu"/>
    <s v="A2"/>
    <x v="0"/>
    <n v="94"/>
    <d v="2015-01-20T00:00:00"/>
    <m/>
    <x v="5"/>
    <e v="#N/A"/>
    <e v="#N/A"/>
    <n v="4047"/>
    <n v="9654"/>
    <e v="#N/A"/>
    <e v="#N/A"/>
    <x v="1"/>
    <e v="#N/A"/>
  </r>
  <r>
    <n v="24209"/>
    <s v="EDUARDO PLAZA"/>
    <s v="Nauru"/>
    <s v="C3"/>
    <x v="0"/>
    <n v="142"/>
    <d v="2015-06-30T00:00:00"/>
    <m/>
    <x v="5"/>
    <e v="#N/A"/>
    <e v="#N/A"/>
    <n v="4047"/>
    <n v="9654"/>
    <e v="#N/A"/>
    <e v="#N/A"/>
    <x v="1"/>
    <e v="#N/A"/>
  </r>
  <r>
    <n v="24210"/>
    <s v="VEGA HERRERO"/>
    <s v="Georgia"/>
    <s v="C2"/>
    <x v="1"/>
    <n v="94"/>
    <d v="2015-06-11T00:00:00"/>
    <m/>
    <x v="3"/>
    <e v="#N/A"/>
    <e v="#N/A"/>
    <n v="12372"/>
    <n v="22716"/>
    <e v="#N/A"/>
    <e v="#N/A"/>
    <x v="1"/>
    <e v="#N/A"/>
  </r>
  <r>
    <n v="24211"/>
    <s v="CAROLINA SANCHEZ"/>
    <s v="Grenada"/>
    <s v="A1"/>
    <x v="1"/>
    <n v="129"/>
    <d v="2015-07-04T00:00:00"/>
    <m/>
    <x v="1"/>
    <e v="#N/A"/>
    <e v="#N/A"/>
    <n v="7690"/>
    <n v="14672"/>
    <e v="#N/A"/>
    <e v="#N/A"/>
    <x v="1"/>
    <e v="#N/A"/>
  </r>
  <r>
    <n v="24212"/>
    <s v="IRIA QUINTANA"/>
    <s v="Netherlands"/>
    <s v="C2"/>
    <x v="0"/>
    <n v="15"/>
    <d v="2015-03-21T00:00:00"/>
    <m/>
    <x v="3"/>
    <e v="#N/A"/>
    <e v="#N/A"/>
    <n v="12372"/>
    <n v="22716"/>
    <e v="#N/A"/>
    <e v="#N/A"/>
    <x v="1"/>
    <e v="#N/A"/>
  </r>
  <r>
    <n v="24213"/>
    <s v="AYA COSTA"/>
    <s v="Trinidad and Tobago"/>
    <s v="C4"/>
    <x v="0"/>
    <n v="155"/>
    <d v="2015-05-13T00:00:00"/>
    <m/>
    <x v="1"/>
    <e v="#N/A"/>
    <e v="#N/A"/>
    <n v="7690"/>
    <n v="14672"/>
    <e v="#N/A"/>
    <e v="#N/A"/>
    <x v="1"/>
    <e v="#N/A"/>
  </r>
  <r>
    <n v="24214"/>
    <s v="SERGIO MIGUEL"/>
    <s v="Iceland"/>
    <s v="C4"/>
    <x v="0"/>
    <n v="120"/>
    <d v="2015-02-20T00:00:00"/>
    <m/>
    <x v="3"/>
    <e v="#N/A"/>
    <e v="#N/A"/>
    <n v="12372"/>
    <n v="22716"/>
    <e v="#N/A"/>
    <e v="#N/A"/>
    <x v="1"/>
    <e v="#N/A"/>
  </r>
  <r>
    <n v="24215"/>
    <s v="MARCOS GONZALEZ"/>
    <s v="South Africa"/>
    <s v="A1"/>
    <x v="2"/>
    <n v="171"/>
    <d v="2015-05-13T00:00:00"/>
    <m/>
    <x v="0"/>
    <e v="#N/A"/>
    <e v="#N/A"/>
    <n v="26618"/>
    <n v="39447"/>
    <e v="#N/A"/>
    <e v="#N/A"/>
    <x v="1"/>
    <e v="#N/A"/>
  </r>
  <r>
    <n v="24216"/>
    <s v="PEDRO RUEDA"/>
    <s v="Greece"/>
    <s v="A2"/>
    <x v="2"/>
    <n v="11"/>
    <d v="2015-03-21T00:00:00"/>
    <m/>
    <x v="3"/>
    <e v="#N/A"/>
    <e v="#N/A"/>
    <n v="12372"/>
    <n v="22716"/>
    <e v="#N/A"/>
    <e v="#N/A"/>
    <x v="1"/>
    <e v="#N/A"/>
  </r>
  <r>
    <n v="24217"/>
    <s v="ASIER JIMENEZ"/>
    <s v="Japan"/>
    <s v="C4"/>
    <x v="1"/>
    <n v="159"/>
    <d v="2015-07-01T00:00:00"/>
    <m/>
    <x v="4"/>
    <e v="#N/A"/>
    <e v="#N/A"/>
    <n v="10972"/>
    <n v="18721"/>
    <e v="#N/A"/>
    <e v="#N/A"/>
    <x v="1"/>
    <e v="#N/A"/>
  </r>
  <r>
    <n v="24218"/>
    <s v="YAGO MIGUEL"/>
    <s v="Swaziland"/>
    <s v="B1"/>
    <x v="0"/>
    <n v="66"/>
    <d v="2015-06-28T00:00:00"/>
    <m/>
    <x v="0"/>
    <e v="#N/A"/>
    <e v="#N/A"/>
    <n v="26618"/>
    <n v="39447"/>
    <e v="#N/A"/>
    <e v="#N/A"/>
    <x v="1"/>
    <e v="#N/A"/>
  </r>
  <r>
    <n v="24219"/>
    <s v="MARINA LORENZO"/>
    <s v="Vanuatu"/>
    <s v="B3"/>
    <x v="1"/>
    <n v="143"/>
    <d v="2015-06-26T00:00:00"/>
    <m/>
    <x v="5"/>
    <e v="#N/A"/>
    <e v="#N/A"/>
    <n v="4047"/>
    <n v="9654"/>
    <e v="#N/A"/>
    <e v="#N/A"/>
    <x v="1"/>
    <e v="#N/A"/>
  </r>
  <r>
    <n v="24220"/>
    <s v="LARA ALARCON"/>
    <s v="Algeria"/>
    <s v="B2"/>
    <x v="1"/>
    <n v="26"/>
    <d v="2015-05-22T00:00:00"/>
    <m/>
    <x v="2"/>
    <e v="#N/A"/>
    <e v="#N/A"/>
    <n v="11415"/>
    <n v="15102"/>
    <e v="#N/A"/>
    <e v="#N/A"/>
    <x v="1"/>
    <e v="#N/A"/>
  </r>
  <r>
    <n v="24221"/>
    <s v="MARCOS FRANCO"/>
    <s v="Azerbaijan"/>
    <s v="C3"/>
    <x v="0"/>
    <n v="190"/>
    <d v="2015-05-02T00:00:00"/>
    <m/>
    <x v="2"/>
    <e v="#N/A"/>
    <e v="#N/A"/>
    <n v="11415"/>
    <n v="15102"/>
    <e v="#N/A"/>
    <e v="#N/A"/>
    <x v="1"/>
    <e v="#N/A"/>
  </r>
  <r>
    <n v="24222"/>
    <s v="LEIRE SALAS"/>
    <s v="Rwanda"/>
    <s v="C3"/>
    <x v="0"/>
    <n v="3"/>
    <d v="2015-01-29T00:00:00"/>
    <m/>
    <x v="0"/>
    <e v="#N/A"/>
    <e v="#N/A"/>
    <n v="26618"/>
    <n v="39447"/>
    <e v="#N/A"/>
    <e v="#N/A"/>
    <x v="1"/>
    <e v="#N/A"/>
  </r>
  <r>
    <n v="24223"/>
    <s v="ENRIQUE PONS"/>
    <s v="Cyprus"/>
    <s v="A2"/>
    <x v="1"/>
    <n v="106"/>
    <d v="2015-01-14T00:00:00"/>
    <m/>
    <x v="3"/>
    <e v="#N/A"/>
    <e v="#N/A"/>
    <n v="12372"/>
    <n v="22716"/>
    <e v="#N/A"/>
    <e v="#N/A"/>
    <x v="1"/>
    <e v="#N/A"/>
  </r>
  <r>
    <n v="24224"/>
    <s v="ALBA GARRIDO"/>
    <s v="France"/>
    <s v="B1"/>
    <x v="0"/>
    <n v="181"/>
    <d v="2015-03-27T00:00:00"/>
    <m/>
    <x v="3"/>
    <e v="#N/A"/>
    <e v="#N/A"/>
    <n v="12372"/>
    <n v="22716"/>
    <e v="#N/A"/>
    <e v="#N/A"/>
    <x v="1"/>
    <e v="#N/A"/>
  </r>
  <r>
    <n v="24225"/>
    <s v="CRISTINA MILLAN"/>
    <s v="Egypt"/>
    <s v="A1"/>
    <x v="1"/>
    <n v="141"/>
    <d v="2015-01-09T00:00:00"/>
    <m/>
    <x v="2"/>
    <e v="#N/A"/>
    <e v="#N/A"/>
    <n v="11415"/>
    <n v="15102"/>
    <e v="#N/A"/>
    <e v="#N/A"/>
    <x v="1"/>
    <e v="#N/A"/>
  </r>
  <r>
    <n v="24226"/>
    <s v="BERTA MORENO"/>
    <s v="Rwanda"/>
    <s v="A1"/>
    <x v="0"/>
    <n v="64"/>
    <d v="2015-03-19T00:00:00"/>
    <m/>
    <x v="0"/>
    <e v="#N/A"/>
    <e v="#N/A"/>
    <n v="26618"/>
    <n v="39447"/>
    <e v="#N/A"/>
    <e v="#N/A"/>
    <x v="1"/>
    <e v="#N/A"/>
  </r>
  <r>
    <n v="24227"/>
    <s v="ALEJANDRA BENITO"/>
    <s v="Portugal"/>
    <s v="B3"/>
    <x v="1"/>
    <n v="204"/>
    <d v="2015-07-18T00:00:00"/>
    <m/>
    <x v="3"/>
    <e v="#N/A"/>
    <e v="#N/A"/>
    <n v="12372"/>
    <n v="22716"/>
    <e v="#N/A"/>
    <e v="#N/A"/>
    <x v="1"/>
    <e v="#N/A"/>
  </r>
  <r>
    <n v="24228"/>
    <s v="RAYAN IGLESIAS"/>
    <s v="Sierra Leone"/>
    <s v="A2"/>
    <x v="0"/>
    <n v="1"/>
    <d v="2015-05-22T00:00:00"/>
    <m/>
    <x v="0"/>
    <e v="#N/A"/>
    <e v="#N/A"/>
    <n v="26618"/>
    <n v="39447"/>
    <e v="#N/A"/>
    <e v="#N/A"/>
    <x v="1"/>
    <e v="#N/A"/>
  </r>
  <r>
    <n v="24229"/>
    <s v="OLIVER MILLAN"/>
    <s v="Comoros"/>
    <s v="B1"/>
    <x v="0"/>
    <n v="21"/>
    <d v="2015-04-30T00:00:00"/>
    <m/>
    <x v="0"/>
    <e v="#N/A"/>
    <e v="#N/A"/>
    <n v="26618"/>
    <n v="39447"/>
    <e v="#N/A"/>
    <e v="#N/A"/>
    <x v="1"/>
    <e v="#N/A"/>
  </r>
  <r>
    <n v="24230"/>
    <s v="AYA MILLAN"/>
    <s v="Bangladesh"/>
    <s v="C1"/>
    <x v="0"/>
    <n v="84"/>
    <d v="2015-07-30T00:00:00"/>
    <m/>
    <x v="4"/>
    <e v="#N/A"/>
    <e v="#N/A"/>
    <n v="10972"/>
    <n v="18721"/>
    <e v="#N/A"/>
    <e v="#N/A"/>
    <x v="1"/>
    <e v="#N/A"/>
  </r>
  <r>
    <n v="24231"/>
    <s v="OSCAR CRESPO"/>
    <s v="Honduras"/>
    <s v="A2"/>
    <x v="2"/>
    <n v="33"/>
    <d v="2015-08-27T00:00:00"/>
    <m/>
    <x v="1"/>
    <e v="#N/A"/>
    <e v="#N/A"/>
    <n v="7690"/>
    <n v="14672"/>
    <e v="#N/A"/>
    <e v="#N/A"/>
    <x v="1"/>
    <e v="#N/A"/>
  </r>
  <r>
    <n v="24232"/>
    <s v="BIEL TOMAS"/>
    <s v="Haiti"/>
    <s v="B1"/>
    <x v="1"/>
    <n v="177"/>
    <d v="2015-05-04T00:00:00"/>
    <m/>
    <x v="1"/>
    <e v="#N/A"/>
    <e v="#N/A"/>
    <n v="7690"/>
    <n v="14672"/>
    <e v="#N/A"/>
    <e v="#N/A"/>
    <x v="1"/>
    <e v="#N/A"/>
  </r>
  <r>
    <n v="24233"/>
    <s v="RAYAN ESCUDERO"/>
    <s v="Syria"/>
    <s v="C2"/>
    <x v="0"/>
    <n v="162"/>
    <d v="2015-03-11T00:00:00"/>
    <m/>
    <x v="2"/>
    <e v="#N/A"/>
    <e v="#N/A"/>
    <n v="11415"/>
    <n v="15102"/>
    <e v="#N/A"/>
    <e v="#N/A"/>
    <x v="1"/>
    <e v="#N/A"/>
  </r>
  <r>
    <n v="24234"/>
    <s v="MIKEL LAZARO"/>
    <s v="Haiti"/>
    <s v="C3"/>
    <x v="0"/>
    <n v="204"/>
    <d v="2015-08-19T00:00:00"/>
    <m/>
    <x v="1"/>
    <e v="#N/A"/>
    <e v="#N/A"/>
    <n v="7690"/>
    <n v="14672"/>
    <e v="#N/A"/>
    <e v="#N/A"/>
    <x v="1"/>
    <e v="#N/A"/>
  </r>
  <r>
    <n v="24235"/>
    <s v="ROBERTO CARRASCO"/>
    <s v="Sudan"/>
    <s v="C3"/>
    <x v="0"/>
    <n v="138"/>
    <d v="2015-07-11T00:00:00"/>
    <m/>
    <x v="0"/>
    <e v="#N/A"/>
    <e v="#N/A"/>
    <n v="26618"/>
    <n v="39447"/>
    <e v="#N/A"/>
    <e v="#N/A"/>
    <x v="1"/>
    <e v="#N/A"/>
  </r>
  <r>
    <n v="24236"/>
    <s v="DANIELA PRIETO"/>
    <s v="Iraq"/>
    <s v="B3"/>
    <x v="1"/>
    <n v="195"/>
    <d v="2015-02-21T00:00:00"/>
    <m/>
    <x v="2"/>
    <e v="#N/A"/>
    <e v="#N/A"/>
    <n v="11415"/>
    <n v="15102"/>
    <e v="#N/A"/>
    <e v="#N/A"/>
    <x v="1"/>
    <e v="#N/A"/>
  </r>
  <r>
    <n v="24237"/>
    <s v="MANUEL SANZ"/>
    <s v="New Zealand"/>
    <s v="A1"/>
    <x v="2"/>
    <n v="110"/>
    <d v="2015-07-26T00:00:00"/>
    <m/>
    <x v="5"/>
    <e v="#N/A"/>
    <e v="#N/A"/>
    <n v="4047"/>
    <n v="9654"/>
    <e v="#N/A"/>
    <e v="#N/A"/>
    <x v="1"/>
    <e v="#N/A"/>
  </r>
  <r>
    <n v="24238"/>
    <s v="ASIER MUÑOZ"/>
    <s v="Azerbaijan"/>
    <s v="B2"/>
    <x v="1"/>
    <n v="59"/>
    <d v="2015-05-29T00:00:00"/>
    <m/>
    <x v="2"/>
    <e v="#N/A"/>
    <e v="#N/A"/>
    <n v="11415"/>
    <n v="15102"/>
    <e v="#N/A"/>
    <e v="#N/A"/>
    <x v="1"/>
    <e v="#N/A"/>
  </r>
  <r>
    <n v="24239"/>
    <s v="PABLO MENDEZ"/>
    <s v="Philippines"/>
    <s v="A2"/>
    <x v="1"/>
    <n v="201"/>
    <d v="2015-06-03T00:00:00"/>
    <m/>
    <x v="4"/>
    <e v="#N/A"/>
    <e v="#N/A"/>
    <n v="10972"/>
    <n v="18721"/>
    <e v="#N/A"/>
    <e v="#N/A"/>
    <x v="1"/>
    <e v="#N/A"/>
  </r>
  <r>
    <n v="24240"/>
    <s v="JORGE VELASCO"/>
    <s v="Japan"/>
    <s v="A2"/>
    <x v="2"/>
    <n v="44"/>
    <d v="2015-05-04T00:00:00"/>
    <m/>
    <x v="4"/>
    <e v="#N/A"/>
    <e v="#N/A"/>
    <n v="10972"/>
    <n v="18721"/>
    <e v="#N/A"/>
    <e v="#N/A"/>
    <x v="1"/>
    <e v="#N/A"/>
  </r>
  <r>
    <n v="24241"/>
    <s v="HELENA CASTRO"/>
    <s v="Belgium"/>
    <s v="A2"/>
    <x v="1"/>
    <n v="36"/>
    <d v="2015-08-05T00:00:00"/>
    <m/>
    <x v="3"/>
    <e v="#N/A"/>
    <e v="#N/A"/>
    <n v="12372"/>
    <n v="22716"/>
    <e v="#N/A"/>
    <e v="#N/A"/>
    <x v="1"/>
    <e v="#N/A"/>
  </r>
  <r>
    <n v="24242"/>
    <s v="MARTA MARQUEZ"/>
    <s v="Malawi"/>
    <s v="B1"/>
    <x v="1"/>
    <n v="11"/>
    <d v="2015-04-26T00:00:00"/>
    <m/>
    <x v="0"/>
    <e v="#N/A"/>
    <e v="#N/A"/>
    <n v="26618"/>
    <n v="39447"/>
    <e v="#N/A"/>
    <e v="#N/A"/>
    <x v="1"/>
    <e v="#N/A"/>
  </r>
  <r>
    <n v="24243"/>
    <s v="BERTA ALVAREZ"/>
    <s v="Hungary"/>
    <s v="A2"/>
    <x v="1"/>
    <n v="88"/>
    <d v="2015-02-04T00:00:00"/>
    <m/>
    <x v="3"/>
    <e v="#N/A"/>
    <e v="#N/A"/>
    <n v="12372"/>
    <n v="22716"/>
    <e v="#N/A"/>
    <e v="#N/A"/>
    <x v="1"/>
    <e v="#N/A"/>
  </r>
  <r>
    <n v="24244"/>
    <s v="CARLOTA HERRERA"/>
    <s v="Nauru"/>
    <s v="A2"/>
    <x v="0"/>
    <n v="16"/>
    <d v="2015-08-29T00:00:00"/>
    <m/>
    <x v="5"/>
    <e v="#N/A"/>
    <e v="#N/A"/>
    <n v="4047"/>
    <n v="9654"/>
    <e v="#N/A"/>
    <e v="#N/A"/>
    <x v="1"/>
    <e v="#N/A"/>
  </r>
  <r>
    <n v="24245"/>
    <s v="ISABEL DURAN"/>
    <s v="Greece"/>
    <s v="C2"/>
    <x v="1"/>
    <n v="138"/>
    <d v="2015-07-07T00:00:00"/>
    <m/>
    <x v="3"/>
    <e v="#N/A"/>
    <e v="#N/A"/>
    <n v="12372"/>
    <n v="22716"/>
    <e v="#N/A"/>
    <e v="#N/A"/>
    <x v="1"/>
    <e v="#N/A"/>
  </r>
  <r>
    <n v="24246"/>
    <s v="MOHAMED DURAN"/>
    <s v="Latvia"/>
    <s v="C4"/>
    <x v="1"/>
    <n v="92"/>
    <d v="2015-06-11T00:00:00"/>
    <m/>
    <x v="3"/>
    <e v="#N/A"/>
    <e v="#N/A"/>
    <n v="12372"/>
    <n v="22716"/>
    <e v="#N/A"/>
    <e v="#N/A"/>
    <x v="1"/>
    <e v="#N/A"/>
  </r>
  <r>
    <n v="24247"/>
    <s v="ERIKA CALDERON"/>
    <s v="Iceland"/>
    <s v="A2"/>
    <x v="1"/>
    <n v="74"/>
    <d v="2015-07-29T00:00:00"/>
    <m/>
    <x v="3"/>
    <e v="#N/A"/>
    <e v="#N/A"/>
    <n v="12372"/>
    <n v="22716"/>
    <e v="#N/A"/>
    <e v="#N/A"/>
    <x v="1"/>
    <e v="#N/A"/>
  </r>
  <r>
    <n v="24248"/>
    <s v="LARA ESCUDERO"/>
    <s v="Mali"/>
    <s v="C1"/>
    <x v="1"/>
    <n v="144"/>
    <d v="2015-05-29T00:00:00"/>
    <m/>
    <x v="0"/>
    <e v="#N/A"/>
    <e v="#N/A"/>
    <n v="26618"/>
    <n v="39447"/>
    <e v="#N/A"/>
    <e v="#N/A"/>
    <x v="1"/>
    <e v="#N/A"/>
  </r>
  <r>
    <n v="24249"/>
    <s v="RAFAEL ROLDAN"/>
    <s v="Czech Republic"/>
    <s v="C1"/>
    <x v="2"/>
    <n v="151"/>
    <d v="2015-03-08T00:00:00"/>
    <m/>
    <x v="3"/>
    <e v="#N/A"/>
    <e v="#N/A"/>
    <n v="12372"/>
    <n v="22716"/>
    <e v="#N/A"/>
    <e v="#N/A"/>
    <x v="1"/>
    <e v="#N/A"/>
  </r>
  <r>
    <n v="24250"/>
    <s v="ABRIL FERNANDEZ"/>
    <s v="Azerbaijan"/>
    <s v="C2"/>
    <x v="1"/>
    <n v="11"/>
    <d v="2015-03-08T00:00:00"/>
    <m/>
    <x v="2"/>
    <e v="#N/A"/>
    <e v="#N/A"/>
    <n v="11415"/>
    <n v="15102"/>
    <e v="#N/A"/>
    <e v="#N/A"/>
    <x v="1"/>
    <e v="#N/A"/>
  </r>
  <r>
    <n v="24251"/>
    <s v="MANUEL MARTINEZ"/>
    <s v="Latvia"/>
    <s v="A4"/>
    <x v="0"/>
    <n v="15"/>
    <d v="2015-04-27T00:00:00"/>
    <m/>
    <x v="3"/>
    <e v="#N/A"/>
    <e v="#N/A"/>
    <n v="12372"/>
    <n v="22716"/>
    <e v="#N/A"/>
    <e v="#N/A"/>
    <x v="1"/>
    <e v="#N/A"/>
  </r>
  <r>
    <n v="24252"/>
    <s v="CARMEN LARA"/>
    <s v="Togo"/>
    <s v="A2"/>
    <x v="1"/>
    <n v="170"/>
    <d v="2015-06-04T00:00:00"/>
    <m/>
    <x v="0"/>
    <e v="#N/A"/>
    <e v="#N/A"/>
    <n v="26618"/>
    <n v="39447"/>
    <e v="#N/A"/>
    <e v="#N/A"/>
    <x v="1"/>
    <e v="#N/A"/>
  </r>
  <r>
    <n v="24253"/>
    <s v="NIL VALERO"/>
    <s v="Saudi Arabia"/>
    <s v="B1"/>
    <x v="1"/>
    <n v="77"/>
    <d v="2015-05-08T00:00:00"/>
    <m/>
    <x v="2"/>
    <e v="#N/A"/>
    <e v="#N/A"/>
    <n v="11415"/>
    <n v="15102"/>
    <e v="#N/A"/>
    <e v="#N/A"/>
    <x v="1"/>
    <e v="#N/A"/>
  </r>
  <r>
    <n v="24254"/>
    <s v="JAVIER CRUZ"/>
    <s v="Belize"/>
    <s v="B3"/>
    <x v="1"/>
    <n v="6"/>
    <d v="2015-07-07T00:00:00"/>
    <m/>
    <x v="1"/>
    <e v="#N/A"/>
    <e v="#N/A"/>
    <n v="7690"/>
    <n v="14672"/>
    <e v="#N/A"/>
    <e v="#N/A"/>
    <x v="1"/>
    <e v="#N/A"/>
  </r>
  <r>
    <n v="24255"/>
    <s v="GUILLERMO SUAREZ"/>
    <s v="Tajikistan"/>
    <s v="B1"/>
    <x v="0"/>
    <n v="189"/>
    <d v="2015-01-08T00:00:00"/>
    <m/>
    <x v="4"/>
    <e v="#N/A"/>
    <e v="#N/A"/>
    <n v="10972"/>
    <n v="18721"/>
    <e v="#N/A"/>
    <e v="#N/A"/>
    <x v="1"/>
    <e v="#N/A"/>
  </r>
  <r>
    <n v="24256"/>
    <s v="ANNA ANDRES"/>
    <s v="Tonga"/>
    <s v="A4"/>
    <x v="1"/>
    <n v="43"/>
    <d v="2015-05-07T00:00:00"/>
    <m/>
    <x v="5"/>
    <e v="#N/A"/>
    <e v="#N/A"/>
    <n v="4047"/>
    <n v="9654"/>
    <e v="#N/A"/>
    <e v="#N/A"/>
    <x v="1"/>
    <e v="#N/A"/>
  </r>
  <r>
    <n v="24257"/>
    <s v="MAR RODRIGUEZ"/>
    <s v="Ireland"/>
    <s v="B3"/>
    <x v="1"/>
    <n v="17"/>
    <d v="2015-02-03T00:00:00"/>
    <m/>
    <x v="3"/>
    <e v="#N/A"/>
    <e v="#N/A"/>
    <n v="12372"/>
    <n v="22716"/>
    <e v="#N/A"/>
    <e v="#N/A"/>
    <x v="1"/>
    <e v="#N/A"/>
  </r>
  <r>
    <n v="24258"/>
    <s v="ANNA LOZANO"/>
    <s v="Montenegro"/>
    <s v="C3"/>
    <x v="1"/>
    <n v="80"/>
    <d v="2015-01-12T00:00:00"/>
    <m/>
    <x v="3"/>
    <e v="#N/A"/>
    <e v="#N/A"/>
    <n v="12372"/>
    <n v="22716"/>
    <e v="#N/A"/>
    <e v="#N/A"/>
    <x v="1"/>
    <e v="#N/A"/>
  </r>
  <r>
    <n v="24259"/>
    <s v="PAOLA RAMIREZ"/>
    <s v="China"/>
    <s v="A4"/>
    <x v="0"/>
    <n v="138"/>
    <d v="2015-08-09T00:00:00"/>
    <m/>
    <x v="4"/>
    <e v="#N/A"/>
    <e v="#N/A"/>
    <n v="10972"/>
    <n v="18721"/>
    <e v="#N/A"/>
    <e v="#N/A"/>
    <x v="1"/>
    <e v="#N/A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1.5"/>
    <n v="3"/>
    <n v="1.5"/>
    <n v="19693.5"/>
    <n v="13129"/>
  </r>
  <r>
    <x v="1"/>
    <x v="1"/>
    <n v="2"/>
    <n v="3.99"/>
    <n v="1.9900000000000002"/>
    <n v="36265.760000000002"/>
    <n v="18224"/>
  </r>
  <r>
    <x v="1"/>
    <x v="2"/>
    <n v="2.2999999999999998"/>
    <n v="4.5"/>
    <n v="2.2000000000000002"/>
    <n v="40092.800000000003"/>
    <n v="18224"/>
  </r>
  <r>
    <x v="2"/>
    <x v="3"/>
    <n v="3.5"/>
    <n v="6.5"/>
    <n v="3"/>
    <n v="21147"/>
    <n v="7049"/>
  </r>
  <r>
    <x v="3"/>
    <x v="4"/>
    <n v="3"/>
    <n v="6"/>
    <n v="3"/>
    <n v="29382"/>
    <n v="9794"/>
  </r>
  <r>
    <x v="4"/>
    <x v="5"/>
    <n v="3.5"/>
    <n v="6.5"/>
    <n v="3"/>
    <n v="24735"/>
    <n v="8245"/>
  </r>
  <r>
    <x v="5"/>
    <x v="6"/>
    <n v="6"/>
    <n v="9"/>
    <n v="3"/>
    <n v="27951"/>
    <n v="9317"/>
  </r>
  <r>
    <x v="6"/>
    <x v="7"/>
    <n v="1"/>
    <n v="2"/>
    <n v="1"/>
    <n v="8943"/>
    <n v="8943"/>
  </r>
  <r>
    <x v="7"/>
    <x v="8"/>
    <n v="2.5"/>
    <n v="4.5"/>
    <n v="2"/>
    <n v="17430"/>
    <n v="8715"/>
  </r>
  <r>
    <x v="8"/>
    <x v="9"/>
    <n v="3.5"/>
    <n v="6.99"/>
    <n v="3.49"/>
    <n v="32879.29"/>
    <n v="9421"/>
  </r>
  <r>
    <x v="9"/>
    <x v="10"/>
    <n v="5"/>
    <n v="9.99"/>
    <n v="4.99"/>
    <n v="38842.160000000003"/>
    <n v="7784"/>
  </r>
  <r>
    <x v="10"/>
    <x v="11"/>
    <n v="8"/>
    <n v="14.5"/>
    <n v="6.5"/>
    <n v="48223.5"/>
    <n v="741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n v="23262"/>
    <s v="CESAR VARGAS"/>
    <s v="Comoros"/>
    <s v="C1"/>
    <s v="Online"/>
    <n v="117"/>
    <d v="2016-08-09T00:00:00"/>
    <s v="garrafa 1l"/>
    <x v="0"/>
    <n v="1"/>
    <n v="2"/>
    <n v="26618"/>
    <n v="39447"/>
    <n v="234"/>
    <n v="233"/>
    <n v="2016"/>
    <n v="117"/>
  </r>
  <r>
    <n v="23263"/>
    <s v="CARLA CABALLERO"/>
    <s v="Panama"/>
    <s v="B2"/>
    <s v="Online"/>
    <n v="73"/>
    <d v="2016-07-06T00:00:00"/>
    <s v="botella 1l"/>
    <x v="1"/>
    <n v="3.5"/>
    <n v="6.5"/>
    <n v="7690"/>
    <n v="14672"/>
    <n v="474.5"/>
    <n v="471"/>
    <n v="2016"/>
    <n v="255.5"/>
  </r>
  <r>
    <n v="23264"/>
    <s v="MATEO SANCHEZ"/>
    <s v="Tanzania"/>
    <s v="B3"/>
    <s v="Retail"/>
    <n v="205"/>
    <d v="2016-08-18T00:00:00"/>
    <s v="botella 5l"/>
    <x v="0"/>
    <n v="6"/>
    <n v="9"/>
    <n v="26618"/>
    <n v="39447"/>
    <n v="1845"/>
    <n v="1839"/>
    <n v="2016"/>
    <n v="1230"/>
  </r>
  <r>
    <n v="23265"/>
    <s v="ADRIAN GIL"/>
    <s v="South Africa"/>
    <s v="C4"/>
    <s v="Retail"/>
    <n v="14"/>
    <d v="2016-08-05T00:00:00"/>
    <s v="garrafa 4l"/>
    <x v="0"/>
    <n v="5"/>
    <n v="9.99"/>
    <n v="26618"/>
    <n v="39447"/>
    <n v="139.86000000000001"/>
    <n v="134.86000000000001"/>
    <n v="2016"/>
    <n v="70"/>
  </r>
  <r>
    <n v="23266"/>
    <s v="CAROLINA FRANCO"/>
    <s v="Gabon"/>
    <s v="A2"/>
    <s v="Retail"/>
    <n v="170"/>
    <d v="2016-08-11T00:00:00"/>
    <s v="botellín 300cc"/>
    <x v="0"/>
    <n v="2"/>
    <n v="3.99"/>
    <n v="26618"/>
    <n v="39447"/>
    <n v="678.30000000000007"/>
    <n v="676.30000000000007"/>
    <n v="2016"/>
    <n v="340"/>
  </r>
  <r>
    <n v="23267"/>
    <s v="RAUL AVILA"/>
    <s v="Syria"/>
    <s v="A1"/>
    <s v="Retail"/>
    <n v="129"/>
    <d v="2016-07-11T00:00:00"/>
    <s v="botellín 200cc"/>
    <x v="2"/>
    <n v="1.5"/>
    <n v="3"/>
    <n v="11415"/>
    <n v="15102"/>
    <n v="387"/>
    <n v="385.5"/>
    <n v="2016"/>
    <n v="193.5"/>
  </r>
  <r>
    <n v="23268"/>
    <s v="ENRIQUE PEREIRA"/>
    <s v="Grenada"/>
    <s v="B1"/>
    <s v="Online"/>
    <n v="82"/>
    <d v="2016-07-12T00:00:00"/>
    <s v="botella 0.5l"/>
    <x v="1"/>
    <n v="3"/>
    <n v="6"/>
    <n v="7690"/>
    <n v="14672"/>
    <n v="492"/>
    <n v="489"/>
    <n v="2016"/>
    <n v="246"/>
  </r>
  <r>
    <n v="23269"/>
    <s v="ALBERTO LUQUE"/>
    <s v="Macedonia"/>
    <s v="A1"/>
    <s v="Retail"/>
    <n v="116"/>
    <d v="2016-06-03T00:00:00"/>
    <s v="botellín 200cc"/>
    <x v="3"/>
    <n v="1.5"/>
    <n v="3"/>
    <n v="12372"/>
    <n v="22716"/>
    <n v="348"/>
    <n v="346.5"/>
    <n v="2016"/>
    <n v="174"/>
  </r>
  <r>
    <n v="23270"/>
    <s v="ALBERTO MORALES"/>
    <s v="Kyrgyzstan"/>
    <s v="C3"/>
    <s v="Online"/>
    <n v="67"/>
    <d v="2016-06-07T00:00:00"/>
    <s v="garrafa 3l"/>
    <x v="4"/>
    <n v="3.5"/>
    <n v="6.99"/>
    <n v="10972"/>
    <n v="18721"/>
    <n v="468.33000000000004"/>
    <n v="464.83000000000004"/>
    <n v="2016"/>
    <n v="234.5"/>
  </r>
  <r>
    <n v="23271"/>
    <s v="ADRIAN MARTINEZ"/>
    <s v="Republic of the Congo"/>
    <s v="C3"/>
    <s v="Retail"/>
    <n v="125"/>
    <d v="2016-07-27T00:00:00"/>
    <s v="garrafa 3l"/>
    <x v="0"/>
    <n v="3.5"/>
    <n v="6.99"/>
    <n v="26618"/>
    <n v="39447"/>
    <n v="873.75"/>
    <n v="870.25"/>
    <n v="2016"/>
    <n v="437.5"/>
  </r>
  <r>
    <n v="23272"/>
    <s v="INES MARTINEZ"/>
    <s v="Turkmenistan"/>
    <s v="B2"/>
    <s v="Retail"/>
    <n v="71"/>
    <d v="2016-07-31T00:00:00"/>
    <s v="botella 1l"/>
    <x v="4"/>
    <n v="3.5"/>
    <n v="6.5"/>
    <n v="10972"/>
    <n v="18721"/>
    <n v="461.5"/>
    <n v="458"/>
    <n v="2016"/>
    <n v="248.5"/>
  </r>
  <r>
    <n v="23273"/>
    <s v="JUDITH RODRIGUEZ"/>
    <s v="Netherlands"/>
    <s v="C4"/>
    <s v="Online"/>
    <n v="22"/>
    <d v="2016-08-13T00:00:00"/>
    <s v="garrafa 4l"/>
    <x v="3"/>
    <n v="5"/>
    <n v="9.99"/>
    <n v="12372"/>
    <n v="22716"/>
    <n v="219.78"/>
    <n v="214.78"/>
    <n v="2016"/>
    <n v="110"/>
  </r>
  <r>
    <n v="23274"/>
    <s v="RAFAEL MEDINA"/>
    <s v="Macedonia"/>
    <s v="A1"/>
    <s v="Retail"/>
    <n v="153"/>
    <d v="2016-08-22T00:00:00"/>
    <s v="botellín 200cc"/>
    <x v="3"/>
    <n v="1.5"/>
    <n v="3"/>
    <n v="12372"/>
    <n v="22716"/>
    <n v="459"/>
    <n v="457.5"/>
    <n v="2016"/>
    <n v="229.5"/>
  </r>
  <r>
    <n v="23275"/>
    <s v="ENRIQUE NAVARRO"/>
    <s v="Tuvalu"/>
    <s v="B3"/>
    <s v="Online"/>
    <n v="141"/>
    <d v="2016-07-04T00:00:00"/>
    <s v="botella 5l"/>
    <x v="5"/>
    <n v="6"/>
    <n v="9"/>
    <n v="4047"/>
    <n v="9654"/>
    <n v="1269"/>
    <n v="1263"/>
    <n v="2016"/>
    <n v="846"/>
  </r>
  <r>
    <n v="23276"/>
    <s v="CANDELA GUZMAN"/>
    <s v="Nepal"/>
    <s v="A4"/>
    <s v="Online"/>
    <n v="65"/>
    <d v="2016-08-01T00:00:00"/>
    <s v="botellín 500cc"/>
    <x v="4"/>
    <n v="3.5"/>
    <n v="6.5"/>
    <n v="10972"/>
    <n v="18721"/>
    <n v="422.5"/>
    <n v="419"/>
    <n v="2016"/>
    <n v="227.5"/>
  </r>
  <r>
    <n v="23277"/>
    <s v="MARIO CASADO"/>
    <s v="Oman"/>
    <s v="C1"/>
    <s v="Online"/>
    <n v="157"/>
    <d v="2016-07-12T00:00:00"/>
    <s v="garrafa 1l"/>
    <x v="2"/>
    <n v="1"/>
    <n v="2"/>
    <n v="11415"/>
    <n v="15102"/>
    <n v="314"/>
    <n v="313"/>
    <n v="2016"/>
    <n v="157"/>
  </r>
  <r>
    <n v="23278"/>
    <s v="PATRICIA ARIAS"/>
    <s v="Malawi"/>
    <s v="C5"/>
    <s v="Online"/>
    <n v="197"/>
    <d v="2016-08-24T00:00:00"/>
    <s v="garrafa 8l"/>
    <x v="0"/>
    <n v="8"/>
    <n v="14.5"/>
    <n v="26618"/>
    <n v="39447"/>
    <n v="2856.5"/>
    <n v="2848.5"/>
    <n v="2016"/>
    <n v="1576"/>
  </r>
  <r>
    <n v="23279"/>
    <s v="FRANCISCO JAVIER ANDRES"/>
    <s v="Moldova"/>
    <s v="A1"/>
    <s v="Online"/>
    <n v="10"/>
    <d v="2016-06-21T00:00:00"/>
    <s v="botellín 200cc"/>
    <x v="3"/>
    <n v="1.5"/>
    <n v="3"/>
    <n v="12372"/>
    <n v="22716"/>
    <n v="30"/>
    <n v="28.5"/>
    <n v="2016"/>
    <n v="15"/>
  </r>
  <r>
    <n v="23280"/>
    <s v="ALICIA CALDERON"/>
    <s v="Burkina Faso"/>
    <s v="C3"/>
    <s v="Retail"/>
    <n v="30"/>
    <d v="2016-06-03T00:00:00"/>
    <s v="garrafa 3l"/>
    <x v="0"/>
    <n v="3.5"/>
    <n v="6.99"/>
    <n v="26618"/>
    <n v="39447"/>
    <n v="209.70000000000002"/>
    <n v="206.20000000000002"/>
    <n v="2016"/>
    <n v="105"/>
  </r>
  <r>
    <n v="23281"/>
    <s v="SANTIAGO GUILLEN"/>
    <s v="Botswana"/>
    <s v="C2"/>
    <s v="Direct"/>
    <n v="134"/>
    <d v="2016-07-13T00:00:00"/>
    <s v="garrafa 2l"/>
    <x v="0"/>
    <n v="2.5"/>
    <n v="4.5"/>
    <n v="26618"/>
    <n v="39447"/>
    <n v="603"/>
    <n v="600.5"/>
    <n v="2016"/>
    <n v="335"/>
  </r>
  <r>
    <n v="23282"/>
    <s v="ALEXIA ACOSTA"/>
    <s v="Liberia"/>
    <s v="B1"/>
    <s v="Retail"/>
    <n v="100"/>
    <d v="2016-08-21T00:00:00"/>
    <s v="botella 0.5l"/>
    <x v="0"/>
    <n v="3"/>
    <n v="6"/>
    <n v="26618"/>
    <n v="39447"/>
    <n v="600"/>
    <n v="597"/>
    <n v="2016"/>
    <n v="300"/>
  </r>
  <r>
    <n v="23283"/>
    <s v="MIRIAM PEÑA"/>
    <s v="Vanuatu"/>
    <s v="C5"/>
    <s v="Retail"/>
    <n v="142"/>
    <d v="2016-06-24T00:00:00"/>
    <s v="garrafa 8l"/>
    <x v="5"/>
    <n v="8"/>
    <n v="14.5"/>
    <n v="4047"/>
    <n v="9654"/>
    <n v="2059"/>
    <n v="2051"/>
    <n v="2016"/>
    <n v="1136"/>
  </r>
  <r>
    <n v="23284"/>
    <s v="GUILLEM AGUILAR"/>
    <s v="Palau"/>
    <s v="A2"/>
    <s v="Online"/>
    <n v="135"/>
    <d v="2016-06-17T00:00:00"/>
    <s v="botellín 300cc"/>
    <x v="5"/>
    <n v="2"/>
    <n v="3.99"/>
    <n v="4047"/>
    <n v="9654"/>
    <n v="538.65"/>
    <n v="536.65"/>
    <n v="2016"/>
    <n v="270"/>
  </r>
  <r>
    <n v="23285"/>
    <s v="RODRIGO SANTIAGO"/>
    <s v="Madagascar"/>
    <s v="C2"/>
    <s v="Retail"/>
    <n v="9"/>
    <d v="2016-07-24T00:00:00"/>
    <s v="garrafa 2l"/>
    <x v="0"/>
    <n v="2.5"/>
    <n v="4.5"/>
    <n v="26618"/>
    <n v="39447"/>
    <n v="40.5"/>
    <n v="38"/>
    <n v="2016"/>
    <n v="22.5"/>
  </r>
  <r>
    <n v="23286"/>
    <s v="ARLET ARIAS"/>
    <s v="Yemen"/>
    <s v="B3"/>
    <s v="Online"/>
    <n v="69"/>
    <d v="2016-08-08T00:00:00"/>
    <s v="botella 5l"/>
    <x v="2"/>
    <n v="6"/>
    <n v="9"/>
    <n v="11415"/>
    <n v="15102"/>
    <n v="621"/>
    <n v="615"/>
    <n v="2016"/>
    <n v="414"/>
  </r>
  <r>
    <n v="23287"/>
    <s v="PATRICIA LOPEZ"/>
    <s v="Kiribati"/>
    <s v="A2"/>
    <s v="Online"/>
    <n v="189"/>
    <d v="2016-06-17T00:00:00"/>
    <s v="botellín 300cc"/>
    <x v="5"/>
    <n v="2"/>
    <n v="3.99"/>
    <n v="4047"/>
    <n v="9654"/>
    <n v="754.11"/>
    <n v="752.11"/>
    <n v="2016"/>
    <n v="378"/>
  </r>
  <r>
    <n v="23288"/>
    <s v="ISABEL CONTRERAS"/>
    <s v="Montenegro"/>
    <s v="C4"/>
    <s v="Online"/>
    <n v="141"/>
    <d v="2016-06-14T00:00:00"/>
    <s v="garrafa 4l"/>
    <x v="3"/>
    <n v="5"/>
    <n v="9.99"/>
    <n v="12372"/>
    <n v="22716"/>
    <n v="1408.59"/>
    <n v="1403.59"/>
    <n v="2016"/>
    <n v="705"/>
  </r>
  <r>
    <n v="23289"/>
    <s v="NAHIA GUERRA"/>
    <s v="Mongolia"/>
    <s v="C5"/>
    <s v="Online"/>
    <n v="166"/>
    <d v="2016-08-02T00:00:00"/>
    <s v="garrafa 8l"/>
    <x v="4"/>
    <n v="8"/>
    <n v="14.5"/>
    <n v="10972"/>
    <n v="18721"/>
    <n v="2407"/>
    <n v="2399"/>
    <n v="2016"/>
    <n v="1328"/>
  </r>
  <r>
    <n v="23290"/>
    <s v="MIRIAM VILA"/>
    <s v="Tunisia"/>
    <s v="B3"/>
    <s v="Retail"/>
    <n v="170"/>
    <d v="2016-08-11T00:00:00"/>
    <s v="botella 5l"/>
    <x v="2"/>
    <n v="6"/>
    <n v="9"/>
    <n v="11415"/>
    <n v="15102"/>
    <n v="1530"/>
    <n v="1524"/>
    <n v="2016"/>
    <n v="1020"/>
  </r>
  <r>
    <n v="23291"/>
    <s v="MARC EXPOSITO"/>
    <s v="Albania"/>
    <s v="B3"/>
    <s v="Retail"/>
    <n v="199"/>
    <d v="2016-08-18T00:00:00"/>
    <s v="botella 5l"/>
    <x v="3"/>
    <n v="6"/>
    <n v="9"/>
    <n v="12372"/>
    <n v="22716"/>
    <n v="1791"/>
    <n v="1785"/>
    <n v="2016"/>
    <n v="1194"/>
  </r>
  <r>
    <n v="23292"/>
    <s v="IGNACIO FERNANDEZ"/>
    <s v="Fiji"/>
    <s v="C5"/>
    <s v="Online"/>
    <n v="73"/>
    <d v="2016-07-03T00:00:00"/>
    <s v="garrafa 8l"/>
    <x v="5"/>
    <n v="8"/>
    <n v="14.5"/>
    <n v="4047"/>
    <n v="9654"/>
    <n v="1058.5"/>
    <n v="1050.5"/>
    <n v="2016"/>
    <n v="584"/>
  </r>
  <r>
    <n v="23293"/>
    <s v="NIL QUINTANA"/>
    <s v="Angola"/>
    <s v="C1"/>
    <s v="Retail"/>
    <n v="117"/>
    <d v="2016-06-30T00:00:00"/>
    <s v="garrafa 1l"/>
    <x v="0"/>
    <n v="1"/>
    <n v="2"/>
    <n v="26618"/>
    <n v="39447"/>
    <n v="234"/>
    <n v="233"/>
    <n v="2016"/>
    <n v="117"/>
  </r>
  <r>
    <n v="23294"/>
    <s v="AITOR LEON"/>
    <s v="Botswana"/>
    <s v="B3"/>
    <s v="Retail"/>
    <n v="160"/>
    <d v="2016-06-22T00:00:00"/>
    <s v="botella 5l"/>
    <x v="0"/>
    <n v="6"/>
    <n v="9"/>
    <n v="26618"/>
    <n v="39447"/>
    <n v="1440"/>
    <n v="1434"/>
    <n v="2016"/>
    <n v="960"/>
  </r>
  <r>
    <n v="23295"/>
    <s v="NURIA ALVAREZ"/>
    <s v="Solomon Islands"/>
    <s v="C1"/>
    <s v="Online"/>
    <n v="45"/>
    <d v="2016-06-09T00:00:00"/>
    <s v="garrafa 1l"/>
    <x v="5"/>
    <n v="1"/>
    <n v="2"/>
    <n v="4047"/>
    <n v="9654"/>
    <n v="90"/>
    <n v="89"/>
    <n v="2016"/>
    <n v="45"/>
  </r>
  <r>
    <n v="23296"/>
    <s v="MALAK ROMERO"/>
    <s v="Denmark"/>
    <s v="C5"/>
    <s v="Retail"/>
    <n v="37"/>
    <d v="2016-06-08T00:00:00"/>
    <s v="garrafa 8l"/>
    <x v="3"/>
    <n v="8"/>
    <n v="14.5"/>
    <n v="12372"/>
    <n v="22716"/>
    <n v="536.5"/>
    <n v="528.5"/>
    <n v="2016"/>
    <n v="296"/>
  </r>
  <r>
    <n v="23297"/>
    <s v="DAVID SERRA"/>
    <s v="Hungary"/>
    <s v="B3"/>
    <s v="Online"/>
    <n v="135"/>
    <d v="2016-08-12T00:00:00"/>
    <s v="botella 5l"/>
    <x v="3"/>
    <n v="6"/>
    <n v="9"/>
    <n v="12372"/>
    <n v="22716"/>
    <n v="1215"/>
    <n v="1209"/>
    <n v="2016"/>
    <n v="810"/>
  </r>
  <r>
    <n v="23298"/>
    <s v="ANGEL HEREDIA"/>
    <s v="Vietnam"/>
    <s v="A2"/>
    <s v="Direct"/>
    <n v="12"/>
    <d v="2016-07-28T00:00:00"/>
    <s v="botellín 300cc"/>
    <x v="4"/>
    <n v="2"/>
    <n v="3.99"/>
    <n v="10972"/>
    <n v="18721"/>
    <n v="47.88"/>
    <n v="45.88"/>
    <n v="2016"/>
    <n v="24"/>
  </r>
  <r>
    <n v="23299"/>
    <s v="ERIC PARDO"/>
    <s v="Niger"/>
    <s v="A2"/>
    <s v="Retail"/>
    <n v="104"/>
    <d v="2016-06-27T00:00:00"/>
    <s v="botellín 300cc"/>
    <x v="0"/>
    <n v="2"/>
    <n v="3.99"/>
    <n v="26618"/>
    <n v="39447"/>
    <n v="414.96000000000004"/>
    <n v="412.96000000000004"/>
    <n v="2016"/>
    <n v="208"/>
  </r>
  <r>
    <n v="23300"/>
    <s v="ADAM HERNANDEZ"/>
    <s v="Palau"/>
    <s v="C4"/>
    <s v="Online"/>
    <n v="167"/>
    <d v="2016-07-07T00:00:00"/>
    <s v="garrafa 4l"/>
    <x v="5"/>
    <n v="5"/>
    <n v="9.99"/>
    <n v="4047"/>
    <n v="9654"/>
    <n v="1668.33"/>
    <n v="1663.33"/>
    <n v="2016"/>
    <n v="835"/>
  </r>
  <r>
    <n v="23301"/>
    <s v="MALAK NUÑEZ"/>
    <s v="Ethiopia"/>
    <s v="C3"/>
    <s v="Retail"/>
    <n v="108"/>
    <d v="2016-07-19T00:00:00"/>
    <s v="garrafa 3l"/>
    <x v="0"/>
    <n v="3.5"/>
    <n v="6.99"/>
    <n v="26618"/>
    <n v="39447"/>
    <n v="754.92000000000007"/>
    <n v="751.42000000000007"/>
    <n v="2016"/>
    <n v="378"/>
  </r>
  <r>
    <n v="23302"/>
    <s v="RODRIGO ACOSTA"/>
    <s v="Panama"/>
    <s v="A4"/>
    <s v="Retail"/>
    <n v="105"/>
    <d v="2016-07-27T00:00:00"/>
    <s v="botellín 500cc"/>
    <x v="1"/>
    <n v="3.5"/>
    <n v="6.5"/>
    <n v="7690"/>
    <n v="14672"/>
    <n v="682.5"/>
    <n v="679"/>
    <n v="2016"/>
    <n v="367.5"/>
  </r>
  <r>
    <n v="23303"/>
    <s v="ALBA CUESTA"/>
    <s v="China"/>
    <s v="C5"/>
    <s v="Retail"/>
    <n v="176"/>
    <d v="2016-08-17T00:00:00"/>
    <s v="garrafa 8l"/>
    <x v="4"/>
    <n v="8"/>
    <n v="14.5"/>
    <n v="10972"/>
    <n v="18721"/>
    <n v="2552"/>
    <n v="2544"/>
    <n v="2016"/>
    <n v="1408"/>
  </r>
  <r>
    <n v="23304"/>
    <s v="JOAN NIETO"/>
    <s v="Solomon Islands"/>
    <s v="A2"/>
    <s v="Online"/>
    <n v="131"/>
    <d v="2016-06-01T00:00:00"/>
    <s v="botellín 300cc"/>
    <x v="5"/>
    <n v="2"/>
    <n v="3.99"/>
    <n v="4047"/>
    <n v="9654"/>
    <n v="522.69000000000005"/>
    <n v="520.69000000000005"/>
    <n v="2016"/>
    <n v="262"/>
  </r>
  <r>
    <n v="23305"/>
    <s v="ANTONIO PEREIRA"/>
    <s v="Botswana"/>
    <s v="B3"/>
    <s v="Retail"/>
    <n v="188"/>
    <d v="2016-08-26T00:00:00"/>
    <s v="botella 5l"/>
    <x v="0"/>
    <n v="6"/>
    <n v="9"/>
    <n v="26618"/>
    <n v="39447"/>
    <n v="1692"/>
    <n v="1686"/>
    <n v="2016"/>
    <n v="1128"/>
  </r>
  <r>
    <n v="23306"/>
    <s v="LEO MARTIN"/>
    <s v="Philippines"/>
    <s v="B2"/>
    <s v="Direct"/>
    <n v="93"/>
    <d v="2016-06-08T00:00:00"/>
    <s v="botella 1l"/>
    <x v="4"/>
    <n v="3.5"/>
    <n v="6.5"/>
    <n v="10972"/>
    <n v="18721"/>
    <n v="604.5"/>
    <n v="601"/>
    <n v="2016"/>
    <n v="325.5"/>
  </r>
  <r>
    <n v="23307"/>
    <s v="CELIA BENITEZ"/>
    <s v="Dominican Republic"/>
    <s v="B1"/>
    <s v="Online"/>
    <n v="113"/>
    <d v="2016-07-04T00:00:00"/>
    <s v="botella 0.5l"/>
    <x v="1"/>
    <n v="3"/>
    <n v="6"/>
    <n v="7690"/>
    <n v="14672"/>
    <n v="678"/>
    <n v="675"/>
    <n v="2016"/>
    <n v="339"/>
  </r>
  <r>
    <n v="23308"/>
    <s v="CLARA MANZANO"/>
    <s v="Rwanda"/>
    <s v="A1"/>
    <s v="Online"/>
    <n v="112"/>
    <d v="2016-07-09T00:00:00"/>
    <s v="botellín 200cc"/>
    <x v="0"/>
    <n v="1.5"/>
    <n v="3"/>
    <n v="26618"/>
    <n v="39447"/>
    <n v="336"/>
    <n v="334.5"/>
    <n v="2016"/>
    <n v="168"/>
  </r>
  <r>
    <n v="23309"/>
    <s v="VEGA CORTES"/>
    <s v="Sierra Leone"/>
    <s v="A2"/>
    <s v="Online"/>
    <n v="201"/>
    <d v="2016-06-23T00:00:00"/>
    <s v="botellín 300cc"/>
    <x v="0"/>
    <n v="2"/>
    <n v="3.99"/>
    <n v="26618"/>
    <n v="39447"/>
    <n v="801.99"/>
    <n v="799.99"/>
    <n v="2016"/>
    <n v="402"/>
  </r>
  <r>
    <n v="23310"/>
    <s v="RAUL RODRIGUEZ"/>
    <s v="Canada"/>
    <s v="C4"/>
    <s v="Retail"/>
    <n v="41"/>
    <d v="2016-06-17T00:00:00"/>
    <s v="garrafa 4l"/>
    <x v="6"/>
    <n v="5"/>
    <n v="9.99"/>
    <n v="285"/>
    <n v="1429"/>
    <n v="409.59000000000003"/>
    <n v="404.59000000000003"/>
    <n v="2016"/>
    <n v="205"/>
  </r>
  <r>
    <n v="23311"/>
    <s v="POL EXPOSITO"/>
    <s v="Netherlands"/>
    <s v="C5"/>
    <s v="Retail"/>
    <n v="18"/>
    <d v="2016-06-12T00:00:00"/>
    <s v="garrafa 8l"/>
    <x v="3"/>
    <n v="8"/>
    <n v="14.5"/>
    <n v="12372"/>
    <n v="22716"/>
    <n v="261"/>
    <n v="253"/>
    <n v="2016"/>
    <n v="144"/>
  </r>
  <r>
    <n v="23312"/>
    <s v="RODRIGO SANTIAGO"/>
    <s v="Mauritius"/>
    <s v="A2"/>
    <s v="Online"/>
    <n v="28"/>
    <d v="2016-07-06T00:00:00"/>
    <s v="botellín 300cc"/>
    <x v="0"/>
    <n v="2"/>
    <n v="3.99"/>
    <n v="26618"/>
    <n v="39447"/>
    <n v="111.72"/>
    <n v="109.72"/>
    <n v="2016"/>
    <n v="56"/>
  </r>
  <r>
    <n v="23313"/>
    <s v="NICOLAS BLAZQUEZ"/>
    <s v="Palau"/>
    <s v="C1"/>
    <s v="Online"/>
    <n v="137"/>
    <d v="2016-07-15T00:00:00"/>
    <s v="garrafa 1l"/>
    <x v="5"/>
    <n v="1"/>
    <n v="2"/>
    <n v="4047"/>
    <n v="9654"/>
    <n v="274"/>
    <n v="273"/>
    <n v="2016"/>
    <n v="137"/>
  </r>
  <r>
    <n v="23314"/>
    <s v="MARTI EXPOSITO"/>
    <s v="Panama"/>
    <s v="C4"/>
    <s v="Retail"/>
    <n v="95"/>
    <d v="2016-08-10T00:00:00"/>
    <s v="garrafa 4l"/>
    <x v="1"/>
    <n v="5"/>
    <n v="9.99"/>
    <n v="7690"/>
    <n v="14672"/>
    <n v="949.05000000000007"/>
    <n v="944.05000000000007"/>
    <n v="2016"/>
    <n v="475"/>
  </r>
  <r>
    <n v="23315"/>
    <s v="MANUEL GALLARDO"/>
    <s v="Burkina Faso"/>
    <s v="A2"/>
    <s v="Online"/>
    <n v="109"/>
    <d v="2016-07-12T00:00:00"/>
    <s v="botellín 300cc"/>
    <x v="0"/>
    <n v="2"/>
    <n v="3.99"/>
    <n v="26618"/>
    <n v="39447"/>
    <n v="434.91"/>
    <n v="432.91"/>
    <n v="2016"/>
    <n v="218"/>
  </r>
  <r>
    <n v="23316"/>
    <s v="YERAY MORENO"/>
    <s v="Sudan"/>
    <s v="A2"/>
    <s v="Direct"/>
    <n v="137"/>
    <d v="2016-06-01T00:00:00"/>
    <s v="botellín 300cc"/>
    <x v="0"/>
    <n v="2"/>
    <n v="3.99"/>
    <n v="26618"/>
    <n v="39447"/>
    <n v="546.63"/>
    <n v="544.63"/>
    <n v="2016"/>
    <n v="274"/>
  </r>
  <r>
    <n v="23317"/>
    <s v="BLANCA FRANCO"/>
    <s v="Malta"/>
    <s v="A2"/>
    <s v="Online"/>
    <n v="196"/>
    <d v="2016-07-17T00:00:00"/>
    <s v="botellín 300cc"/>
    <x v="3"/>
    <n v="2"/>
    <n v="3.99"/>
    <n v="12372"/>
    <n v="22716"/>
    <n v="782.04000000000008"/>
    <n v="780.04000000000008"/>
    <n v="2016"/>
    <n v="392"/>
  </r>
  <r>
    <n v="23318"/>
    <s v="JORGE RUBIO"/>
    <s v="India"/>
    <s v="B2"/>
    <s v="Retail"/>
    <n v="48"/>
    <d v="2016-07-09T00:00:00"/>
    <s v="botella 1l"/>
    <x v="4"/>
    <n v="3.5"/>
    <n v="6.5"/>
    <n v="10972"/>
    <n v="18721"/>
    <n v="312"/>
    <n v="308.5"/>
    <n v="2016"/>
    <n v="168"/>
  </r>
  <r>
    <n v="23319"/>
    <s v="AFRICA ARROYO"/>
    <s v="Ghana"/>
    <s v="C1"/>
    <s v="Online"/>
    <n v="4"/>
    <d v="2016-08-03T00:00:00"/>
    <s v="garrafa 1l"/>
    <x v="0"/>
    <n v="1"/>
    <n v="2"/>
    <n v="26618"/>
    <n v="39447"/>
    <n v="8"/>
    <n v="7"/>
    <n v="2016"/>
    <n v="4"/>
  </r>
  <r>
    <n v="23320"/>
    <s v="MARCO PARDO"/>
    <s v="Croatia"/>
    <s v="B1"/>
    <s v="Direct"/>
    <n v="125"/>
    <d v="2016-06-15T00:00:00"/>
    <s v="botella 0.5l"/>
    <x v="3"/>
    <n v="3"/>
    <n v="6"/>
    <n v="12372"/>
    <n v="22716"/>
    <n v="750"/>
    <n v="747"/>
    <n v="2016"/>
    <n v="375"/>
  </r>
  <r>
    <n v="23321"/>
    <s v="ALEJANDRO BLANCO"/>
    <s v="Haiti"/>
    <s v="C1"/>
    <s v="Online"/>
    <n v="211"/>
    <d v="2016-08-13T00:00:00"/>
    <s v="garrafa 1l"/>
    <x v="1"/>
    <n v="1"/>
    <n v="2"/>
    <n v="7690"/>
    <n v="14672"/>
    <n v="422"/>
    <n v="421"/>
    <n v="2016"/>
    <n v="211"/>
  </r>
  <r>
    <n v="23322"/>
    <s v="ALBA MOLINA"/>
    <s v="Malaysia"/>
    <s v="A1"/>
    <s v="Online"/>
    <n v="20"/>
    <d v="2016-06-10T00:00:00"/>
    <s v="botellín 200cc"/>
    <x v="4"/>
    <n v="1.5"/>
    <n v="3"/>
    <n v="10972"/>
    <n v="18721"/>
    <n v="60"/>
    <n v="58.5"/>
    <n v="2016"/>
    <n v="30"/>
  </r>
  <r>
    <n v="23323"/>
    <s v="RAQUEL LEON"/>
    <s v="Pakistan"/>
    <s v="A1"/>
    <s v="Direct"/>
    <n v="135"/>
    <d v="2016-08-29T00:00:00"/>
    <s v="botellín 200cc"/>
    <x v="2"/>
    <n v="1.5"/>
    <n v="3"/>
    <n v="11415"/>
    <n v="15102"/>
    <n v="405"/>
    <n v="403.5"/>
    <n v="2016"/>
    <n v="202.5"/>
  </r>
  <r>
    <n v="23324"/>
    <s v="NIL CARMONA"/>
    <s v="Burkina Faso"/>
    <s v="C4"/>
    <s v="Retail"/>
    <n v="193"/>
    <d v="2016-08-13T00:00:00"/>
    <s v="garrafa 4l"/>
    <x v="0"/>
    <n v="5"/>
    <n v="9.99"/>
    <n v="26618"/>
    <n v="39447"/>
    <n v="1928.07"/>
    <n v="1923.07"/>
    <n v="2016"/>
    <n v="965"/>
  </r>
  <r>
    <n v="23325"/>
    <s v="MARTIN ABAD"/>
    <s v="Indonesia"/>
    <s v="B1"/>
    <s v="Online"/>
    <n v="184"/>
    <d v="2016-06-22T00:00:00"/>
    <s v="botella 0.5l"/>
    <x v="4"/>
    <n v="3"/>
    <n v="6"/>
    <n v="10972"/>
    <n v="18721"/>
    <n v="1104"/>
    <n v="1101"/>
    <n v="2016"/>
    <n v="552"/>
  </r>
  <r>
    <n v="23326"/>
    <s v="ZOE RICO"/>
    <s v="Slovenia"/>
    <s v="C2"/>
    <s v="Online"/>
    <n v="126"/>
    <d v="2016-08-21T00:00:00"/>
    <s v="garrafa 2l"/>
    <x v="3"/>
    <n v="2.5"/>
    <n v="4.5"/>
    <n v="12372"/>
    <n v="22716"/>
    <n v="567"/>
    <n v="564.5"/>
    <n v="2016"/>
    <n v="315"/>
  </r>
  <r>
    <n v="23327"/>
    <s v="PABLO ROMERO"/>
    <s v="Chad"/>
    <s v="B2"/>
    <s v="Online"/>
    <n v="176"/>
    <d v="2016-07-31T00:00:00"/>
    <s v="botella 1l"/>
    <x v="0"/>
    <n v="3.5"/>
    <n v="6.5"/>
    <n v="26618"/>
    <n v="39447"/>
    <n v="1144"/>
    <n v="1140.5"/>
    <n v="2016"/>
    <n v="616"/>
  </r>
  <r>
    <n v="23328"/>
    <s v="ANGELA GARRIDO"/>
    <s v="France"/>
    <s v="C5"/>
    <s v="Direct"/>
    <n v="102"/>
    <d v="2016-07-15T00:00:00"/>
    <s v="garrafa 8l"/>
    <x v="3"/>
    <n v="8"/>
    <n v="14.5"/>
    <n v="12372"/>
    <n v="22716"/>
    <n v="1479"/>
    <n v="1471"/>
    <n v="2016"/>
    <n v="816"/>
  </r>
  <r>
    <n v="23329"/>
    <s v="VEGA CALDERON"/>
    <s v="United States of America"/>
    <s v="A2"/>
    <s v="Online"/>
    <n v="203"/>
    <d v="2016-07-23T00:00:00"/>
    <s v="botellín 300cc"/>
    <x v="6"/>
    <n v="2"/>
    <n v="3.99"/>
    <n v="285"/>
    <n v="1429"/>
    <n v="809.97"/>
    <n v="807.97"/>
    <n v="2016"/>
    <n v="406"/>
  </r>
  <r>
    <n v="23330"/>
    <s v="MATEO ALARCON"/>
    <s v="United Kingdom"/>
    <s v="C1"/>
    <s v="Online"/>
    <n v="177"/>
    <d v="2016-08-04T00:00:00"/>
    <s v="garrafa 1l"/>
    <x v="3"/>
    <n v="1"/>
    <n v="2"/>
    <n v="12372"/>
    <n v="22716"/>
    <n v="354"/>
    <n v="353"/>
    <n v="2016"/>
    <n v="177"/>
  </r>
  <r>
    <n v="23331"/>
    <s v="UNAI SANCHO"/>
    <s v="Algeria"/>
    <s v="C1"/>
    <s v="Direct"/>
    <n v="51"/>
    <d v="2016-08-04T00:00:00"/>
    <s v="garrafa 1l"/>
    <x v="2"/>
    <n v="1"/>
    <n v="2"/>
    <n v="11415"/>
    <n v="15102"/>
    <n v="102"/>
    <n v="101"/>
    <n v="2016"/>
    <n v="51"/>
  </r>
  <r>
    <n v="23332"/>
    <s v="JAVIER GIL"/>
    <s v="Malaysia"/>
    <s v="A2"/>
    <s v="Retail"/>
    <n v="203"/>
    <d v="2016-07-11T00:00:00"/>
    <s v="botellín 300cc"/>
    <x v="4"/>
    <n v="2"/>
    <n v="3.99"/>
    <n v="10972"/>
    <n v="18721"/>
    <n v="809.97"/>
    <n v="807.97"/>
    <n v="2016"/>
    <n v="406"/>
  </r>
  <r>
    <n v="23333"/>
    <s v="NAIA ROMERO"/>
    <s v="Malta"/>
    <s v="A2"/>
    <s v="Retail"/>
    <n v="106"/>
    <d v="2016-08-05T00:00:00"/>
    <s v="botellín 300cc"/>
    <x v="3"/>
    <n v="2"/>
    <n v="3.99"/>
    <n v="12372"/>
    <n v="22716"/>
    <n v="422.94"/>
    <n v="420.94"/>
    <n v="2016"/>
    <n v="212"/>
  </r>
  <r>
    <n v="23334"/>
    <s v="DIEGO QUINTANA"/>
    <s v="Nigeria"/>
    <s v="A1"/>
    <s v="Online"/>
    <n v="14"/>
    <d v="2016-08-17T00:00:00"/>
    <s v="botellín 200cc"/>
    <x v="0"/>
    <n v="1.5"/>
    <n v="3"/>
    <n v="26618"/>
    <n v="39447"/>
    <n v="42"/>
    <n v="40.5"/>
    <n v="2016"/>
    <n v="21"/>
  </r>
  <r>
    <n v="23335"/>
    <s v="RAFAEL SANTOS"/>
    <s v="United Kingdom"/>
    <s v="B3"/>
    <s v="Online"/>
    <n v="116"/>
    <d v="2016-08-13T00:00:00"/>
    <s v="botella 5l"/>
    <x v="3"/>
    <n v="6"/>
    <n v="9"/>
    <n v="12372"/>
    <n v="22716"/>
    <n v="1044"/>
    <n v="1038"/>
    <n v="2016"/>
    <n v="696"/>
  </r>
  <r>
    <n v="23336"/>
    <s v="VEGA GUTIERREZ"/>
    <s v="Morocco"/>
    <s v="C2"/>
    <s v="Retail"/>
    <n v="7"/>
    <d v="2016-07-01T00:00:00"/>
    <s v="garrafa 2l"/>
    <x v="2"/>
    <n v="2.5"/>
    <n v="4.5"/>
    <n v="11415"/>
    <n v="15102"/>
    <n v="31.5"/>
    <n v="29"/>
    <n v="2016"/>
    <n v="17.5"/>
  </r>
  <r>
    <n v="23337"/>
    <s v="BIEL MONTERO"/>
    <s v="Guinea"/>
    <s v="C3"/>
    <s v="Online"/>
    <n v="82"/>
    <d v="2016-07-07T00:00:00"/>
    <s v="garrafa 3l"/>
    <x v="0"/>
    <n v="3.5"/>
    <n v="6.99"/>
    <n v="26618"/>
    <n v="39447"/>
    <n v="573.18000000000006"/>
    <n v="569.68000000000006"/>
    <n v="2016"/>
    <n v="287"/>
  </r>
  <r>
    <n v="23338"/>
    <s v="JOSE MANUEL MARTIN"/>
    <s v="Vietnam"/>
    <s v="A2"/>
    <s v="Online"/>
    <n v="178"/>
    <d v="2016-08-12T00:00:00"/>
    <s v="botellín 300cc"/>
    <x v="4"/>
    <n v="2"/>
    <n v="3.99"/>
    <n v="10972"/>
    <n v="18721"/>
    <n v="710.22"/>
    <n v="708.22"/>
    <n v="2016"/>
    <n v="356"/>
  </r>
  <r>
    <n v="23339"/>
    <s v="NICOLAS ROMAN"/>
    <s v="Moldova"/>
    <s v="B1"/>
    <s v="Retail"/>
    <n v="41"/>
    <d v="2016-07-11T00:00:00"/>
    <s v="botella 0.5l"/>
    <x v="3"/>
    <n v="3"/>
    <n v="6"/>
    <n v="12372"/>
    <n v="22716"/>
    <n v="246"/>
    <n v="243"/>
    <n v="2016"/>
    <n v="123"/>
  </r>
  <r>
    <n v="23340"/>
    <s v="JANA GUERRERO"/>
    <s v="El Salvador"/>
    <s v="C2"/>
    <s v="Retail"/>
    <n v="85"/>
    <d v="2016-07-05T00:00:00"/>
    <s v="garrafa 2l"/>
    <x v="1"/>
    <n v="2.5"/>
    <n v="4.5"/>
    <n v="7690"/>
    <n v="14672"/>
    <n v="382.5"/>
    <n v="380"/>
    <n v="2016"/>
    <n v="212.5"/>
  </r>
  <r>
    <n v="23341"/>
    <s v="MARC GUILLEN"/>
    <s v="Gabon"/>
    <s v="A1"/>
    <s v="Retail"/>
    <n v="77"/>
    <d v="2016-06-27T00:00:00"/>
    <s v="botellín 200cc"/>
    <x v="0"/>
    <n v="1.5"/>
    <n v="3"/>
    <n v="26618"/>
    <n v="39447"/>
    <n v="231"/>
    <n v="229.5"/>
    <n v="2016"/>
    <n v="115.5"/>
  </r>
  <r>
    <n v="23342"/>
    <s v="RAYAN MERINO"/>
    <s v="Portugal"/>
    <s v="A2"/>
    <s v="Online"/>
    <n v="122"/>
    <d v="2016-06-28T00:00:00"/>
    <s v="botellín 300cc"/>
    <x v="3"/>
    <n v="2"/>
    <n v="3.99"/>
    <n v="12372"/>
    <n v="22716"/>
    <n v="486.78000000000003"/>
    <n v="484.78000000000003"/>
    <n v="2016"/>
    <n v="244"/>
  </r>
  <r>
    <n v="23343"/>
    <s v="ALONSO FUENTES"/>
    <s v="Bangladesh"/>
    <s v="C4"/>
    <s v="Online"/>
    <n v="42"/>
    <d v="2016-08-23T00:00:00"/>
    <s v="garrafa 4l"/>
    <x v="4"/>
    <n v="5"/>
    <n v="9.99"/>
    <n v="10972"/>
    <n v="18721"/>
    <n v="419.58"/>
    <n v="414.58"/>
    <n v="2016"/>
    <n v="210"/>
  </r>
  <r>
    <n v="23344"/>
    <s v="RAQUEL MARTINEZ"/>
    <s v="Kazakhstan"/>
    <s v="B2"/>
    <s v="Online"/>
    <n v="64"/>
    <d v="2016-08-22T00:00:00"/>
    <s v="botella 1l"/>
    <x v="4"/>
    <n v="3.5"/>
    <n v="6.5"/>
    <n v="10972"/>
    <n v="18721"/>
    <n v="416"/>
    <n v="412.5"/>
    <n v="2016"/>
    <n v="224"/>
  </r>
  <r>
    <n v="23345"/>
    <s v="INES VERA"/>
    <s v="France"/>
    <s v="C5"/>
    <s v="Direct"/>
    <n v="208"/>
    <d v="2016-08-29T00:00:00"/>
    <s v="garrafa 8l"/>
    <x v="3"/>
    <n v="8"/>
    <n v="14.5"/>
    <n v="12372"/>
    <n v="22716"/>
    <n v="3016"/>
    <n v="3008"/>
    <n v="2016"/>
    <n v="1664"/>
  </r>
  <r>
    <n v="23346"/>
    <s v="AARON VICENTE"/>
    <s v="Botswana"/>
    <s v="C4"/>
    <s v="Retail"/>
    <n v="13"/>
    <d v="2016-07-29T00:00:00"/>
    <s v="garrafa 4l"/>
    <x v="0"/>
    <n v="5"/>
    <n v="9.99"/>
    <n v="26618"/>
    <n v="39447"/>
    <n v="129.87"/>
    <n v="124.87"/>
    <n v="2016"/>
    <n v="65"/>
  </r>
  <r>
    <n v="23347"/>
    <s v="MANUEL MARIN"/>
    <s v="Azerbaijan"/>
    <s v="B3"/>
    <s v="Retail"/>
    <n v="147"/>
    <d v="2016-06-28T00:00:00"/>
    <s v="botella 5l"/>
    <x v="2"/>
    <n v="6"/>
    <n v="9"/>
    <n v="11415"/>
    <n v="15102"/>
    <n v="1323"/>
    <n v="1317"/>
    <n v="2016"/>
    <n v="882"/>
  </r>
  <r>
    <n v="23348"/>
    <s v="PABLO RUIZ"/>
    <s v="Iceland"/>
    <s v="C4"/>
    <s v="Retail"/>
    <n v="163"/>
    <d v="2016-08-25T00:00:00"/>
    <s v="garrafa 4l"/>
    <x v="3"/>
    <n v="5"/>
    <n v="9.99"/>
    <n v="12372"/>
    <n v="22716"/>
    <n v="1628.3700000000001"/>
    <n v="1623.3700000000001"/>
    <n v="2016"/>
    <n v="815"/>
  </r>
  <r>
    <n v="23349"/>
    <s v="ENRIQUE SERRA"/>
    <s v="Georgia"/>
    <s v="B2"/>
    <s v="Direct"/>
    <n v="126"/>
    <d v="2016-07-22T00:00:00"/>
    <s v="botella 1l"/>
    <x v="3"/>
    <n v="3.5"/>
    <n v="6.5"/>
    <n v="12372"/>
    <n v="22716"/>
    <n v="819"/>
    <n v="815.5"/>
    <n v="2016"/>
    <n v="441"/>
  </r>
  <r>
    <n v="23350"/>
    <s v="SANTIAGO LOZANO"/>
    <s v="Burundi"/>
    <s v="B3"/>
    <s v="Online"/>
    <n v="188"/>
    <d v="2016-06-25T00:00:00"/>
    <s v="botella 5l"/>
    <x v="0"/>
    <n v="6"/>
    <n v="9"/>
    <n v="26618"/>
    <n v="39447"/>
    <n v="1692"/>
    <n v="1686"/>
    <n v="2016"/>
    <n v="1128"/>
  </r>
  <r>
    <n v="23351"/>
    <s v="ANNA ESCOBAR"/>
    <s v="China"/>
    <s v="A2"/>
    <s v="Retail"/>
    <n v="151"/>
    <d v="2016-08-03T00:00:00"/>
    <s v="botellín 300cc"/>
    <x v="4"/>
    <n v="2"/>
    <n v="3.99"/>
    <n v="10972"/>
    <n v="18721"/>
    <n v="602.49"/>
    <n v="600.49"/>
    <n v="2016"/>
    <n v="302"/>
  </r>
  <r>
    <n v="23352"/>
    <s v="IZAN ROMERO"/>
    <s v="Poland"/>
    <s v="B1"/>
    <s v="Online"/>
    <n v="89"/>
    <d v="2016-07-07T00:00:00"/>
    <s v="botella 0.5l"/>
    <x v="3"/>
    <n v="3"/>
    <n v="6"/>
    <n v="12372"/>
    <n v="22716"/>
    <n v="534"/>
    <n v="531"/>
    <n v="2016"/>
    <n v="267"/>
  </r>
  <r>
    <n v="23353"/>
    <s v="RUBEN SANCHEZ"/>
    <s v="Canada"/>
    <s v="C5"/>
    <s v="Retail"/>
    <n v="168"/>
    <d v="2016-06-10T00:00:00"/>
    <s v="garrafa 8l"/>
    <x v="6"/>
    <n v="8"/>
    <n v="14.5"/>
    <n v="285"/>
    <n v="1429"/>
    <n v="2436"/>
    <n v="2428"/>
    <n v="2016"/>
    <n v="1344"/>
  </r>
  <r>
    <n v="23354"/>
    <s v="MARIO VILLAR"/>
    <s v="Madagascar"/>
    <s v="C3"/>
    <s v="Direct"/>
    <n v="84"/>
    <d v="2016-08-03T00:00:00"/>
    <s v="garrafa 3l"/>
    <x v="0"/>
    <n v="3.5"/>
    <n v="6.99"/>
    <n v="26618"/>
    <n v="39447"/>
    <n v="587.16"/>
    <n v="583.66"/>
    <n v="2016"/>
    <n v="294"/>
  </r>
  <r>
    <n v="23355"/>
    <s v="FRANCISCO RODRIGUEZ"/>
    <s v="Palau"/>
    <s v="A2"/>
    <s v="Direct"/>
    <n v="16"/>
    <d v="2016-06-27T00:00:00"/>
    <s v="botellín 300cc"/>
    <x v="5"/>
    <n v="2"/>
    <n v="3.99"/>
    <n v="4047"/>
    <n v="9654"/>
    <n v="63.84"/>
    <n v="61.84"/>
    <n v="2016"/>
    <n v="32"/>
  </r>
  <r>
    <n v="23356"/>
    <s v="DIANA CABALLERO"/>
    <s v="Nigeria"/>
    <s v="A2"/>
    <s v="Retail"/>
    <n v="80"/>
    <d v="2016-06-21T00:00:00"/>
    <s v="botellín 300cc"/>
    <x v="0"/>
    <n v="2"/>
    <n v="3.99"/>
    <n v="26618"/>
    <n v="39447"/>
    <n v="319.20000000000005"/>
    <n v="317.20000000000005"/>
    <n v="2016"/>
    <n v="160"/>
  </r>
  <r>
    <n v="23357"/>
    <s v="YERAY GALAN"/>
    <s v="Denmark"/>
    <s v="B1"/>
    <s v="Online"/>
    <n v="50"/>
    <d v="2016-07-17T00:00:00"/>
    <s v="botella 0.5l"/>
    <x v="3"/>
    <n v="3"/>
    <n v="6"/>
    <n v="12372"/>
    <n v="22716"/>
    <n v="300"/>
    <n v="297"/>
    <n v="2016"/>
    <n v="150"/>
  </r>
  <r>
    <n v="23358"/>
    <s v="IRIA ANDRES"/>
    <s v="Australia"/>
    <s v="C4"/>
    <s v="Online"/>
    <n v="41"/>
    <d v="2016-06-11T00:00:00"/>
    <s v="garrafa 4l"/>
    <x v="5"/>
    <n v="5"/>
    <n v="9.99"/>
    <n v="4047"/>
    <n v="9654"/>
    <n v="409.59000000000003"/>
    <n v="404.59000000000003"/>
    <n v="2016"/>
    <n v="205"/>
  </r>
  <r>
    <n v="23359"/>
    <s v="ARLET OTERO"/>
    <s v="Cameroon"/>
    <s v="C1"/>
    <s v="Retail"/>
    <n v="19"/>
    <d v="2016-07-11T00:00:00"/>
    <s v="garrafa 1l"/>
    <x v="0"/>
    <n v="1"/>
    <n v="2"/>
    <n v="26618"/>
    <n v="39447"/>
    <n v="38"/>
    <n v="37"/>
    <n v="2016"/>
    <n v="19"/>
  </r>
  <r>
    <n v="23360"/>
    <s v="BRUNO HERRERO"/>
    <s v="Syria"/>
    <s v="C3"/>
    <s v="Online"/>
    <n v="37"/>
    <d v="2016-06-13T00:00:00"/>
    <s v="garrafa 3l"/>
    <x v="2"/>
    <n v="3.5"/>
    <n v="6.99"/>
    <n v="11415"/>
    <n v="15102"/>
    <n v="258.63"/>
    <n v="255.13"/>
    <n v="2016"/>
    <n v="129.5"/>
  </r>
  <r>
    <n v="23361"/>
    <s v="CARLA RIVAS"/>
    <s v="Mauritania"/>
    <s v="C3"/>
    <s v="Retail"/>
    <n v="184"/>
    <d v="2016-07-07T00:00:00"/>
    <s v="garrafa 3l"/>
    <x v="0"/>
    <n v="3.5"/>
    <n v="6.99"/>
    <n v="26618"/>
    <n v="39447"/>
    <n v="1286.1600000000001"/>
    <n v="1282.6600000000001"/>
    <n v="2016"/>
    <n v="644"/>
  </r>
  <r>
    <n v="23362"/>
    <s v="JAVIER MATEO"/>
    <s v="Kiribati"/>
    <s v="A1"/>
    <s v="Retail"/>
    <n v="179"/>
    <d v="2016-08-18T00:00:00"/>
    <s v="botellín 200cc"/>
    <x v="5"/>
    <n v="1.5"/>
    <n v="3"/>
    <n v="4047"/>
    <n v="9654"/>
    <n v="537"/>
    <n v="535.5"/>
    <n v="2016"/>
    <n v="268.5"/>
  </r>
  <r>
    <n v="23363"/>
    <s v="DIANA CASTILLO"/>
    <s v="Vatican City"/>
    <s v="C1"/>
    <s v="Online"/>
    <n v="190"/>
    <d v="2016-07-20T00:00:00"/>
    <s v="garrafa 1l"/>
    <x v="3"/>
    <n v="1"/>
    <n v="2"/>
    <n v="12372"/>
    <n v="22716"/>
    <n v="380"/>
    <n v="379"/>
    <n v="2016"/>
    <n v="190"/>
  </r>
  <r>
    <n v="23364"/>
    <s v="NATALIA CARRASCO"/>
    <s v="Turkey"/>
    <s v="B3"/>
    <s v="Retail"/>
    <n v="47"/>
    <d v="2016-07-03T00:00:00"/>
    <s v="botella 5l"/>
    <x v="2"/>
    <n v="6"/>
    <n v="9"/>
    <n v="11415"/>
    <n v="15102"/>
    <n v="423"/>
    <n v="417"/>
    <n v="2016"/>
    <n v="282"/>
  </r>
  <r>
    <n v="23365"/>
    <s v="MARIO LUQUE"/>
    <s v="Cuba"/>
    <s v="C2"/>
    <s v="Retail"/>
    <n v="165"/>
    <d v="2016-07-09T00:00:00"/>
    <s v="garrafa 2l"/>
    <x v="1"/>
    <n v="2.5"/>
    <n v="4.5"/>
    <n v="7690"/>
    <n v="14672"/>
    <n v="742.5"/>
    <n v="740"/>
    <n v="2016"/>
    <n v="412.5"/>
  </r>
  <r>
    <n v="23366"/>
    <s v="JORDI CARRILLO"/>
    <s v="Denmark"/>
    <s v="C1"/>
    <s v="Retail"/>
    <n v="178"/>
    <d v="2016-06-19T00:00:00"/>
    <s v="garrafa 1l"/>
    <x v="3"/>
    <n v="1"/>
    <n v="2"/>
    <n v="12372"/>
    <n v="22716"/>
    <n v="356"/>
    <n v="355"/>
    <n v="2016"/>
    <n v="178"/>
  </r>
  <r>
    <n v="23367"/>
    <s v="GONZALO GARCIA"/>
    <s v="Saudi Arabia"/>
    <s v="A2"/>
    <s v="Online"/>
    <n v="10"/>
    <d v="2016-06-24T00:00:00"/>
    <s v="botellín 300cc"/>
    <x v="2"/>
    <n v="2"/>
    <n v="3.99"/>
    <n v="11415"/>
    <n v="15102"/>
    <n v="39.900000000000006"/>
    <n v="37.900000000000006"/>
    <n v="2016"/>
    <n v="20"/>
  </r>
  <r>
    <n v="23368"/>
    <s v="ISMAEL MENDOZA"/>
    <s v="Nigeria"/>
    <s v="C2"/>
    <s v="Online"/>
    <n v="150"/>
    <d v="2016-08-25T00:00:00"/>
    <s v="garrafa 2l"/>
    <x v="0"/>
    <n v="2.5"/>
    <n v="4.5"/>
    <n v="26618"/>
    <n v="39447"/>
    <n v="675"/>
    <n v="672.5"/>
    <n v="2016"/>
    <n v="375"/>
  </r>
  <r>
    <n v="23369"/>
    <s v="ELSA BLAZQUEZ"/>
    <s v="United Kingdom"/>
    <s v="A4"/>
    <s v="Online"/>
    <n v="77"/>
    <d v="2016-07-02T00:00:00"/>
    <s v="botellín 500cc"/>
    <x v="3"/>
    <n v="3.5"/>
    <n v="6.5"/>
    <n v="12372"/>
    <n v="22716"/>
    <n v="500.5"/>
    <n v="497"/>
    <n v="2016"/>
    <n v="269.5"/>
  </r>
  <r>
    <n v="23370"/>
    <s v="RUBEN MIRANDA"/>
    <s v="Indonesia"/>
    <s v="A1"/>
    <s v="Online"/>
    <n v="63"/>
    <d v="2016-06-29T00:00:00"/>
    <s v="botellín 200cc"/>
    <x v="4"/>
    <n v="1.5"/>
    <n v="3"/>
    <n v="10972"/>
    <n v="18721"/>
    <n v="189"/>
    <n v="187.5"/>
    <n v="2016"/>
    <n v="94.5"/>
  </r>
  <r>
    <n v="23371"/>
    <s v="MIGUEL NAVARRO"/>
    <s v="Trinidad and Tobago"/>
    <s v="C3"/>
    <s v="Retail"/>
    <n v="204"/>
    <d v="2016-08-15T00:00:00"/>
    <s v="garrafa 3l"/>
    <x v="1"/>
    <n v="3.5"/>
    <n v="6.99"/>
    <n v="7690"/>
    <n v="14672"/>
    <n v="1425.96"/>
    <n v="1422.46"/>
    <n v="2016"/>
    <n v="714"/>
  </r>
  <r>
    <n v="23372"/>
    <s v="ANDREA HERRERA"/>
    <s v="Nigeria"/>
    <s v="A4"/>
    <s v="Retail"/>
    <n v="22"/>
    <d v="2016-08-12T00:00:00"/>
    <s v="botellín 500cc"/>
    <x v="0"/>
    <n v="3.5"/>
    <n v="6.5"/>
    <n v="26618"/>
    <n v="39447"/>
    <n v="143"/>
    <n v="139.5"/>
    <n v="2016"/>
    <n v="77"/>
  </r>
  <r>
    <n v="23373"/>
    <s v="AINARA VELASCO"/>
    <s v="Bangladesh"/>
    <s v="B2"/>
    <s v="Online"/>
    <n v="95"/>
    <d v="2016-07-24T00:00:00"/>
    <s v="botella 1l"/>
    <x v="4"/>
    <n v="3.5"/>
    <n v="6.5"/>
    <n v="10972"/>
    <n v="18721"/>
    <n v="617.5"/>
    <n v="614"/>
    <n v="2016"/>
    <n v="332.5"/>
  </r>
  <r>
    <n v="23374"/>
    <s v="JAIME MEDINA"/>
    <s v="Cape Verde"/>
    <s v="A2"/>
    <s v="Retail"/>
    <n v="57"/>
    <d v="2016-08-14T00:00:00"/>
    <s v="botellín 300cc"/>
    <x v="0"/>
    <n v="2"/>
    <n v="3.99"/>
    <n v="26618"/>
    <n v="39447"/>
    <n v="227.43"/>
    <n v="225.43"/>
    <n v="2016"/>
    <n v="114"/>
  </r>
  <r>
    <n v="23375"/>
    <s v="HUGO SUAREZ"/>
    <s v="Palau"/>
    <s v="C3"/>
    <s v="Retail"/>
    <n v="5"/>
    <d v="2016-06-30T00:00:00"/>
    <s v="garrafa 3l"/>
    <x v="5"/>
    <n v="3.5"/>
    <n v="6.99"/>
    <n v="4047"/>
    <n v="9654"/>
    <n v="34.950000000000003"/>
    <n v="31.450000000000003"/>
    <n v="2016"/>
    <n v="17.5"/>
  </r>
  <r>
    <n v="23376"/>
    <s v="GABRIEL MONTES"/>
    <s v="Niger"/>
    <s v="C3"/>
    <s v="Retail"/>
    <n v="85"/>
    <d v="2016-07-23T00:00:00"/>
    <s v="garrafa 3l"/>
    <x v="0"/>
    <n v="3.5"/>
    <n v="6.99"/>
    <n v="26618"/>
    <n v="39447"/>
    <n v="594.15"/>
    <n v="590.65"/>
    <n v="2016"/>
    <n v="297.5"/>
  </r>
  <r>
    <n v="23377"/>
    <s v="JANA LARA"/>
    <s v="Madagascar"/>
    <s v="A4"/>
    <s v="Retail"/>
    <n v="43"/>
    <d v="2016-06-15T00:00:00"/>
    <s v="botellín 500cc"/>
    <x v="0"/>
    <n v="3.5"/>
    <n v="6.5"/>
    <n v="26618"/>
    <n v="39447"/>
    <n v="279.5"/>
    <n v="276"/>
    <n v="2016"/>
    <n v="150.5"/>
  </r>
  <r>
    <n v="23378"/>
    <s v="ADRIANA PEÑA"/>
    <s v="Finland"/>
    <s v="C5"/>
    <s v="Retail"/>
    <n v="157"/>
    <d v="2016-06-18T00:00:00"/>
    <s v="garrafa 8l"/>
    <x v="3"/>
    <n v="8"/>
    <n v="14.5"/>
    <n v="12372"/>
    <n v="22716"/>
    <n v="2276.5"/>
    <n v="2268.5"/>
    <n v="2016"/>
    <n v="1256"/>
  </r>
  <r>
    <n v="23379"/>
    <s v="JORGE MONTES"/>
    <s v="Chad"/>
    <s v="A2"/>
    <s v="Online"/>
    <n v="65"/>
    <d v="2016-08-27T00:00:00"/>
    <s v="botellín 300cc"/>
    <x v="0"/>
    <n v="2"/>
    <n v="3.99"/>
    <n v="26618"/>
    <n v="39447"/>
    <n v="259.35000000000002"/>
    <n v="257.35000000000002"/>
    <n v="2016"/>
    <n v="130"/>
  </r>
  <r>
    <n v="23380"/>
    <s v="MAR MEDINA"/>
    <s v="Tonga"/>
    <s v="A4"/>
    <s v="Online"/>
    <n v="95"/>
    <d v="2016-07-22T00:00:00"/>
    <s v="botellín 500cc"/>
    <x v="5"/>
    <n v="3.5"/>
    <n v="6.5"/>
    <n v="4047"/>
    <n v="9654"/>
    <n v="617.5"/>
    <n v="614"/>
    <n v="2016"/>
    <n v="332.5"/>
  </r>
  <r>
    <n v="23381"/>
    <s v="ALVARO PARDO"/>
    <s v="Cape Verde"/>
    <s v="C3"/>
    <s v="Retail"/>
    <n v="159"/>
    <d v="2016-07-22T00:00:00"/>
    <s v="garrafa 3l"/>
    <x v="0"/>
    <n v="3.5"/>
    <n v="6.99"/>
    <n v="26618"/>
    <n v="39447"/>
    <n v="1111.4100000000001"/>
    <n v="1107.9100000000001"/>
    <n v="2016"/>
    <n v="556.5"/>
  </r>
  <r>
    <n v="23382"/>
    <s v="ARLET OTERO"/>
    <s v="Turkey"/>
    <s v="B1"/>
    <s v="Online"/>
    <n v="14"/>
    <d v="2016-06-16T00:00:00"/>
    <s v="botella 0.5l"/>
    <x v="2"/>
    <n v="3"/>
    <n v="6"/>
    <n v="11415"/>
    <n v="15102"/>
    <n v="84"/>
    <n v="81"/>
    <n v="2016"/>
    <n v="42"/>
  </r>
  <r>
    <n v="23383"/>
    <s v="MARTA GARRIDO"/>
    <s v="Ethiopia"/>
    <s v="C3"/>
    <s v="Online"/>
    <n v="39"/>
    <d v="2016-07-18T00:00:00"/>
    <s v="garrafa 3l"/>
    <x v="0"/>
    <n v="3.5"/>
    <n v="6.99"/>
    <n v="26618"/>
    <n v="39447"/>
    <n v="272.61"/>
    <n v="269.11"/>
    <n v="2016"/>
    <n v="136.5"/>
  </r>
  <r>
    <n v="23384"/>
    <s v="ALBA EXPOSITO"/>
    <s v="Portugal"/>
    <s v="A2"/>
    <s v="Retail"/>
    <n v="9"/>
    <d v="2016-07-28T00:00:00"/>
    <s v="botellín 300cc"/>
    <x v="3"/>
    <n v="2"/>
    <n v="3.99"/>
    <n v="12372"/>
    <n v="22716"/>
    <n v="35.910000000000004"/>
    <n v="33.910000000000004"/>
    <n v="2016"/>
    <n v="18"/>
  </r>
  <r>
    <n v="23385"/>
    <s v="AYA SANTAMARIA"/>
    <s v="Monaco"/>
    <s v="A1"/>
    <s v="Online"/>
    <n v="50"/>
    <d v="2016-06-08T00:00:00"/>
    <s v="botellín 200cc"/>
    <x v="3"/>
    <n v="1.5"/>
    <n v="3"/>
    <n v="12372"/>
    <n v="22716"/>
    <n v="150"/>
    <n v="148.5"/>
    <n v="2016"/>
    <n v="75"/>
  </r>
  <r>
    <n v="23386"/>
    <s v="MIGUEL SORIANO"/>
    <s v="Ethiopia"/>
    <s v="B1"/>
    <s v="Retail"/>
    <n v="107"/>
    <d v="2016-08-15T00:00:00"/>
    <s v="botella 0.5l"/>
    <x v="0"/>
    <n v="3"/>
    <n v="6"/>
    <n v="26618"/>
    <n v="39447"/>
    <n v="642"/>
    <n v="639"/>
    <n v="2016"/>
    <n v="321"/>
  </r>
  <r>
    <n v="23387"/>
    <s v="HELENA SORIANO"/>
    <s v="Luxembourg"/>
    <s v="C4"/>
    <s v="Direct"/>
    <n v="118"/>
    <d v="2016-06-18T00:00:00"/>
    <s v="garrafa 4l"/>
    <x v="3"/>
    <n v="5"/>
    <n v="9.99"/>
    <n v="12372"/>
    <n v="22716"/>
    <n v="1178.82"/>
    <n v="1173.82"/>
    <n v="2016"/>
    <n v="590"/>
  </r>
  <r>
    <n v="23388"/>
    <s v="ALMA SAEZ"/>
    <s v="Italy"/>
    <s v="B1"/>
    <s v="Online"/>
    <n v="39"/>
    <d v="2016-08-13T00:00:00"/>
    <s v="botella 0.5l"/>
    <x v="3"/>
    <n v="3"/>
    <n v="6"/>
    <n v="12372"/>
    <n v="22716"/>
    <n v="234"/>
    <n v="231"/>
    <n v="2016"/>
    <n v="117"/>
  </r>
  <r>
    <n v="23389"/>
    <s v="OMAR IZQUIERDO"/>
    <s v="Russia"/>
    <s v="C1"/>
    <s v="Online"/>
    <n v="126"/>
    <d v="2016-08-02T00:00:00"/>
    <s v="garrafa 1l"/>
    <x v="3"/>
    <n v="1"/>
    <n v="2"/>
    <n v="12372"/>
    <n v="22716"/>
    <n v="252"/>
    <n v="251"/>
    <n v="2016"/>
    <n v="126"/>
  </r>
  <r>
    <n v="23390"/>
    <s v="RAFAEL AVILA"/>
    <s v="Yemen"/>
    <s v="A1"/>
    <s v="Retail"/>
    <n v="176"/>
    <d v="2016-06-27T00:00:00"/>
    <s v="botellín 200cc"/>
    <x v="2"/>
    <n v="1.5"/>
    <n v="3"/>
    <n v="11415"/>
    <n v="15102"/>
    <n v="528"/>
    <n v="526.5"/>
    <n v="2016"/>
    <n v="264"/>
  </r>
  <r>
    <n v="23391"/>
    <s v="MARIO MONTES"/>
    <s v="Cape Verde"/>
    <s v="B1"/>
    <s v="Direct"/>
    <n v="111"/>
    <d v="2016-08-14T00:00:00"/>
    <s v="botella 0.5l"/>
    <x v="0"/>
    <n v="3"/>
    <n v="6"/>
    <n v="26618"/>
    <n v="39447"/>
    <n v="666"/>
    <n v="663"/>
    <n v="2016"/>
    <n v="333"/>
  </r>
  <r>
    <n v="23392"/>
    <s v="AARON GIMENEZ"/>
    <s v="Israel"/>
    <s v="B1"/>
    <s v="Retail"/>
    <n v="71"/>
    <d v="2016-07-03T00:00:00"/>
    <s v="botella 0.5l"/>
    <x v="2"/>
    <n v="3"/>
    <n v="6"/>
    <n v="11415"/>
    <n v="15102"/>
    <n v="426"/>
    <n v="423"/>
    <n v="2016"/>
    <n v="213"/>
  </r>
  <r>
    <n v="23393"/>
    <s v="LUCAS HIDALGO"/>
    <s v="Malaysia"/>
    <s v="C5"/>
    <s v="Direct"/>
    <n v="113"/>
    <d v="2016-08-23T00:00:00"/>
    <s v="garrafa 8l"/>
    <x v="4"/>
    <n v="8"/>
    <n v="14.5"/>
    <n v="10972"/>
    <n v="18721"/>
    <n v="1638.5"/>
    <n v="1630.5"/>
    <n v="2016"/>
    <n v="904"/>
  </r>
  <r>
    <n v="23394"/>
    <s v="NAIARA VALERO"/>
    <s v="Malawi"/>
    <s v="C5"/>
    <s v="Retail"/>
    <n v="105"/>
    <d v="2016-07-31T00:00:00"/>
    <s v="garrafa 8l"/>
    <x v="0"/>
    <n v="8"/>
    <n v="14.5"/>
    <n v="26618"/>
    <n v="39447"/>
    <n v="1522.5"/>
    <n v="1514.5"/>
    <n v="2016"/>
    <n v="840"/>
  </r>
  <r>
    <n v="23395"/>
    <s v="AINA VIDAL"/>
    <s v="Angola"/>
    <s v="B2"/>
    <s v="Online"/>
    <n v="169"/>
    <d v="2016-07-27T00:00:00"/>
    <s v="botella 1l"/>
    <x v="0"/>
    <n v="3.5"/>
    <n v="6.5"/>
    <n v="26618"/>
    <n v="39447"/>
    <n v="1098.5"/>
    <n v="1095"/>
    <n v="2016"/>
    <n v="591.5"/>
  </r>
  <r>
    <n v="23396"/>
    <s v="OLIVIA MENENDEZ"/>
    <s v="Guinea"/>
    <s v="A2"/>
    <s v="Online"/>
    <n v="116"/>
    <d v="2016-06-29T00:00:00"/>
    <s v="botellín 300cc"/>
    <x v="0"/>
    <n v="2"/>
    <n v="3.99"/>
    <n v="26618"/>
    <n v="39447"/>
    <n v="462.84000000000003"/>
    <n v="460.84000000000003"/>
    <n v="2016"/>
    <n v="232"/>
  </r>
  <r>
    <n v="23397"/>
    <s v="IRENE MARIN"/>
    <s v="Turkey"/>
    <s v="C1"/>
    <s v="Online"/>
    <n v="208"/>
    <d v="2016-07-10T00:00:00"/>
    <s v="garrafa 1l"/>
    <x v="2"/>
    <n v="1"/>
    <n v="2"/>
    <n v="11415"/>
    <n v="15102"/>
    <n v="416"/>
    <n v="415"/>
    <n v="2016"/>
    <n v="208"/>
  </r>
  <r>
    <n v="23398"/>
    <s v="ALEJANDRO GALAN"/>
    <s v="Vietnam"/>
    <s v="A4"/>
    <s v="Online"/>
    <n v="45"/>
    <d v="2016-07-24T00:00:00"/>
    <s v="botellín 500cc"/>
    <x v="4"/>
    <n v="3.5"/>
    <n v="6.5"/>
    <n v="10972"/>
    <n v="18721"/>
    <n v="292.5"/>
    <n v="289"/>
    <n v="2016"/>
    <n v="157.5"/>
  </r>
  <r>
    <n v="23399"/>
    <s v="SANDRA SIERRA"/>
    <s v="Norway"/>
    <s v="C2"/>
    <s v="Online"/>
    <n v="193"/>
    <d v="2016-06-19T00:00:00"/>
    <s v="garrafa 2l"/>
    <x v="3"/>
    <n v="2.5"/>
    <n v="4.5"/>
    <n v="12372"/>
    <n v="22716"/>
    <n v="868.5"/>
    <n v="866"/>
    <n v="2016"/>
    <n v="482.5"/>
  </r>
  <r>
    <n v="23400"/>
    <s v="CANDELA MARIN"/>
    <s v="Romania"/>
    <s v="C1"/>
    <s v="Online"/>
    <n v="108"/>
    <d v="2016-06-05T00:00:00"/>
    <s v="garrafa 1l"/>
    <x v="3"/>
    <n v="1"/>
    <n v="2"/>
    <n v="12372"/>
    <n v="22716"/>
    <n v="216"/>
    <n v="215"/>
    <n v="2016"/>
    <n v="108"/>
  </r>
  <r>
    <n v="23401"/>
    <s v="PATRICIA VARGAS"/>
    <s v="Switzerland"/>
    <s v="C4"/>
    <s v="Retail"/>
    <n v="205"/>
    <d v="2016-07-29T00:00:00"/>
    <s v="garrafa 4l"/>
    <x v="3"/>
    <n v="5"/>
    <n v="9.99"/>
    <n v="12372"/>
    <n v="22716"/>
    <n v="2047.95"/>
    <n v="2042.95"/>
    <n v="2016"/>
    <n v="1025"/>
  </r>
  <r>
    <n v="23402"/>
    <s v="SALMA LAZARO"/>
    <s v="Mozambique"/>
    <s v="B3"/>
    <s v="Online"/>
    <n v="88"/>
    <d v="2016-07-28T00:00:00"/>
    <s v="botella 5l"/>
    <x v="0"/>
    <n v="6"/>
    <n v="9"/>
    <n v="26618"/>
    <n v="39447"/>
    <n v="792"/>
    <n v="786"/>
    <n v="2016"/>
    <n v="528"/>
  </r>
  <r>
    <n v="23403"/>
    <s v="SANDRA LOPEZ"/>
    <s v="Armenia"/>
    <s v="C3"/>
    <s v="Online"/>
    <n v="46"/>
    <d v="2016-06-28T00:00:00"/>
    <s v="garrafa 3l"/>
    <x v="3"/>
    <n v="3.5"/>
    <n v="6.99"/>
    <n v="12372"/>
    <n v="22716"/>
    <n v="321.54000000000002"/>
    <n v="318.04000000000002"/>
    <n v="2016"/>
    <n v="161"/>
  </r>
  <r>
    <n v="23404"/>
    <s v="JON MARCOS"/>
    <s v="Albania"/>
    <s v="C1"/>
    <s v="Retail"/>
    <n v="73"/>
    <d v="2016-08-03T00:00:00"/>
    <s v="garrafa 1l"/>
    <x v="3"/>
    <n v="1"/>
    <n v="2"/>
    <n v="12372"/>
    <n v="22716"/>
    <n v="146"/>
    <n v="145"/>
    <n v="2016"/>
    <n v="73"/>
  </r>
  <r>
    <n v="23405"/>
    <s v="VICTOR ABAD"/>
    <s v="Marshall Islands"/>
    <s v="B3"/>
    <s v="Retail"/>
    <n v="207"/>
    <d v="2016-08-05T00:00:00"/>
    <s v="botella 5l"/>
    <x v="5"/>
    <n v="6"/>
    <n v="9"/>
    <n v="4047"/>
    <n v="9654"/>
    <n v="1863"/>
    <n v="1857"/>
    <n v="2016"/>
    <n v="1242"/>
  </r>
  <r>
    <n v="23406"/>
    <s v="ALEJANDRO ESCOBAR"/>
    <s v="Saint Lucia"/>
    <s v="A4"/>
    <s v="Retail"/>
    <n v="202"/>
    <d v="2016-07-22T00:00:00"/>
    <s v="botellín 500cc"/>
    <x v="1"/>
    <n v="3.5"/>
    <n v="6.5"/>
    <n v="7690"/>
    <n v="14672"/>
    <n v="1313"/>
    <n v="1309.5"/>
    <n v="2016"/>
    <n v="707"/>
  </r>
  <r>
    <n v="23407"/>
    <s v="SILVIA TORRES"/>
    <s v="Costa Rica"/>
    <s v="B1"/>
    <s v="Online"/>
    <n v="209"/>
    <d v="2016-06-11T00:00:00"/>
    <s v="botella 0.5l"/>
    <x v="1"/>
    <n v="3"/>
    <n v="6"/>
    <n v="7690"/>
    <n v="14672"/>
    <n v="1254"/>
    <n v="1251"/>
    <n v="2016"/>
    <n v="627"/>
  </r>
  <r>
    <n v="23408"/>
    <s v="ALEX SORIANO"/>
    <s v="Netherlands"/>
    <s v="A2"/>
    <s v="Retail"/>
    <n v="48"/>
    <d v="2016-07-31T00:00:00"/>
    <s v="botellín 300cc"/>
    <x v="3"/>
    <n v="2"/>
    <n v="3.99"/>
    <n v="12372"/>
    <n v="22716"/>
    <n v="191.52"/>
    <n v="189.52"/>
    <n v="2016"/>
    <n v="96"/>
  </r>
  <r>
    <n v="23409"/>
    <s v="LUCIA ROJAS"/>
    <s v="Sudan"/>
    <s v="B3"/>
    <s v="Online"/>
    <n v="52"/>
    <d v="2016-06-22T00:00:00"/>
    <s v="botella 5l"/>
    <x v="0"/>
    <n v="6"/>
    <n v="9"/>
    <n v="26618"/>
    <n v="39447"/>
    <n v="468"/>
    <n v="462"/>
    <n v="2016"/>
    <n v="312"/>
  </r>
  <r>
    <n v="23410"/>
    <s v="YAGO MORALES"/>
    <s v="Honduras"/>
    <s v="A2"/>
    <s v="Online"/>
    <n v="202"/>
    <d v="2016-06-30T00:00:00"/>
    <s v="botellín 300cc"/>
    <x v="1"/>
    <n v="2"/>
    <n v="3.99"/>
    <n v="7690"/>
    <n v="14672"/>
    <n v="805.98"/>
    <n v="803.98"/>
    <n v="2016"/>
    <n v="404"/>
  </r>
  <r>
    <n v="23411"/>
    <s v="MARC GALLARDO"/>
    <s v="Pakistan"/>
    <s v="A2"/>
    <s v="Direct"/>
    <n v="138"/>
    <d v="2016-08-06T00:00:00"/>
    <s v="botellín 300cc"/>
    <x v="2"/>
    <n v="2"/>
    <n v="3.99"/>
    <n v="11415"/>
    <n v="15102"/>
    <n v="550.62"/>
    <n v="548.62"/>
    <n v="2016"/>
    <n v="276"/>
  </r>
  <r>
    <n v="23412"/>
    <s v="MIREIA SANTIAGO"/>
    <s v="Saint Lucia"/>
    <s v="B2"/>
    <s v="Online"/>
    <n v="77"/>
    <d v="2016-06-27T00:00:00"/>
    <s v="botella 1l"/>
    <x v="1"/>
    <n v="3.5"/>
    <n v="6.5"/>
    <n v="7690"/>
    <n v="14672"/>
    <n v="500.5"/>
    <n v="497"/>
    <n v="2016"/>
    <n v="269.5"/>
  </r>
  <r>
    <n v="23413"/>
    <s v="SANDRA GIMENEZ"/>
    <s v="Togo"/>
    <s v="B1"/>
    <s v="Retail"/>
    <n v="168"/>
    <d v="2016-08-24T00:00:00"/>
    <s v="botella 0.5l"/>
    <x v="0"/>
    <n v="3"/>
    <n v="6"/>
    <n v="26618"/>
    <n v="39447"/>
    <n v="1008"/>
    <n v="1005"/>
    <n v="2016"/>
    <n v="504"/>
  </r>
  <r>
    <n v="23414"/>
    <s v="ADRIA SORIANO"/>
    <s v="Haiti"/>
    <s v="C5"/>
    <s v="Online"/>
    <n v="114"/>
    <d v="2016-07-08T00:00:00"/>
    <s v="garrafa 8l"/>
    <x v="1"/>
    <n v="8"/>
    <n v="14.5"/>
    <n v="7690"/>
    <n v="14672"/>
    <n v="1653"/>
    <n v="1645"/>
    <n v="2016"/>
    <n v="912"/>
  </r>
  <r>
    <n v="23415"/>
    <s v="GERARD TOMAS"/>
    <s v="Singapore"/>
    <s v="A4"/>
    <s v="Direct"/>
    <n v="170"/>
    <d v="2016-08-02T00:00:00"/>
    <s v="botellín 500cc"/>
    <x v="4"/>
    <n v="3.5"/>
    <n v="6.5"/>
    <n v="10972"/>
    <n v="18721"/>
    <n v="1105"/>
    <n v="1101.5"/>
    <n v="2016"/>
    <n v="595"/>
  </r>
  <r>
    <n v="23416"/>
    <s v="FRANCISCO JAVIER ESTEBAN"/>
    <s v="Zambia"/>
    <s v="C2"/>
    <s v="Online"/>
    <n v="116"/>
    <d v="2016-08-04T00:00:00"/>
    <s v="garrafa 2l"/>
    <x v="0"/>
    <n v="2.5"/>
    <n v="4.5"/>
    <n v="26618"/>
    <n v="39447"/>
    <n v="522"/>
    <n v="519.5"/>
    <n v="2016"/>
    <n v="290"/>
  </r>
  <r>
    <n v="23417"/>
    <s v="DANIEL CORTES"/>
    <s v="Zimbabwe"/>
    <s v="A4"/>
    <s v="Online"/>
    <n v="100"/>
    <d v="2016-06-21T00:00:00"/>
    <s v="botellín 500cc"/>
    <x v="0"/>
    <n v="3.5"/>
    <n v="6.5"/>
    <n v="26618"/>
    <n v="39447"/>
    <n v="650"/>
    <n v="646.5"/>
    <n v="2016"/>
    <n v="350"/>
  </r>
  <r>
    <n v="23418"/>
    <s v="JAVIER BLASCO"/>
    <s v="San Marino"/>
    <s v="B3"/>
    <s v="Online"/>
    <n v="191"/>
    <d v="2016-08-10T00:00:00"/>
    <s v="botella 5l"/>
    <x v="3"/>
    <n v="6"/>
    <n v="9"/>
    <n v="12372"/>
    <n v="22716"/>
    <n v="1719"/>
    <n v="1713"/>
    <n v="2016"/>
    <n v="11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B26BD7-0FA5-46E6-91C8-E52BB72804ED}" name="TablaDinámica14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E17" firstHeaderRow="1" firstDataRow="2" firstDataCol="1"/>
  <pivotFields count="10">
    <pivotField showAll="0"/>
    <pivotField showAll="0">
      <items count="988">
        <item x="358"/>
        <item x="179"/>
        <item x="128"/>
        <item x="624"/>
        <item x="898"/>
        <item x="913"/>
        <item x="83"/>
        <item x="978"/>
        <item x="221"/>
        <item x="534"/>
        <item x="365"/>
        <item x="661"/>
        <item x="38"/>
        <item x="763"/>
        <item x="496"/>
        <item x="222"/>
        <item x="445"/>
        <item x="150"/>
        <item x="543"/>
        <item x="540"/>
        <item x="3"/>
        <item x="628"/>
        <item x="9"/>
        <item x="455"/>
        <item x="163"/>
        <item x="730"/>
        <item x="115"/>
        <item x="936"/>
        <item x="56"/>
        <item x="668"/>
        <item x="803"/>
        <item x="555"/>
        <item x="537"/>
        <item x="131"/>
        <item x="812"/>
        <item x="293"/>
        <item x="688"/>
        <item x="573"/>
        <item x="431"/>
        <item x="110"/>
        <item x="733"/>
        <item x="646"/>
        <item x="567"/>
        <item x="557"/>
        <item x="373"/>
        <item x="32"/>
        <item x="468"/>
        <item x="41"/>
        <item x="654"/>
        <item x="120"/>
        <item x="952"/>
        <item x="59"/>
        <item x="839"/>
        <item x="746"/>
        <item x="566"/>
        <item x="7"/>
        <item x="332"/>
        <item x="830"/>
        <item x="8"/>
        <item x="502"/>
        <item x="403"/>
        <item x="286"/>
        <item x="275"/>
        <item x="774"/>
        <item x="451"/>
        <item x="531"/>
        <item x="955"/>
        <item x="182"/>
        <item x="542"/>
        <item x="58"/>
        <item x="142"/>
        <item x="134"/>
        <item x="601"/>
        <item x="251"/>
        <item x="775"/>
        <item x="720"/>
        <item x="714"/>
        <item x="845"/>
        <item x="585"/>
        <item x="618"/>
        <item x="144"/>
        <item x="355"/>
        <item x="20"/>
        <item x="325"/>
        <item x="423"/>
        <item x="18"/>
        <item x="910"/>
        <item x="752"/>
        <item x="789"/>
        <item x="396"/>
        <item x="310"/>
        <item x="753"/>
        <item x="124"/>
        <item x="205"/>
        <item x="590"/>
        <item x="799"/>
        <item x="304"/>
        <item x="238"/>
        <item x="80"/>
        <item x="896"/>
        <item x="851"/>
        <item x="118"/>
        <item x="780"/>
        <item x="882"/>
        <item x="278"/>
        <item x="345"/>
        <item x="164"/>
        <item x="191"/>
        <item x="505"/>
        <item x="623"/>
        <item x="181"/>
        <item x="724"/>
        <item x="902"/>
        <item x="444"/>
        <item x="328"/>
        <item x="319"/>
        <item x="183"/>
        <item x="760"/>
        <item x="846"/>
        <item x="109"/>
        <item x="347"/>
        <item x="658"/>
        <item x="877"/>
        <item x="188"/>
        <item x="511"/>
        <item x="743"/>
        <item x="575"/>
        <item x="245"/>
        <item x="577"/>
        <item x="563"/>
        <item x="419"/>
        <item x="249"/>
        <item x="330"/>
        <item x="552"/>
        <item x="825"/>
        <item x="386"/>
        <item x="36"/>
        <item x="393"/>
        <item x="420"/>
        <item x="605"/>
        <item x="599"/>
        <item x="729"/>
        <item x="695"/>
        <item x="716"/>
        <item x="705"/>
        <item x="65"/>
        <item x="518"/>
        <item x="833"/>
        <item x="867"/>
        <item x="983"/>
        <item x="88"/>
        <item x="985"/>
        <item x="761"/>
        <item x="348"/>
        <item x="462"/>
        <item x="687"/>
        <item x="186"/>
        <item x="43"/>
        <item x="223"/>
        <item x="463"/>
        <item x="489"/>
        <item x="863"/>
        <item x="214"/>
        <item x="24"/>
        <item x="643"/>
        <item x="276"/>
        <item x="565"/>
        <item x="96"/>
        <item x="655"/>
        <item x="229"/>
        <item x="230"/>
        <item x="497"/>
        <item x="247"/>
        <item x="527"/>
        <item x="343"/>
        <item x="434"/>
        <item x="945"/>
        <item x="633"/>
        <item x="467"/>
        <item x="966"/>
        <item x="797"/>
        <item x="240"/>
        <item x="941"/>
        <item x="800"/>
        <item x="958"/>
        <item x="291"/>
        <item x="121"/>
        <item x="971"/>
        <item x="861"/>
        <item x="494"/>
        <item x="954"/>
        <item x="169"/>
        <item x="773"/>
        <item x="487"/>
        <item x="74"/>
        <item x="960"/>
        <item x="614"/>
        <item x="54"/>
        <item x="771"/>
        <item x="712"/>
        <item x="630"/>
        <item x="301"/>
        <item x="504"/>
        <item x="97"/>
        <item x="889"/>
        <item x="765"/>
        <item x="339"/>
        <item x="14"/>
        <item x="136"/>
        <item x="456"/>
        <item x="785"/>
        <item x="200"/>
        <item x="398"/>
        <item x="1"/>
        <item x="670"/>
        <item x="701"/>
        <item x="390"/>
        <item x="98"/>
        <item x="254"/>
        <item x="198"/>
        <item x="805"/>
        <item x="832"/>
        <item x="306"/>
        <item x="522"/>
        <item x="972"/>
        <item x="412"/>
        <item x="770"/>
        <item x="894"/>
        <item x="727"/>
        <item x="707"/>
        <item x="551"/>
        <item x="439"/>
        <item x="979"/>
        <item x="207"/>
        <item x="791"/>
        <item x="679"/>
        <item x="905"/>
        <item x="4"/>
        <item x="267"/>
        <item x="495"/>
        <item x="172"/>
        <item x="939"/>
        <item x="45"/>
        <item x="532"/>
        <item x="656"/>
        <item x="906"/>
        <item x="189"/>
        <item x="811"/>
        <item x="192"/>
        <item x="0"/>
        <item x="458"/>
        <item x="657"/>
        <item x="819"/>
        <item x="696"/>
        <item x="213"/>
        <item x="822"/>
        <item x="854"/>
        <item x="450"/>
        <item x="741"/>
        <item x="46"/>
        <item x="878"/>
        <item x="921"/>
        <item x="669"/>
        <item x="544"/>
        <item x="478"/>
        <item x="415"/>
        <item x="900"/>
        <item x="364"/>
        <item x="449"/>
        <item x="351"/>
        <item x="227"/>
        <item x="953"/>
        <item x="786"/>
        <item x="235"/>
        <item x="781"/>
        <item x="457"/>
        <item x="480"/>
        <item x="512"/>
        <item x="399"/>
        <item x="153"/>
        <item x="739"/>
        <item x="852"/>
        <item x="336"/>
        <item x="366"/>
        <item x="964"/>
        <item x="734"/>
        <item x="428"/>
        <item x="792"/>
        <item x="246"/>
        <item x="826"/>
        <item x="576"/>
        <item x="536"/>
        <item x="35"/>
        <item x="382"/>
        <item x="93"/>
        <item x="100"/>
        <item x="316"/>
        <item x="447"/>
        <item x="377"/>
        <item x="201"/>
        <item x="783"/>
        <item x="728"/>
        <item x="299"/>
        <item x="911"/>
        <item x="546"/>
        <item x="490"/>
        <item x="464"/>
        <item x="71"/>
        <item x="677"/>
        <item x="392"/>
        <item x="482"/>
        <item x="937"/>
        <item x="885"/>
        <item x="784"/>
        <item x="925"/>
        <item x="167"/>
        <item x="407"/>
        <item x="106"/>
        <item x="561"/>
        <item x="175"/>
        <item x="926"/>
        <item x="425"/>
        <item x="738"/>
        <item x="719"/>
        <item x="740"/>
        <item x="929"/>
        <item x="893"/>
        <item x="931"/>
        <item x="375"/>
        <item x="13"/>
        <item x="282"/>
        <item x="6"/>
        <item x="951"/>
        <item x="193"/>
        <item x="86"/>
        <item x="284"/>
        <item x="617"/>
        <item x="751"/>
        <item x="834"/>
        <item x="37"/>
        <item x="432"/>
        <item x="190"/>
        <item x="295"/>
        <item x="595"/>
        <item x="776"/>
        <item x="604"/>
        <item x="975"/>
        <item x="869"/>
        <item x="273"/>
        <item x="615"/>
        <item x="816"/>
        <item x="333"/>
        <item x="872"/>
        <item x="626"/>
        <item x="697"/>
        <item x="558"/>
        <item x="554"/>
        <item x="424"/>
        <item x="331"/>
        <item x="541"/>
        <item x="514"/>
        <item x="371"/>
        <item x="787"/>
        <item x="202"/>
        <item x="636"/>
        <item x="681"/>
        <item x="582"/>
        <item x="237"/>
        <item x="17"/>
        <item x="801"/>
        <item x="152"/>
        <item x="903"/>
        <item x="817"/>
        <item x="315"/>
        <item x="779"/>
        <item x="417"/>
        <item x="405"/>
        <item x="92"/>
        <item x="725"/>
        <item x="757"/>
        <item x="671"/>
        <item x="113"/>
        <item x="663"/>
        <item x="204"/>
        <item x="899"/>
        <item x="862"/>
        <item x="269"/>
        <item x="303"/>
        <item x="212"/>
        <item x="918"/>
        <item x="379"/>
        <item x="570"/>
        <item x="454"/>
        <item x="829"/>
        <item x="448"/>
        <item x="859"/>
        <item x="704"/>
        <item x="151"/>
        <item x="864"/>
        <item x="619"/>
        <item x="104"/>
        <item x="352"/>
        <item x="252"/>
        <item x="22"/>
        <item x="368"/>
        <item x="530"/>
        <item x="698"/>
        <item x="483"/>
        <item x="180"/>
        <item x="397"/>
        <item x="632"/>
        <item x="378"/>
        <item x="782"/>
        <item x="700"/>
        <item x="982"/>
        <item x="634"/>
        <item x="694"/>
        <item x="933"/>
        <item x="662"/>
        <item x="969"/>
        <item x="821"/>
        <item x="493"/>
        <item x="560"/>
        <item x="901"/>
        <item x="123"/>
        <item x="870"/>
        <item x="268"/>
        <item x="112"/>
        <item x="367"/>
        <item x="491"/>
        <item x="30"/>
        <item x="309"/>
        <item x="472"/>
        <item x="507"/>
        <item x="346"/>
        <item x="747"/>
        <item x="804"/>
        <item x="722"/>
        <item x="297"/>
        <item x="745"/>
        <item x="395"/>
        <item x="435"/>
        <item x="10"/>
        <item x="82"/>
        <item x="711"/>
        <item x="388"/>
        <item x="133"/>
        <item x="473"/>
        <item x="686"/>
        <item x="95"/>
        <item x="709"/>
        <item x="362"/>
        <item x="160"/>
        <item x="940"/>
        <item x="584"/>
        <item x="519"/>
        <item x="481"/>
        <item x="228"/>
        <item x="261"/>
        <item x="485"/>
        <item x="607"/>
        <item x="413"/>
        <item x="259"/>
        <item x="243"/>
        <item x="26"/>
        <item x="973"/>
        <item x="270"/>
        <item x="178"/>
        <item x="592"/>
        <item x="244"/>
        <item x="559"/>
        <item x="569"/>
        <item x="357"/>
        <item x="105"/>
        <item x="857"/>
        <item x="837"/>
        <item x="341"/>
        <item x="597"/>
        <item x="250"/>
        <item x="218"/>
        <item x="881"/>
        <item x="717"/>
        <item x="708"/>
        <item x="769"/>
        <item x="197"/>
        <item x="517"/>
        <item x="89"/>
        <item x="422"/>
        <item x="111"/>
        <item x="664"/>
        <item x="814"/>
        <item x="579"/>
        <item x="922"/>
        <item x="187"/>
        <item x="706"/>
        <item x="808"/>
        <item x="410"/>
        <item x="199"/>
        <item x="77"/>
        <item x="114"/>
        <item x="548"/>
        <item x="154"/>
        <item x="384"/>
        <item x="981"/>
        <item x="265"/>
        <item x="69"/>
        <item x="99"/>
        <item x="474"/>
        <item x="545"/>
        <item x="562"/>
        <item x="651"/>
        <item x="226"/>
        <item x="374"/>
        <item x="356"/>
        <item x="289"/>
        <item x="683"/>
        <item x="42"/>
        <item x="177"/>
        <item x="591"/>
        <item x="215"/>
        <item x="370"/>
        <item x="909"/>
        <item x="140"/>
        <item x="516"/>
        <item x="171"/>
        <item x="648"/>
        <item x="103"/>
        <item x="314"/>
        <item x="262"/>
        <item x="699"/>
        <item x="224"/>
        <item x="571"/>
        <item x="158"/>
        <item x="731"/>
        <item x="116"/>
        <item x="55"/>
        <item x="400"/>
        <item x="968"/>
        <item x="639"/>
        <item x="500"/>
        <item x="219"/>
        <item x="438"/>
        <item x="691"/>
        <item x="416"/>
        <item x="589"/>
        <item x="280"/>
        <item x="876"/>
        <item x="484"/>
        <item x="427"/>
        <item x="880"/>
        <item x="75"/>
        <item x="638"/>
        <item x="588"/>
        <item x="258"/>
        <item x="363"/>
        <item x="477"/>
        <item x="231"/>
        <item x="879"/>
        <item x="732"/>
        <item x="790"/>
        <item x="622"/>
        <item x="923"/>
        <item x="380"/>
        <item x="381"/>
        <item x="225"/>
        <item x="917"/>
        <item x="492"/>
        <item x="892"/>
        <item x="823"/>
        <item x="11"/>
        <item x="277"/>
        <item x="631"/>
        <item x="693"/>
        <item x="875"/>
        <item x="916"/>
        <item x="795"/>
        <item x="637"/>
        <item x="528"/>
        <item x="232"/>
        <item x="539"/>
        <item x="948"/>
        <item x="976"/>
        <item x="260"/>
        <item x="842"/>
        <item x="904"/>
        <item x="735"/>
        <item x="908"/>
        <item x="578"/>
        <item x="436"/>
        <item x="194"/>
        <item x="611"/>
        <item x="754"/>
        <item x="173"/>
        <item x="950"/>
        <item x="236"/>
        <item x="883"/>
        <item x="44"/>
        <item x="426"/>
        <item x="676"/>
        <item x="307"/>
        <item x="813"/>
        <item x="924"/>
        <item x="853"/>
        <item x="659"/>
        <item x="498"/>
        <item x="818"/>
        <item x="217"/>
        <item x="603"/>
        <item x="649"/>
        <item x="129"/>
        <item x="421"/>
        <item x="593"/>
        <item x="157"/>
        <item x="526"/>
        <item x="835"/>
        <item x="145"/>
        <item x="759"/>
        <item x="406"/>
        <item x="702"/>
        <item x="168"/>
        <item x="609"/>
        <item x="766"/>
        <item x="930"/>
        <item x="290"/>
        <item x="39"/>
        <item x="841"/>
        <item x="34"/>
        <item x="52"/>
        <item x="433"/>
        <item x="84"/>
        <item x="234"/>
        <item x="965"/>
        <item x="409"/>
        <item x="744"/>
        <item x="935"/>
        <item x="318"/>
        <item x="155"/>
        <item x="897"/>
        <item x="616"/>
        <item x="117"/>
        <item x="828"/>
        <item x="984"/>
        <item x="441"/>
        <item x="640"/>
        <item x="796"/>
        <item x="29"/>
        <item x="147"/>
        <item x="78"/>
        <item x="645"/>
        <item x="501"/>
        <item x="499"/>
        <item x="322"/>
        <item x="57"/>
        <item x="847"/>
        <item x="865"/>
        <item x="335"/>
        <item x="596"/>
        <item x="949"/>
        <item x="943"/>
        <item x="713"/>
        <item x="762"/>
        <item x="915"/>
        <item x="329"/>
        <item x="568"/>
        <item x="684"/>
        <item x="710"/>
        <item x="858"/>
        <item x="947"/>
        <item x="652"/>
        <item x="15"/>
        <item x="520"/>
        <item x="220"/>
        <item x="102"/>
        <item x="127"/>
        <item x="359"/>
        <item x="91"/>
        <item x="361"/>
        <item x="119"/>
        <item x="970"/>
        <item x="312"/>
        <item x="264"/>
        <item x="394"/>
        <item x="827"/>
        <item x="51"/>
        <item x="556"/>
        <item x="62"/>
        <item x="895"/>
        <item x="294"/>
        <item x="625"/>
        <item x="196"/>
        <item x="302"/>
        <item x="932"/>
        <item x="641"/>
        <item x="344"/>
        <item x="67"/>
        <item x="690"/>
        <item x="466"/>
        <item x="170"/>
        <item x="2"/>
        <item x="337"/>
        <item x="465"/>
        <item x="874"/>
        <item x="253"/>
        <item x="737"/>
        <item x="108"/>
        <item x="122"/>
        <item x="506"/>
        <item x="962"/>
        <item x="305"/>
        <item x="298"/>
        <item x="608"/>
        <item x="793"/>
        <item x="402"/>
        <item x="241"/>
        <item x="488"/>
        <item x="148"/>
        <item x="308"/>
        <item x="890"/>
        <item x="21"/>
        <item x="642"/>
        <item x="469"/>
        <item x="28"/>
        <item x="257"/>
        <item x="974"/>
        <item x="680"/>
        <item x="323"/>
        <item x="602"/>
        <item x="742"/>
        <item x="470"/>
        <item x="806"/>
        <item x="692"/>
        <item x="758"/>
        <item x="27"/>
        <item x="369"/>
        <item x="798"/>
        <item x="627"/>
        <item x="934"/>
        <item x="385"/>
        <item x="509"/>
        <item x="70"/>
        <item x="574"/>
        <item x="248"/>
        <item x="840"/>
        <item x="612"/>
        <item x="130"/>
        <item x="101"/>
        <item x="620"/>
        <item x="210"/>
        <item x="600"/>
        <item x="342"/>
        <item x="868"/>
        <item x="682"/>
        <item x="50"/>
        <item x="848"/>
        <item x="721"/>
        <item x="76"/>
        <item x="256"/>
        <item x="266"/>
        <item x="849"/>
        <item x="61"/>
        <item x="446"/>
        <item x="340"/>
        <item x="437"/>
        <item x="856"/>
        <item x="667"/>
        <item x="31"/>
        <item x="524"/>
        <item x="723"/>
        <item x="980"/>
        <item x="666"/>
        <item x="239"/>
        <item x="675"/>
        <item x="764"/>
        <item x="674"/>
        <item x="778"/>
        <item x="866"/>
        <item x="533"/>
        <item x="166"/>
        <item x="749"/>
        <item x="756"/>
        <item x="475"/>
        <item x="33"/>
        <item x="408"/>
        <item x="271"/>
        <item x="176"/>
        <item x="815"/>
        <item x="580"/>
        <item x="453"/>
        <item x="156"/>
        <item x="768"/>
        <item x="957"/>
        <item x="653"/>
        <item x="272"/>
        <item x="442"/>
        <item x="843"/>
        <item x="471"/>
        <item x="606"/>
        <item x="311"/>
        <item x="132"/>
        <item x="288"/>
        <item x="635"/>
        <item x="919"/>
        <item x="125"/>
        <item x="525"/>
        <item x="772"/>
        <item x="726"/>
        <item x="184"/>
        <item x="418"/>
        <item x="387"/>
        <item x="844"/>
        <item x="313"/>
        <item x="959"/>
        <item x="354"/>
        <item x="613"/>
        <item x="281"/>
        <item x="598"/>
        <item x="523"/>
        <item x="389"/>
        <item x="967"/>
        <item x="460"/>
        <item x="64"/>
        <item x="85"/>
        <item x="855"/>
        <item x="479"/>
        <item x="986"/>
        <item x="414"/>
        <item x="16"/>
        <item x="920"/>
        <item x="660"/>
        <item x="25"/>
        <item x="137"/>
        <item x="360"/>
        <item x="529"/>
        <item x="216"/>
        <item x="928"/>
        <item x="300"/>
        <item x="802"/>
        <item x="886"/>
        <item x="452"/>
        <item x="907"/>
        <item x="887"/>
        <item x="211"/>
        <item x="891"/>
        <item x="461"/>
        <item x="944"/>
        <item x="572"/>
        <item x="350"/>
        <item x="185"/>
        <item x="49"/>
        <item x="353"/>
        <item x="349"/>
        <item x="255"/>
        <item x="126"/>
        <item x="174"/>
        <item x="703"/>
        <item x="850"/>
        <item x="12"/>
        <item x="486"/>
        <item x="977"/>
        <item x="72"/>
        <item x="60"/>
        <item x="81"/>
        <item x="287"/>
        <item x="5"/>
        <item x="564"/>
        <item x="327"/>
        <item x="48"/>
        <item x="836"/>
        <item x="912"/>
        <item x="195"/>
        <item x="914"/>
        <item x="961"/>
        <item x="956"/>
        <item x="79"/>
        <item x="665"/>
        <item x="963"/>
        <item x="884"/>
        <item x="748"/>
        <item x="820"/>
        <item x="927"/>
        <item x="40"/>
        <item x="594"/>
        <item x="871"/>
        <item x="581"/>
        <item x="685"/>
        <item x="718"/>
        <item x="838"/>
        <item x="809"/>
        <item x="23"/>
        <item x="324"/>
        <item x="860"/>
        <item x="107"/>
        <item x="90"/>
        <item x="440"/>
        <item x="138"/>
        <item x="334"/>
        <item x="321"/>
        <item x="326"/>
        <item x="274"/>
        <item x="149"/>
        <item x="810"/>
        <item x="139"/>
        <item x="715"/>
        <item x="873"/>
        <item x="135"/>
        <item x="279"/>
        <item x="19"/>
        <item x="87"/>
        <item x="767"/>
        <item x="209"/>
        <item x="650"/>
        <item x="678"/>
        <item x="206"/>
        <item x="459"/>
        <item x="317"/>
        <item x="521"/>
        <item x="411"/>
        <item x="391"/>
        <item x="550"/>
        <item x="644"/>
        <item x="736"/>
        <item x="538"/>
        <item x="755"/>
        <item x="629"/>
        <item x="376"/>
        <item x="242"/>
        <item x="942"/>
        <item x="586"/>
        <item x="583"/>
        <item x="161"/>
        <item x="647"/>
        <item x="503"/>
        <item x="338"/>
        <item x="143"/>
        <item x="610"/>
        <item x="296"/>
        <item x="233"/>
        <item x="777"/>
        <item x="263"/>
        <item x="673"/>
        <item x="430"/>
        <item x="68"/>
        <item x="443"/>
        <item x="203"/>
        <item x="208"/>
        <item x="383"/>
        <item x="159"/>
        <item x="429"/>
        <item x="888"/>
        <item x="587"/>
        <item x="513"/>
        <item x="404"/>
        <item x="66"/>
        <item x="621"/>
        <item x="47"/>
        <item x="672"/>
        <item x="73"/>
        <item x="807"/>
        <item x="938"/>
        <item x="515"/>
        <item x="165"/>
        <item x="510"/>
        <item x="831"/>
        <item x="788"/>
        <item x="141"/>
        <item x="535"/>
        <item x="508"/>
        <item x="285"/>
        <item x="320"/>
        <item x="689"/>
        <item x="283"/>
        <item x="476"/>
        <item x="946"/>
        <item x="146"/>
        <item x="549"/>
        <item x="94"/>
        <item x="547"/>
        <item x="401"/>
        <item x="750"/>
        <item x="53"/>
        <item x="372"/>
        <item x="794"/>
        <item x="824"/>
        <item x="162"/>
        <item x="292"/>
        <item x="553"/>
        <item x="63"/>
        <item t="default"/>
      </items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dataField="1" showAll="0"/>
    <pivotField axis="axisRow" numFmtId="15" showAll="0">
      <items count="465">
        <item x="346"/>
        <item x="375"/>
        <item x="434"/>
        <item x="338"/>
        <item x="391"/>
        <item x="387"/>
        <item x="459"/>
        <item x="447"/>
        <item x="332"/>
        <item x="462"/>
        <item x="340"/>
        <item x="446"/>
        <item x="402"/>
        <item x="426"/>
        <item x="435"/>
        <item x="419"/>
        <item x="409"/>
        <item x="368"/>
        <item x="431"/>
        <item x="353"/>
        <item x="445"/>
        <item x="354"/>
        <item x="461"/>
        <item x="457"/>
        <item x="376"/>
        <item x="330"/>
        <item x="427"/>
        <item x="383"/>
        <item x="335"/>
        <item x="395"/>
        <item x="389"/>
        <item x="364"/>
        <item x="379"/>
        <item x="327"/>
        <item x="441"/>
        <item x="424"/>
        <item x="416"/>
        <item x="405"/>
        <item x="420"/>
        <item x="458"/>
        <item x="422"/>
        <item x="382"/>
        <item x="452"/>
        <item x="403"/>
        <item x="400"/>
        <item x="410"/>
        <item x="371"/>
        <item x="448"/>
        <item x="439"/>
        <item x="362"/>
        <item x="336"/>
        <item x="337"/>
        <item x="381"/>
        <item x="341"/>
        <item x="429"/>
        <item x="357"/>
        <item x="385"/>
        <item x="390"/>
        <item x="329"/>
        <item x="380"/>
        <item x="358"/>
        <item x="360"/>
        <item x="421"/>
        <item x="425"/>
        <item x="417"/>
        <item x="430"/>
        <item x="456"/>
        <item x="393"/>
        <item x="328"/>
        <item x="449"/>
        <item x="361"/>
        <item x="451"/>
        <item x="460"/>
        <item x="398"/>
        <item x="344"/>
        <item x="404"/>
        <item x="359"/>
        <item x="423"/>
        <item x="440"/>
        <item x="397"/>
        <item x="411"/>
        <item x="349"/>
        <item x="444"/>
        <item x="396"/>
        <item x="351"/>
        <item x="343"/>
        <item x="433"/>
        <item x="378"/>
        <item x="334"/>
        <item x="370"/>
        <item x="331"/>
        <item x="454"/>
        <item x="418"/>
        <item x="333"/>
        <item x="437"/>
        <item x="366"/>
        <item x="363"/>
        <item x="377"/>
        <item x="356"/>
        <item x="407"/>
        <item x="355"/>
        <item x="386"/>
        <item x="443"/>
        <item x="408"/>
        <item x="442"/>
        <item x="436"/>
        <item x="432"/>
        <item x="350"/>
        <item x="438"/>
        <item x="412"/>
        <item x="415"/>
        <item x="365"/>
        <item x="367"/>
        <item x="374"/>
        <item x="373"/>
        <item x="428"/>
        <item x="414"/>
        <item x="342"/>
        <item x="399"/>
        <item x="339"/>
        <item x="392"/>
        <item x="450"/>
        <item x="326"/>
        <item x="388"/>
        <item x="455"/>
        <item x="413"/>
        <item x="463"/>
        <item x="345"/>
        <item x="352"/>
        <item x="384"/>
        <item x="401"/>
        <item x="453"/>
        <item x="348"/>
        <item x="325"/>
        <item x="394"/>
        <item x="406"/>
        <item x="369"/>
        <item x="372"/>
        <item x="347"/>
        <item x="296"/>
        <item x="302"/>
        <item x="270"/>
        <item x="239"/>
        <item x="256"/>
        <item x="229"/>
        <item x="271"/>
        <item x="238"/>
        <item x="254"/>
        <item x="225"/>
        <item x="277"/>
        <item x="310"/>
        <item x="252"/>
        <item x="293"/>
        <item x="304"/>
        <item x="235"/>
        <item x="257"/>
        <item x="319"/>
        <item x="241"/>
        <item x="288"/>
        <item x="318"/>
        <item x="303"/>
        <item x="244"/>
        <item x="289"/>
        <item x="316"/>
        <item x="232"/>
        <item x="300"/>
        <item x="227"/>
        <item x="247"/>
        <item x="272"/>
        <item x="276"/>
        <item x="309"/>
        <item x="291"/>
        <item x="278"/>
        <item x="242"/>
        <item x="312"/>
        <item x="311"/>
        <item x="305"/>
        <item x="315"/>
        <item x="249"/>
        <item x="245"/>
        <item x="260"/>
        <item x="262"/>
        <item x="264"/>
        <item x="290"/>
        <item x="236"/>
        <item x="267"/>
        <item x="263"/>
        <item x="281"/>
        <item x="265"/>
        <item x="282"/>
        <item x="280"/>
        <item x="268"/>
        <item x="269"/>
        <item x="228"/>
        <item x="320"/>
        <item x="292"/>
        <item x="297"/>
        <item x="234"/>
        <item x="253"/>
        <item x="284"/>
        <item x="314"/>
        <item x="223"/>
        <item x="298"/>
        <item x="322"/>
        <item x="258"/>
        <item x="246"/>
        <item x="237"/>
        <item x="295"/>
        <item x="301"/>
        <item x="294"/>
        <item x="250"/>
        <item x="283"/>
        <item x="308"/>
        <item x="243"/>
        <item x="251"/>
        <item x="286"/>
        <item x="261"/>
        <item x="287"/>
        <item x="266"/>
        <item x="259"/>
        <item x="324"/>
        <item x="226"/>
        <item x="299"/>
        <item x="240"/>
        <item x="307"/>
        <item x="273"/>
        <item x="306"/>
        <item x="222"/>
        <item x="230"/>
        <item x="224"/>
        <item x="231"/>
        <item x="248"/>
        <item x="313"/>
        <item x="255"/>
        <item x="321"/>
        <item x="274"/>
        <item x="279"/>
        <item x="285"/>
        <item x="233"/>
        <item x="323"/>
        <item x="275"/>
        <item x="317"/>
        <item x="218"/>
        <item x="216"/>
        <item x="146"/>
        <item x="197"/>
        <item x="219"/>
        <item x="196"/>
        <item x="154"/>
        <item x="220"/>
        <item x="149"/>
        <item x="159"/>
        <item x="214"/>
        <item x="177"/>
        <item x="155"/>
        <item x="168"/>
        <item x="158"/>
        <item x="142"/>
        <item x="153"/>
        <item x="167"/>
        <item x="198"/>
        <item x="182"/>
        <item x="189"/>
        <item x="217"/>
        <item x="140"/>
        <item x="211"/>
        <item x="165"/>
        <item x="163"/>
        <item x="208"/>
        <item x="181"/>
        <item x="192"/>
        <item x="161"/>
        <item x="204"/>
        <item x="188"/>
        <item x="175"/>
        <item x="209"/>
        <item x="170"/>
        <item x="193"/>
        <item x="150"/>
        <item x="164"/>
        <item x="195"/>
        <item x="185"/>
        <item x="174"/>
        <item x="169"/>
        <item x="202"/>
        <item x="171"/>
        <item x="207"/>
        <item x="157"/>
        <item x="200"/>
        <item x="148"/>
        <item x="152"/>
        <item x="178"/>
        <item x="190"/>
        <item x="186"/>
        <item x="191"/>
        <item x="144"/>
        <item x="187"/>
        <item x="203"/>
        <item x="176"/>
        <item x="156"/>
        <item x="221"/>
        <item x="179"/>
        <item x="206"/>
        <item x="180"/>
        <item x="151"/>
        <item x="166"/>
        <item x="143"/>
        <item x="205"/>
        <item x="201"/>
        <item x="215"/>
        <item x="199"/>
        <item x="213"/>
        <item x="183"/>
        <item x="141"/>
        <item x="194"/>
        <item x="172"/>
        <item x="184"/>
        <item x="173"/>
        <item x="145"/>
        <item x="139"/>
        <item x="210"/>
        <item x="147"/>
        <item x="212"/>
        <item x="160"/>
        <item x="162"/>
        <item x="125"/>
        <item x="135"/>
        <item x="89"/>
        <item x="131"/>
        <item x="87"/>
        <item x="96"/>
        <item x="86"/>
        <item x="82"/>
        <item x="109"/>
        <item x="101"/>
        <item x="112"/>
        <item x="103"/>
        <item x="122"/>
        <item x="133"/>
        <item x="126"/>
        <item x="113"/>
        <item x="83"/>
        <item x="115"/>
        <item x="119"/>
        <item x="90"/>
        <item x="136"/>
        <item x="137"/>
        <item x="123"/>
        <item x="102"/>
        <item x="127"/>
        <item x="93"/>
        <item x="80"/>
        <item x="92"/>
        <item x="111"/>
        <item x="114"/>
        <item x="117"/>
        <item x="104"/>
        <item x="130"/>
        <item x="132"/>
        <item x="84"/>
        <item x="99"/>
        <item x="105"/>
        <item x="95"/>
        <item x="107"/>
        <item x="94"/>
        <item x="108"/>
        <item x="91"/>
        <item x="129"/>
        <item x="85"/>
        <item x="106"/>
        <item x="110"/>
        <item x="138"/>
        <item x="100"/>
        <item x="124"/>
        <item x="128"/>
        <item x="97"/>
        <item x="134"/>
        <item x="120"/>
        <item x="81"/>
        <item x="98"/>
        <item x="118"/>
        <item x="88"/>
        <item x="116"/>
        <item x="121"/>
        <item x="36"/>
        <item x="7"/>
        <item x="71"/>
        <item x="8"/>
        <item x="29"/>
        <item x="28"/>
        <item x="46"/>
        <item x="58"/>
        <item x="40"/>
        <item x="59"/>
        <item x="23"/>
        <item x="45"/>
        <item x="68"/>
        <item x="20"/>
        <item x="66"/>
        <item x="61"/>
        <item x="77"/>
        <item x="16"/>
        <item x="27"/>
        <item x="39"/>
        <item x="19"/>
        <item x="57"/>
        <item x="32"/>
        <item x="52"/>
        <item x="63"/>
        <item x="26"/>
        <item x="50"/>
        <item x="62"/>
        <item x="25"/>
        <item x="13"/>
        <item x="51"/>
        <item x="1"/>
        <item x="33"/>
        <item x="73"/>
        <item x="38"/>
        <item x="70"/>
        <item x="5"/>
        <item x="6"/>
        <item x="17"/>
        <item x="41"/>
        <item x="78"/>
        <item x="43"/>
        <item x="69"/>
        <item x="34"/>
        <item x="60"/>
        <item x="56"/>
        <item x="48"/>
        <item x="21"/>
        <item x="76"/>
        <item x="9"/>
        <item x="31"/>
        <item x="54"/>
        <item x="10"/>
        <item x="14"/>
        <item x="24"/>
        <item x="44"/>
        <item x="49"/>
        <item x="3"/>
        <item x="72"/>
        <item x="79"/>
        <item x="22"/>
        <item x="0"/>
        <item x="42"/>
        <item x="4"/>
        <item x="30"/>
        <item x="11"/>
        <item x="65"/>
        <item x="64"/>
        <item x="35"/>
        <item x="2"/>
        <item x="75"/>
        <item x="18"/>
        <item x="12"/>
        <item x="53"/>
        <item x="15"/>
        <item x="55"/>
        <item x="37"/>
        <item x="67"/>
        <item x="74"/>
        <item x="4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7"/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a de UdsVendidas" fld="5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388AB-FC28-448F-97C7-C69D6777F535}" name="TablaDinámica20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272:C296" firstHeaderRow="0" firstDataRow="1" firstDataCol="1"/>
  <pivotFields count="7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3">
        <item x="4"/>
        <item x="5"/>
        <item x="6"/>
        <item x="0"/>
        <item x="1"/>
        <item x="2"/>
        <item x="3"/>
        <item x="7"/>
        <item x="8"/>
        <item x="9"/>
        <item x="10"/>
        <item x="11"/>
        <item t="default"/>
      </items>
    </pivotField>
    <pivotField numFmtId="164" showAll="0"/>
    <pivotField numFmtId="164" showAll="0"/>
    <pivotField showAll="0"/>
    <pivotField dataField="1" showAll="0"/>
    <pivotField dataField="1" showAll="0"/>
  </pivotFields>
  <rowFields count="2">
    <field x="0"/>
    <field x="1"/>
  </rowFields>
  <rowItems count="24">
    <i>
      <x/>
    </i>
    <i r="1">
      <x v="3"/>
    </i>
    <i>
      <x v="1"/>
    </i>
    <i r="1">
      <x v="4"/>
    </i>
    <i r="1">
      <x v="5"/>
    </i>
    <i>
      <x v="2"/>
    </i>
    <i r="1">
      <x v="6"/>
    </i>
    <i>
      <x v="3"/>
    </i>
    <i r="1">
      <x/>
    </i>
    <i>
      <x v="4"/>
    </i>
    <i r="1">
      <x v="1"/>
    </i>
    <i>
      <x v="5"/>
    </i>
    <i r="1">
      <x v="2"/>
    </i>
    <i>
      <x v="6"/>
    </i>
    <i r="1">
      <x v="7"/>
    </i>
    <i>
      <x v="7"/>
    </i>
    <i r="1">
      <x v="8"/>
    </i>
    <i>
      <x v="8"/>
    </i>
    <i r="1">
      <x v="9"/>
    </i>
    <i>
      <x v="9"/>
    </i>
    <i r="1">
      <x v="10"/>
    </i>
    <i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Numero de productos vendidos" fld="6" baseField="0" baseItem="0"/>
    <dataField name="Suma de Beneficio total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58564B-B06E-40A3-AB0E-65F850AD5364}" name="TablaDinámica19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256:I266" firstHeaderRow="1" firstDataRow="2" firstDataCol="1"/>
  <pivotFields count="17"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showAll="0"/>
    <pivotField numFmtId="15" showAll="0"/>
    <pivotField showAll="0"/>
    <pivotField axis="axisCol" showAll="0">
      <items count="8">
        <item x="4"/>
        <item x="5"/>
        <item x="1"/>
        <item x="3"/>
        <item x="2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2">
    <field x="15"/>
    <field x="4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UdsVendidas" fld="5" baseField="0" baseItem="0"/>
  </dataFields>
  <chartFormats count="14">
    <chartFormat chart="0" format="0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207CC-7BAF-4E73-8D5C-70F80CDAFE80}" name="TablaDinámica16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206:B251" firstHeaderRow="1" firstDataRow="1" firstDataCol="1"/>
  <pivotFields count="10">
    <pivotField showAll="0"/>
    <pivotField showAll="0"/>
    <pivotField showAll="0"/>
    <pivotField axis="axisRow" showAll="0">
      <items count="12">
        <item x="5"/>
        <item x="4"/>
        <item x="8"/>
        <item x="6"/>
        <item x="1"/>
        <item x="2"/>
        <item x="0"/>
        <item x="10"/>
        <item x="7"/>
        <item x="3"/>
        <item x="9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  <pivotField numFmtId="15" showAll="0">
      <items count="465">
        <item x="346"/>
        <item x="375"/>
        <item x="434"/>
        <item x="338"/>
        <item x="391"/>
        <item x="387"/>
        <item x="459"/>
        <item x="447"/>
        <item x="332"/>
        <item x="462"/>
        <item x="340"/>
        <item x="446"/>
        <item x="402"/>
        <item x="426"/>
        <item x="435"/>
        <item x="419"/>
        <item x="409"/>
        <item x="368"/>
        <item x="431"/>
        <item x="353"/>
        <item x="445"/>
        <item x="354"/>
        <item x="461"/>
        <item x="457"/>
        <item x="376"/>
        <item x="330"/>
        <item x="427"/>
        <item x="383"/>
        <item x="335"/>
        <item x="395"/>
        <item x="389"/>
        <item x="364"/>
        <item x="379"/>
        <item x="327"/>
        <item x="441"/>
        <item x="424"/>
        <item x="416"/>
        <item x="405"/>
        <item x="420"/>
        <item x="458"/>
        <item x="422"/>
        <item x="382"/>
        <item x="452"/>
        <item x="403"/>
        <item x="400"/>
        <item x="410"/>
        <item x="371"/>
        <item x="448"/>
        <item x="439"/>
        <item x="362"/>
        <item x="336"/>
        <item x="337"/>
        <item x="381"/>
        <item x="341"/>
        <item x="429"/>
        <item x="357"/>
        <item x="385"/>
        <item x="390"/>
        <item x="329"/>
        <item x="380"/>
        <item x="358"/>
        <item x="360"/>
        <item x="421"/>
        <item x="425"/>
        <item x="417"/>
        <item x="430"/>
        <item x="456"/>
        <item x="393"/>
        <item x="328"/>
        <item x="449"/>
        <item x="361"/>
        <item x="451"/>
        <item x="460"/>
        <item x="398"/>
        <item x="344"/>
        <item x="404"/>
        <item x="359"/>
        <item x="423"/>
        <item x="440"/>
        <item x="397"/>
        <item x="411"/>
        <item x="349"/>
        <item x="444"/>
        <item x="396"/>
        <item x="351"/>
        <item x="343"/>
        <item x="433"/>
        <item x="378"/>
        <item x="334"/>
        <item x="370"/>
        <item x="331"/>
        <item x="454"/>
        <item x="418"/>
        <item x="333"/>
        <item x="437"/>
        <item x="366"/>
        <item x="363"/>
        <item x="377"/>
        <item x="356"/>
        <item x="407"/>
        <item x="355"/>
        <item x="386"/>
        <item x="443"/>
        <item x="408"/>
        <item x="442"/>
        <item x="436"/>
        <item x="432"/>
        <item x="350"/>
        <item x="438"/>
        <item x="412"/>
        <item x="415"/>
        <item x="365"/>
        <item x="367"/>
        <item x="374"/>
        <item x="373"/>
        <item x="428"/>
        <item x="414"/>
        <item x="342"/>
        <item x="399"/>
        <item x="339"/>
        <item x="392"/>
        <item x="450"/>
        <item x="326"/>
        <item x="388"/>
        <item x="455"/>
        <item x="413"/>
        <item x="463"/>
        <item x="345"/>
        <item x="352"/>
        <item x="384"/>
        <item x="401"/>
        <item x="453"/>
        <item x="348"/>
        <item x="325"/>
        <item x="394"/>
        <item x="406"/>
        <item x="369"/>
        <item x="372"/>
        <item x="347"/>
        <item x="296"/>
        <item x="302"/>
        <item x="270"/>
        <item x="239"/>
        <item x="256"/>
        <item x="229"/>
        <item x="271"/>
        <item x="238"/>
        <item x="254"/>
        <item x="225"/>
        <item x="277"/>
        <item x="310"/>
        <item x="252"/>
        <item x="293"/>
        <item x="304"/>
        <item x="235"/>
        <item x="257"/>
        <item x="319"/>
        <item x="241"/>
        <item x="288"/>
        <item x="318"/>
        <item x="303"/>
        <item x="244"/>
        <item x="289"/>
        <item x="316"/>
        <item x="232"/>
        <item x="300"/>
        <item x="227"/>
        <item x="247"/>
        <item x="272"/>
        <item x="276"/>
        <item x="309"/>
        <item x="291"/>
        <item x="278"/>
        <item x="242"/>
        <item x="312"/>
        <item x="311"/>
        <item x="305"/>
        <item x="315"/>
        <item x="249"/>
        <item x="245"/>
        <item x="260"/>
        <item x="262"/>
        <item x="264"/>
        <item x="290"/>
        <item x="236"/>
        <item x="267"/>
        <item x="263"/>
        <item x="281"/>
        <item x="265"/>
        <item x="282"/>
        <item x="280"/>
        <item x="268"/>
        <item x="269"/>
        <item x="228"/>
        <item x="320"/>
        <item x="292"/>
        <item x="297"/>
        <item x="234"/>
        <item x="253"/>
        <item x="284"/>
        <item x="314"/>
        <item x="223"/>
        <item x="298"/>
        <item x="322"/>
        <item x="258"/>
        <item x="246"/>
        <item x="237"/>
        <item x="295"/>
        <item x="301"/>
        <item x="294"/>
        <item x="250"/>
        <item x="283"/>
        <item x="308"/>
        <item x="243"/>
        <item x="251"/>
        <item x="286"/>
        <item x="261"/>
        <item x="287"/>
        <item x="266"/>
        <item x="259"/>
        <item x="324"/>
        <item x="226"/>
        <item x="299"/>
        <item x="240"/>
        <item x="307"/>
        <item x="273"/>
        <item x="306"/>
        <item x="222"/>
        <item x="230"/>
        <item x="224"/>
        <item x="231"/>
        <item x="248"/>
        <item x="313"/>
        <item x="255"/>
        <item x="321"/>
        <item x="274"/>
        <item x="279"/>
        <item x="285"/>
        <item x="233"/>
        <item x="323"/>
        <item x="275"/>
        <item x="317"/>
        <item x="218"/>
        <item x="216"/>
        <item x="146"/>
        <item x="197"/>
        <item x="219"/>
        <item x="196"/>
        <item x="154"/>
        <item x="220"/>
        <item x="149"/>
        <item x="159"/>
        <item x="214"/>
        <item x="177"/>
        <item x="155"/>
        <item x="168"/>
        <item x="158"/>
        <item x="142"/>
        <item x="153"/>
        <item x="167"/>
        <item x="198"/>
        <item x="182"/>
        <item x="189"/>
        <item x="217"/>
        <item x="140"/>
        <item x="211"/>
        <item x="165"/>
        <item x="163"/>
        <item x="208"/>
        <item x="181"/>
        <item x="192"/>
        <item x="161"/>
        <item x="204"/>
        <item x="188"/>
        <item x="175"/>
        <item x="209"/>
        <item x="170"/>
        <item x="193"/>
        <item x="150"/>
        <item x="164"/>
        <item x="195"/>
        <item x="185"/>
        <item x="174"/>
        <item x="169"/>
        <item x="202"/>
        <item x="171"/>
        <item x="207"/>
        <item x="157"/>
        <item x="200"/>
        <item x="148"/>
        <item x="152"/>
        <item x="178"/>
        <item x="190"/>
        <item x="186"/>
        <item x="191"/>
        <item x="144"/>
        <item x="187"/>
        <item x="203"/>
        <item x="176"/>
        <item x="156"/>
        <item x="221"/>
        <item x="179"/>
        <item x="206"/>
        <item x="180"/>
        <item x="151"/>
        <item x="166"/>
        <item x="143"/>
        <item x="205"/>
        <item x="201"/>
        <item x="215"/>
        <item x="199"/>
        <item x="213"/>
        <item x="183"/>
        <item x="141"/>
        <item x="194"/>
        <item x="172"/>
        <item x="184"/>
        <item x="173"/>
        <item x="145"/>
        <item x="139"/>
        <item x="210"/>
        <item x="147"/>
        <item x="212"/>
        <item x="160"/>
        <item x="162"/>
        <item x="125"/>
        <item x="135"/>
        <item x="89"/>
        <item x="131"/>
        <item x="87"/>
        <item x="96"/>
        <item x="86"/>
        <item x="82"/>
        <item x="109"/>
        <item x="101"/>
        <item x="112"/>
        <item x="103"/>
        <item x="122"/>
        <item x="133"/>
        <item x="126"/>
        <item x="113"/>
        <item x="83"/>
        <item x="115"/>
        <item x="119"/>
        <item x="90"/>
        <item x="136"/>
        <item x="137"/>
        <item x="123"/>
        <item x="102"/>
        <item x="127"/>
        <item x="93"/>
        <item x="80"/>
        <item x="92"/>
        <item x="111"/>
        <item x="114"/>
        <item x="117"/>
        <item x="104"/>
        <item x="130"/>
        <item x="132"/>
        <item x="84"/>
        <item x="99"/>
        <item x="105"/>
        <item x="95"/>
        <item x="107"/>
        <item x="94"/>
        <item x="108"/>
        <item x="91"/>
        <item x="129"/>
        <item x="85"/>
        <item x="106"/>
        <item x="110"/>
        <item x="138"/>
        <item x="100"/>
        <item x="124"/>
        <item x="128"/>
        <item x="97"/>
        <item x="134"/>
        <item x="120"/>
        <item x="81"/>
        <item x="98"/>
        <item x="118"/>
        <item x="88"/>
        <item x="116"/>
        <item x="121"/>
        <item x="36"/>
        <item x="7"/>
        <item x="71"/>
        <item x="8"/>
        <item x="29"/>
        <item x="28"/>
        <item x="46"/>
        <item x="58"/>
        <item x="40"/>
        <item x="59"/>
        <item x="23"/>
        <item x="45"/>
        <item x="68"/>
        <item x="20"/>
        <item x="66"/>
        <item x="61"/>
        <item x="77"/>
        <item x="16"/>
        <item x="27"/>
        <item x="39"/>
        <item x="19"/>
        <item x="57"/>
        <item x="32"/>
        <item x="52"/>
        <item x="63"/>
        <item x="26"/>
        <item x="50"/>
        <item x="62"/>
        <item x="25"/>
        <item x="13"/>
        <item x="51"/>
        <item x="1"/>
        <item x="33"/>
        <item x="73"/>
        <item x="38"/>
        <item x="70"/>
        <item x="5"/>
        <item x="6"/>
        <item x="17"/>
        <item x="41"/>
        <item x="78"/>
        <item x="43"/>
        <item x="69"/>
        <item x="34"/>
        <item x="60"/>
        <item x="56"/>
        <item x="48"/>
        <item x="21"/>
        <item x="76"/>
        <item x="9"/>
        <item x="31"/>
        <item x="54"/>
        <item x="10"/>
        <item x="14"/>
        <item x="24"/>
        <item x="44"/>
        <item x="49"/>
        <item x="3"/>
        <item x="72"/>
        <item x="79"/>
        <item x="22"/>
        <item x="0"/>
        <item x="42"/>
        <item x="4"/>
        <item x="30"/>
        <item x="11"/>
        <item x="65"/>
        <item x="64"/>
        <item x="35"/>
        <item x="2"/>
        <item x="75"/>
        <item x="18"/>
        <item x="12"/>
        <item x="53"/>
        <item x="15"/>
        <item x="55"/>
        <item x="37"/>
        <item x="67"/>
        <item x="74"/>
        <item x="47"/>
        <item t="default"/>
      </items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2">
    <field x="3"/>
    <field x="4"/>
  </rowFields>
  <rowItems count="4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 t="grand">
      <x/>
    </i>
  </rowItems>
  <colItems count="1">
    <i/>
  </colItems>
  <dataFields count="1">
    <dataField name="Suma de UdsVendida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80B21F-65A0-4FEB-AEB1-E11BB3308479}" name="TablaDinámica15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23:B200" firstHeaderRow="1" firstDataRow="1" firstDataCol="1"/>
  <pivotFields count="10">
    <pivotField showAll="0"/>
    <pivotField showAll="0"/>
    <pivotField axis="axisRow" showAll="0">
      <items count="177">
        <item x="144"/>
        <item x="28"/>
        <item x="58"/>
        <item x="105"/>
        <item x="30"/>
        <item x="106"/>
        <item x="91"/>
        <item x="71"/>
        <item x="141"/>
        <item x="66"/>
        <item x="161"/>
        <item x="64"/>
        <item x="134"/>
        <item x="136"/>
        <item x="154"/>
        <item x="131"/>
        <item x="119"/>
        <item x="123"/>
        <item x="122"/>
        <item x="18"/>
        <item x="126"/>
        <item x="173"/>
        <item x="17"/>
        <item x="69"/>
        <item x="167"/>
        <item x="72"/>
        <item x="42"/>
        <item x="79"/>
        <item x="130"/>
        <item x="54"/>
        <item x="37"/>
        <item x="0"/>
        <item x="94"/>
        <item x="48"/>
        <item x="76"/>
        <item x="160"/>
        <item x="104"/>
        <item x="32"/>
        <item x="120"/>
        <item x="39"/>
        <item x="159"/>
        <item x="117"/>
        <item x="62"/>
        <item x="170"/>
        <item x="147"/>
        <item x="133"/>
        <item x="36"/>
        <item x="29"/>
        <item x="80"/>
        <item x="55"/>
        <item x="4"/>
        <item x="68"/>
        <item x="162"/>
        <item x="47"/>
        <item x="169"/>
        <item x="158"/>
        <item x="6"/>
        <item x="142"/>
        <item x="61"/>
        <item x="132"/>
        <item x="49"/>
        <item x="95"/>
        <item x="33"/>
        <item x="67"/>
        <item x="46"/>
        <item x="52"/>
        <item x="171"/>
        <item x="102"/>
        <item x="112"/>
        <item x="86"/>
        <item x="84"/>
        <item x="164"/>
        <item x="113"/>
        <item x="121"/>
        <item x="65"/>
        <item x="174"/>
        <item x="24"/>
        <item x="125"/>
        <item x="8"/>
        <item x="175"/>
        <item x="148"/>
        <item x="152"/>
        <item x="19"/>
        <item x="146"/>
        <item x="109"/>
        <item x="172"/>
        <item x="83"/>
        <item x="7"/>
        <item x="22"/>
        <item x="15"/>
        <item x="50"/>
        <item x="157"/>
        <item x="150"/>
        <item x="45"/>
        <item x="92"/>
        <item x="73"/>
        <item x="43"/>
        <item x="127"/>
        <item x="16"/>
        <item x="82"/>
        <item x="26"/>
        <item x="25"/>
        <item x="60"/>
        <item x="90"/>
        <item x="138"/>
        <item x="155"/>
        <item x="101"/>
        <item x="13"/>
        <item x="11"/>
        <item x="151"/>
        <item x="168"/>
        <item x="35"/>
        <item x="59"/>
        <item x="156"/>
        <item x="87"/>
        <item x="14"/>
        <item x="51"/>
        <item x="21"/>
        <item x="1"/>
        <item x="128"/>
        <item x="38"/>
        <item x="70"/>
        <item x="63"/>
        <item x="115"/>
        <item x="9"/>
        <item x="88"/>
        <item x="85"/>
        <item x="40"/>
        <item x="114"/>
        <item x="93"/>
        <item x="107"/>
        <item x="110"/>
        <item x="100"/>
        <item x="129"/>
        <item x="77"/>
        <item x="145"/>
        <item x="137"/>
        <item x="166"/>
        <item x="41"/>
        <item x="97"/>
        <item x="140"/>
        <item x="53"/>
        <item x="31"/>
        <item x="124"/>
        <item x="3"/>
        <item x="103"/>
        <item x="116"/>
        <item x="44"/>
        <item x="149"/>
        <item x="139"/>
        <item x="89"/>
        <item x="5"/>
        <item x="135"/>
        <item x="153"/>
        <item x="2"/>
        <item x="118"/>
        <item x="143"/>
        <item x="96"/>
        <item x="81"/>
        <item x="78"/>
        <item x="27"/>
        <item x="75"/>
        <item x="10"/>
        <item x="12"/>
        <item x="163"/>
        <item x="165"/>
        <item x="108"/>
        <item x="57"/>
        <item x="56"/>
        <item x="111"/>
        <item x="20"/>
        <item x="74"/>
        <item x="34"/>
        <item x="23"/>
        <item x="98"/>
        <item x="99"/>
        <item t="default"/>
      </items>
    </pivotField>
    <pivotField showAll="0"/>
    <pivotField showAll="0"/>
    <pivotField dataField="1" showAll="0"/>
    <pivotField numFmtId="15" showAll="0">
      <items count="465">
        <item x="346"/>
        <item x="375"/>
        <item x="434"/>
        <item x="338"/>
        <item x="391"/>
        <item x="387"/>
        <item x="459"/>
        <item x="447"/>
        <item x="332"/>
        <item x="462"/>
        <item x="340"/>
        <item x="446"/>
        <item x="402"/>
        <item x="426"/>
        <item x="435"/>
        <item x="419"/>
        <item x="409"/>
        <item x="368"/>
        <item x="431"/>
        <item x="353"/>
        <item x="445"/>
        <item x="354"/>
        <item x="461"/>
        <item x="457"/>
        <item x="376"/>
        <item x="330"/>
        <item x="427"/>
        <item x="383"/>
        <item x="335"/>
        <item x="395"/>
        <item x="389"/>
        <item x="364"/>
        <item x="379"/>
        <item x="327"/>
        <item x="441"/>
        <item x="424"/>
        <item x="416"/>
        <item x="405"/>
        <item x="420"/>
        <item x="458"/>
        <item x="422"/>
        <item x="382"/>
        <item x="452"/>
        <item x="403"/>
        <item x="400"/>
        <item x="410"/>
        <item x="371"/>
        <item x="448"/>
        <item x="439"/>
        <item x="362"/>
        <item x="336"/>
        <item x="337"/>
        <item x="381"/>
        <item x="341"/>
        <item x="429"/>
        <item x="357"/>
        <item x="385"/>
        <item x="390"/>
        <item x="329"/>
        <item x="380"/>
        <item x="358"/>
        <item x="360"/>
        <item x="421"/>
        <item x="425"/>
        <item x="417"/>
        <item x="430"/>
        <item x="456"/>
        <item x="393"/>
        <item x="328"/>
        <item x="449"/>
        <item x="361"/>
        <item x="451"/>
        <item x="460"/>
        <item x="398"/>
        <item x="344"/>
        <item x="404"/>
        <item x="359"/>
        <item x="423"/>
        <item x="440"/>
        <item x="397"/>
        <item x="411"/>
        <item x="349"/>
        <item x="444"/>
        <item x="396"/>
        <item x="351"/>
        <item x="343"/>
        <item x="433"/>
        <item x="378"/>
        <item x="334"/>
        <item x="370"/>
        <item x="331"/>
        <item x="454"/>
        <item x="418"/>
        <item x="333"/>
        <item x="437"/>
        <item x="366"/>
        <item x="363"/>
        <item x="377"/>
        <item x="356"/>
        <item x="407"/>
        <item x="355"/>
        <item x="386"/>
        <item x="443"/>
        <item x="408"/>
        <item x="442"/>
        <item x="436"/>
        <item x="432"/>
        <item x="350"/>
        <item x="438"/>
        <item x="412"/>
        <item x="415"/>
        <item x="365"/>
        <item x="367"/>
        <item x="374"/>
        <item x="373"/>
        <item x="428"/>
        <item x="414"/>
        <item x="342"/>
        <item x="399"/>
        <item x="339"/>
        <item x="392"/>
        <item x="450"/>
        <item x="326"/>
        <item x="388"/>
        <item x="455"/>
        <item x="413"/>
        <item x="463"/>
        <item x="345"/>
        <item x="352"/>
        <item x="384"/>
        <item x="401"/>
        <item x="453"/>
        <item x="348"/>
        <item x="325"/>
        <item x="394"/>
        <item x="406"/>
        <item x="369"/>
        <item x="372"/>
        <item x="347"/>
        <item x="296"/>
        <item x="302"/>
        <item x="270"/>
        <item x="239"/>
        <item x="256"/>
        <item x="229"/>
        <item x="271"/>
        <item x="238"/>
        <item x="254"/>
        <item x="225"/>
        <item x="277"/>
        <item x="310"/>
        <item x="252"/>
        <item x="293"/>
        <item x="304"/>
        <item x="235"/>
        <item x="257"/>
        <item x="319"/>
        <item x="241"/>
        <item x="288"/>
        <item x="318"/>
        <item x="303"/>
        <item x="244"/>
        <item x="289"/>
        <item x="316"/>
        <item x="232"/>
        <item x="300"/>
        <item x="227"/>
        <item x="247"/>
        <item x="272"/>
        <item x="276"/>
        <item x="309"/>
        <item x="291"/>
        <item x="278"/>
        <item x="242"/>
        <item x="312"/>
        <item x="311"/>
        <item x="305"/>
        <item x="315"/>
        <item x="249"/>
        <item x="245"/>
        <item x="260"/>
        <item x="262"/>
        <item x="264"/>
        <item x="290"/>
        <item x="236"/>
        <item x="267"/>
        <item x="263"/>
        <item x="281"/>
        <item x="265"/>
        <item x="282"/>
        <item x="280"/>
        <item x="268"/>
        <item x="269"/>
        <item x="228"/>
        <item x="320"/>
        <item x="292"/>
        <item x="297"/>
        <item x="234"/>
        <item x="253"/>
        <item x="284"/>
        <item x="314"/>
        <item x="223"/>
        <item x="298"/>
        <item x="322"/>
        <item x="258"/>
        <item x="246"/>
        <item x="237"/>
        <item x="295"/>
        <item x="301"/>
        <item x="294"/>
        <item x="250"/>
        <item x="283"/>
        <item x="308"/>
        <item x="243"/>
        <item x="251"/>
        <item x="286"/>
        <item x="261"/>
        <item x="287"/>
        <item x="266"/>
        <item x="259"/>
        <item x="324"/>
        <item x="226"/>
        <item x="299"/>
        <item x="240"/>
        <item x="307"/>
        <item x="273"/>
        <item x="306"/>
        <item x="222"/>
        <item x="230"/>
        <item x="224"/>
        <item x="231"/>
        <item x="248"/>
        <item x="313"/>
        <item x="255"/>
        <item x="321"/>
        <item x="274"/>
        <item x="279"/>
        <item x="285"/>
        <item x="233"/>
        <item x="323"/>
        <item x="275"/>
        <item x="317"/>
        <item x="218"/>
        <item x="216"/>
        <item x="146"/>
        <item x="197"/>
        <item x="219"/>
        <item x="196"/>
        <item x="154"/>
        <item x="220"/>
        <item x="149"/>
        <item x="159"/>
        <item x="214"/>
        <item x="177"/>
        <item x="155"/>
        <item x="168"/>
        <item x="158"/>
        <item x="142"/>
        <item x="153"/>
        <item x="167"/>
        <item x="198"/>
        <item x="182"/>
        <item x="189"/>
        <item x="217"/>
        <item x="140"/>
        <item x="211"/>
        <item x="165"/>
        <item x="163"/>
        <item x="208"/>
        <item x="181"/>
        <item x="192"/>
        <item x="161"/>
        <item x="204"/>
        <item x="188"/>
        <item x="175"/>
        <item x="209"/>
        <item x="170"/>
        <item x="193"/>
        <item x="150"/>
        <item x="164"/>
        <item x="195"/>
        <item x="185"/>
        <item x="174"/>
        <item x="169"/>
        <item x="202"/>
        <item x="171"/>
        <item x="207"/>
        <item x="157"/>
        <item x="200"/>
        <item x="148"/>
        <item x="152"/>
        <item x="178"/>
        <item x="190"/>
        <item x="186"/>
        <item x="191"/>
        <item x="144"/>
        <item x="187"/>
        <item x="203"/>
        <item x="176"/>
        <item x="156"/>
        <item x="221"/>
        <item x="179"/>
        <item x="206"/>
        <item x="180"/>
        <item x="151"/>
        <item x="166"/>
        <item x="143"/>
        <item x="205"/>
        <item x="201"/>
        <item x="215"/>
        <item x="199"/>
        <item x="213"/>
        <item x="183"/>
        <item x="141"/>
        <item x="194"/>
        <item x="172"/>
        <item x="184"/>
        <item x="173"/>
        <item x="145"/>
        <item x="139"/>
        <item x="210"/>
        <item x="147"/>
        <item x="212"/>
        <item x="160"/>
        <item x="162"/>
        <item x="125"/>
        <item x="135"/>
        <item x="89"/>
        <item x="131"/>
        <item x="87"/>
        <item x="96"/>
        <item x="86"/>
        <item x="82"/>
        <item x="109"/>
        <item x="101"/>
        <item x="112"/>
        <item x="103"/>
        <item x="122"/>
        <item x="133"/>
        <item x="126"/>
        <item x="113"/>
        <item x="83"/>
        <item x="115"/>
        <item x="119"/>
        <item x="90"/>
        <item x="136"/>
        <item x="137"/>
        <item x="123"/>
        <item x="102"/>
        <item x="127"/>
        <item x="93"/>
        <item x="80"/>
        <item x="92"/>
        <item x="111"/>
        <item x="114"/>
        <item x="117"/>
        <item x="104"/>
        <item x="130"/>
        <item x="132"/>
        <item x="84"/>
        <item x="99"/>
        <item x="105"/>
        <item x="95"/>
        <item x="107"/>
        <item x="94"/>
        <item x="108"/>
        <item x="91"/>
        <item x="129"/>
        <item x="85"/>
        <item x="106"/>
        <item x="110"/>
        <item x="138"/>
        <item x="100"/>
        <item x="124"/>
        <item x="128"/>
        <item x="97"/>
        <item x="134"/>
        <item x="120"/>
        <item x="81"/>
        <item x="98"/>
        <item x="118"/>
        <item x="88"/>
        <item x="116"/>
        <item x="121"/>
        <item x="36"/>
        <item x="7"/>
        <item x="71"/>
        <item x="8"/>
        <item x="29"/>
        <item x="28"/>
        <item x="46"/>
        <item x="58"/>
        <item x="40"/>
        <item x="59"/>
        <item x="23"/>
        <item x="45"/>
        <item x="68"/>
        <item x="20"/>
        <item x="66"/>
        <item x="61"/>
        <item x="77"/>
        <item x="16"/>
        <item x="27"/>
        <item x="39"/>
        <item x="19"/>
        <item x="57"/>
        <item x="32"/>
        <item x="52"/>
        <item x="63"/>
        <item x="26"/>
        <item x="50"/>
        <item x="62"/>
        <item x="25"/>
        <item x="13"/>
        <item x="51"/>
        <item x="1"/>
        <item x="33"/>
        <item x="73"/>
        <item x="38"/>
        <item x="70"/>
        <item x="5"/>
        <item x="6"/>
        <item x="17"/>
        <item x="41"/>
        <item x="78"/>
        <item x="43"/>
        <item x="69"/>
        <item x="34"/>
        <item x="60"/>
        <item x="56"/>
        <item x="48"/>
        <item x="21"/>
        <item x="76"/>
        <item x="9"/>
        <item x="31"/>
        <item x="54"/>
        <item x="10"/>
        <item x="14"/>
        <item x="24"/>
        <item x="44"/>
        <item x="49"/>
        <item x="3"/>
        <item x="72"/>
        <item x="79"/>
        <item x="22"/>
        <item x="0"/>
        <item x="42"/>
        <item x="4"/>
        <item x="30"/>
        <item x="11"/>
        <item x="65"/>
        <item x="64"/>
        <item x="35"/>
        <item x="2"/>
        <item x="75"/>
        <item x="18"/>
        <item x="12"/>
        <item x="53"/>
        <item x="15"/>
        <item x="55"/>
        <item x="37"/>
        <item x="67"/>
        <item x="74"/>
        <item x="47"/>
        <item t="default"/>
      </items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1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 t="grand">
      <x/>
    </i>
  </rowItems>
  <colItems count="1">
    <i/>
  </colItems>
  <dataFields count="1">
    <dataField name="Suma de UdsVendida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44565C-604E-497B-A797-957254515EEA}" name="TablaDinámica5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11" firstHeaderRow="0" firstDataRow="1" firstDataCol="1"/>
  <pivotFields count="16">
    <pivotField showAll="0"/>
    <pivotField showAll="0"/>
    <pivotField showAll="0"/>
    <pivotField showAll="0"/>
    <pivotField showAll="0"/>
    <pivotField dataField="1" showAll="0"/>
    <pivotField numFmtId="15" showAll="0"/>
    <pivotField showAll="0"/>
    <pivotField axis="axisRow" showAll="0">
      <items count="8">
        <item x="4"/>
        <item x="5"/>
        <item x="1"/>
        <item x="3"/>
        <item x="2"/>
        <item x="6"/>
        <item x="0"/>
        <item t="default"/>
      </items>
    </pivotField>
    <pivotField dataField="1" showAll="0"/>
    <pivotField dataField="1" showAll="0"/>
    <pivotField showAll="0"/>
    <pivotField showAll="0"/>
    <pivotField dataField="1" showAll="0"/>
    <pivotField dataField="1" showAll="0"/>
    <pivotField dragToRow="0" dragToCol="0" dragToPage="0" showAll="0" defaultSubtota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UdsVendidas" fld="13" baseField="0" baseItem="0"/>
    <dataField name="Suma de PrecioStandard" fld="10" baseField="0" baseItem="0"/>
    <dataField name="Suma de CosteStandard" fld="5" baseField="0" baseItem="0"/>
    <dataField name="Suma de ingresos" fld="9" baseField="0" baseItem="0"/>
    <dataField name="Suma de beneficio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AA1BDF-00E7-498C-B5B0-0ED2BADE1E76}" name="TablaDiná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``">
  <location ref="A4:C12" firstHeaderRow="0" firstDataRow="1" firstDataCol="1"/>
  <pivotFields count="17">
    <pivotField showAll="0"/>
    <pivotField showAll="0"/>
    <pivotField showAll="0"/>
    <pivotField showAll="0"/>
    <pivotField showAll="0"/>
    <pivotField showAll="0"/>
    <pivotField numFmtId="15" showAll="0"/>
    <pivotField showAll="0"/>
    <pivotField axis="axisRow" showAll="0">
      <items count="8">
        <item x="4"/>
        <item x="5"/>
        <item x="1"/>
        <item x="3"/>
        <item x="2"/>
        <item x="6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osteUndsVente" fld="16" baseField="0" baseItem="0"/>
    <dataField name="Suma de ingreso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DD044-F7EC-49E9-8065-D116AD7FA4B4}" name="TablaDiná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``">
  <location ref="A4:C12" firstHeaderRow="0" firstDataRow="1" firstDataCol="1"/>
  <pivotFields count="17">
    <pivotField showAll="0"/>
    <pivotField showAll="0"/>
    <pivotField showAll="0"/>
    <pivotField showAll="0"/>
    <pivotField showAll="0"/>
    <pivotField showAll="0"/>
    <pivotField numFmtId="15" showAll="0"/>
    <pivotField showAll="0"/>
    <pivotField axis="axisRow" showAll="0">
      <items count="8">
        <item x="4"/>
        <item x="5"/>
        <item x="1"/>
        <item x="3"/>
        <item x="2"/>
        <item x="6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osteUndsVente" fld="16" baseField="0" baseItem="0"/>
    <dataField name="Suma de ingreso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45807-A0D4-4E71-9945-8C55DA8A883F}">
  <dimension ref="A1:U999"/>
  <sheetViews>
    <sheetView topLeftCell="A237" zoomScale="75" zoomScaleNormal="100" workbookViewId="0">
      <selection activeCell="L302" sqref="L302"/>
    </sheetView>
  </sheetViews>
  <sheetFormatPr baseColWidth="10" defaultColWidth="17.26953125" defaultRowHeight="12.5" x14ac:dyDescent="0.25"/>
  <cols>
    <col min="1" max="1" width="21.81640625" bestFit="1" customWidth="1"/>
    <col min="2" max="2" width="44.81640625" bestFit="1" customWidth="1"/>
    <col min="3" max="3" width="27.1796875" bestFit="1" customWidth="1"/>
    <col min="4" max="4" width="39.1796875" bestFit="1" customWidth="1"/>
    <col min="5" max="5" width="9.1796875" bestFit="1" customWidth="1"/>
    <col min="6" max="6" width="32" bestFit="1" customWidth="1"/>
    <col min="7" max="7" width="16.54296875" bestFit="1" customWidth="1"/>
    <col min="8" max="8" width="23" bestFit="1" customWidth="1"/>
    <col min="9" max="9" width="15.54296875" bestFit="1" customWidth="1"/>
    <col min="10" max="11" width="9.1796875" customWidth="1"/>
    <col min="12" max="12" width="11.1796875" customWidth="1"/>
    <col min="13" max="14" width="9.1796875" customWidth="1"/>
    <col min="15" max="15" width="28.81640625" customWidth="1"/>
    <col min="16" max="17" width="9.1796875" customWidth="1"/>
    <col min="18" max="26" width="10" customWidth="1"/>
  </cols>
  <sheetData>
    <row r="1" spans="1:21" ht="12.75" customHeight="1" x14ac:dyDescent="0.3">
      <c r="A1" s="1" t="s">
        <v>1238</v>
      </c>
      <c r="B1" s="1"/>
      <c r="C1" s="1"/>
      <c r="D1" s="1"/>
      <c r="E1" s="1"/>
      <c r="F1" s="1"/>
      <c r="G1" s="3"/>
      <c r="H1" s="3"/>
      <c r="I1" s="4"/>
      <c r="J1" s="4"/>
      <c r="L1" s="14"/>
      <c r="O1" s="1"/>
      <c r="P1" s="1"/>
      <c r="Q1" s="1"/>
      <c r="S1" s="14"/>
      <c r="T1" s="14"/>
      <c r="U1" s="14"/>
    </row>
    <row r="2" spans="1:21" ht="12.75" customHeight="1" x14ac:dyDescent="0.25">
      <c r="A2" s="4"/>
      <c r="B2" s="4"/>
      <c r="C2" s="4"/>
      <c r="D2" s="4"/>
      <c r="E2" s="4"/>
      <c r="F2" s="4"/>
      <c r="G2" s="6"/>
      <c r="H2" s="4"/>
      <c r="I2" s="4"/>
      <c r="J2" s="4"/>
      <c r="L2" s="14"/>
      <c r="O2" s="4"/>
      <c r="P2" s="4"/>
      <c r="Q2" s="4"/>
    </row>
    <row r="3" spans="1:21" ht="12.75" customHeight="1" x14ac:dyDescent="0.25">
      <c r="A3" s="10" t="s">
        <v>1224</v>
      </c>
      <c r="B3" s="10" t="s">
        <v>1235</v>
      </c>
      <c r="F3" s="4"/>
      <c r="G3" s="6"/>
      <c r="H3" s="4"/>
      <c r="I3" s="4"/>
      <c r="J3" s="4"/>
      <c r="L3" s="14"/>
      <c r="O3" s="4"/>
      <c r="P3" s="4"/>
      <c r="Q3" s="4"/>
    </row>
    <row r="4" spans="1:21" ht="12.75" customHeight="1" x14ac:dyDescent="0.25">
      <c r="A4" s="10" t="s">
        <v>1222</v>
      </c>
      <c r="B4" t="s">
        <v>1220</v>
      </c>
      <c r="C4" t="s">
        <v>1219</v>
      </c>
      <c r="D4" t="s">
        <v>1218</v>
      </c>
      <c r="E4" t="s">
        <v>1223</v>
      </c>
      <c r="F4" s="4"/>
      <c r="G4" s="6"/>
      <c r="H4" s="4"/>
      <c r="I4" s="4"/>
      <c r="J4" s="4"/>
      <c r="L4" s="14"/>
      <c r="O4" s="4"/>
      <c r="P4" s="4"/>
      <c r="Q4" s="4"/>
    </row>
    <row r="5" spans="1:21" ht="12.75" customHeight="1" x14ac:dyDescent="0.25">
      <c r="A5" s="11" t="s">
        <v>1239</v>
      </c>
      <c r="B5">
        <v>972</v>
      </c>
      <c r="C5">
        <v>6573</v>
      </c>
      <c r="D5">
        <v>4681</v>
      </c>
      <c r="E5">
        <v>12226</v>
      </c>
      <c r="F5" s="4"/>
      <c r="G5" s="6"/>
      <c r="H5" s="4"/>
      <c r="I5" s="4"/>
      <c r="J5" s="4"/>
      <c r="O5" s="4"/>
      <c r="P5" s="4"/>
      <c r="Q5" s="4"/>
    </row>
    <row r="6" spans="1:21" ht="12.75" customHeight="1" x14ac:dyDescent="0.25">
      <c r="A6" s="11" t="s">
        <v>1240</v>
      </c>
      <c r="B6">
        <v>791</v>
      </c>
      <c r="C6">
        <v>5429</v>
      </c>
      <c r="D6">
        <v>3979</v>
      </c>
      <c r="E6">
        <v>10199</v>
      </c>
      <c r="F6" s="4"/>
      <c r="G6" s="6"/>
      <c r="H6" s="4"/>
      <c r="I6" s="4"/>
      <c r="J6" s="4"/>
      <c r="L6" s="14"/>
      <c r="O6" s="4"/>
      <c r="P6" s="4"/>
      <c r="Q6" s="4"/>
    </row>
    <row r="7" spans="1:21" ht="12.75" customHeight="1" x14ac:dyDescent="0.25">
      <c r="A7" s="11" t="s">
        <v>1241</v>
      </c>
      <c r="B7">
        <v>972</v>
      </c>
      <c r="C7">
        <v>3883</v>
      </c>
      <c r="D7">
        <v>3184</v>
      </c>
      <c r="E7">
        <v>8039</v>
      </c>
      <c r="F7" s="4"/>
      <c r="G7" s="6"/>
      <c r="H7" s="4"/>
      <c r="I7" s="4"/>
      <c r="J7" s="4"/>
      <c r="O7" s="4"/>
      <c r="P7" s="4"/>
      <c r="Q7" s="4"/>
    </row>
    <row r="8" spans="1:21" ht="12.75" customHeight="1" x14ac:dyDescent="0.25">
      <c r="A8" s="11" t="s">
        <v>1242</v>
      </c>
      <c r="B8">
        <v>1170</v>
      </c>
      <c r="C8">
        <v>5981</v>
      </c>
      <c r="D8">
        <v>4935</v>
      </c>
      <c r="E8">
        <v>12086</v>
      </c>
      <c r="F8" s="4"/>
      <c r="G8" s="6"/>
      <c r="H8" s="4"/>
      <c r="I8" s="4"/>
      <c r="J8" s="4"/>
      <c r="O8" s="4"/>
      <c r="P8" s="4"/>
      <c r="Q8" s="4"/>
    </row>
    <row r="9" spans="1:21" ht="12.75" customHeight="1" x14ac:dyDescent="0.25">
      <c r="A9" s="11" t="s">
        <v>1243</v>
      </c>
      <c r="B9">
        <v>1519</v>
      </c>
      <c r="C9">
        <v>6210</v>
      </c>
      <c r="D9">
        <v>6853</v>
      </c>
      <c r="E9">
        <v>14582</v>
      </c>
      <c r="F9" s="4"/>
      <c r="G9" s="6"/>
      <c r="H9" s="4"/>
      <c r="I9" s="4"/>
      <c r="J9" s="4"/>
      <c r="O9" s="4"/>
      <c r="P9" s="4"/>
      <c r="Q9" s="4"/>
    </row>
    <row r="10" spans="1:21" ht="12.75" customHeight="1" x14ac:dyDescent="0.25">
      <c r="A10" s="11" t="s">
        <v>1244</v>
      </c>
      <c r="B10">
        <v>749</v>
      </c>
      <c r="C10">
        <v>4189</v>
      </c>
      <c r="D10">
        <v>4277</v>
      </c>
      <c r="E10">
        <v>9215</v>
      </c>
      <c r="F10" s="4"/>
      <c r="G10" s="6"/>
      <c r="H10" s="4"/>
      <c r="I10" s="4"/>
      <c r="J10" s="4"/>
      <c r="O10" s="4"/>
      <c r="P10" s="4"/>
      <c r="Q10" s="4"/>
    </row>
    <row r="11" spans="1:21" ht="12.75" customHeight="1" x14ac:dyDescent="0.25">
      <c r="A11" s="11" t="s">
        <v>1245</v>
      </c>
      <c r="B11">
        <v>759</v>
      </c>
      <c r="C11">
        <v>4753</v>
      </c>
      <c r="D11">
        <v>4085</v>
      </c>
      <c r="E11">
        <v>9597</v>
      </c>
      <c r="F11" s="4"/>
      <c r="G11" s="6"/>
      <c r="H11" s="4"/>
      <c r="I11" s="4"/>
      <c r="J11" s="4"/>
      <c r="O11" s="4"/>
      <c r="P11" s="4"/>
      <c r="Q11" s="4"/>
    </row>
    <row r="12" spans="1:21" ht="12.75" customHeight="1" x14ac:dyDescent="0.25">
      <c r="A12" s="11" t="s">
        <v>1246</v>
      </c>
      <c r="B12">
        <v>1196</v>
      </c>
      <c r="C12">
        <v>4614</v>
      </c>
      <c r="D12">
        <v>4337</v>
      </c>
      <c r="E12">
        <v>10147</v>
      </c>
      <c r="F12" s="4"/>
      <c r="G12" s="6"/>
      <c r="H12" s="4"/>
      <c r="I12" s="4"/>
      <c r="J12" s="4"/>
      <c r="O12" s="4"/>
      <c r="P12" s="4"/>
      <c r="Q12" s="4"/>
    </row>
    <row r="13" spans="1:21" ht="12.75" customHeight="1" x14ac:dyDescent="0.25">
      <c r="A13" s="11" t="s">
        <v>1247</v>
      </c>
      <c r="B13">
        <v>676</v>
      </c>
      <c r="C13">
        <v>2441</v>
      </c>
      <c r="D13">
        <v>2005</v>
      </c>
      <c r="E13">
        <v>5122</v>
      </c>
      <c r="F13" s="4"/>
      <c r="G13" s="6"/>
      <c r="H13" s="4"/>
      <c r="I13" s="4"/>
      <c r="J13" s="4"/>
      <c r="O13" s="4"/>
      <c r="P13" s="4"/>
      <c r="Q13" s="4"/>
    </row>
    <row r="14" spans="1:21" ht="12.75" customHeight="1" x14ac:dyDescent="0.25">
      <c r="A14" s="11" t="s">
        <v>1248</v>
      </c>
      <c r="B14">
        <v>543</v>
      </c>
      <c r="C14">
        <v>1789</v>
      </c>
      <c r="D14">
        <v>1740</v>
      </c>
      <c r="E14">
        <v>4072</v>
      </c>
      <c r="F14" s="4"/>
      <c r="G14" s="6"/>
      <c r="H14" s="4"/>
      <c r="I14" s="4"/>
      <c r="J14" s="4"/>
      <c r="O14" s="4"/>
      <c r="P14" s="4"/>
      <c r="Q14" s="4"/>
    </row>
    <row r="15" spans="1:21" ht="12.75" customHeight="1" x14ac:dyDescent="0.25">
      <c r="A15" s="11" t="s">
        <v>1249</v>
      </c>
      <c r="B15">
        <v>1159</v>
      </c>
      <c r="C15">
        <v>3215</v>
      </c>
      <c r="D15">
        <v>2004</v>
      </c>
      <c r="E15">
        <v>6378</v>
      </c>
      <c r="F15" s="4"/>
      <c r="G15" s="6"/>
      <c r="H15" s="4"/>
      <c r="J15" s="4"/>
      <c r="O15" s="4"/>
      <c r="P15" s="4"/>
      <c r="Q15" s="4"/>
    </row>
    <row r="16" spans="1:21" ht="12.75" customHeight="1" x14ac:dyDescent="0.25">
      <c r="A16" s="11" t="s">
        <v>1250</v>
      </c>
      <c r="B16">
        <v>257</v>
      </c>
      <c r="C16">
        <v>3580</v>
      </c>
      <c r="D16">
        <v>2540</v>
      </c>
      <c r="E16">
        <v>6377</v>
      </c>
      <c r="F16" s="4"/>
      <c r="G16" s="6"/>
      <c r="H16" s="4"/>
      <c r="J16" s="4"/>
      <c r="O16" s="4"/>
      <c r="P16" s="4"/>
      <c r="Q16" s="4"/>
    </row>
    <row r="17" spans="1:17" ht="12.75" customHeight="1" x14ac:dyDescent="0.25">
      <c r="A17" s="11" t="s">
        <v>1223</v>
      </c>
      <c r="B17">
        <v>10763</v>
      </c>
      <c r="C17">
        <v>52657</v>
      </c>
      <c r="D17">
        <v>44620</v>
      </c>
      <c r="E17">
        <v>108040</v>
      </c>
      <c r="F17" s="4"/>
      <c r="G17" s="6"/>
      <c r="H17" s="4"/>
      <c r="O17" s="4"/>
      <c r="P17" s="4"/>
      <c r="Q17" s="4"/>
    </row>
    <row r="18" spans="1:17" ht="12.75" customHeight="1" x14ac:dyDescent="0.25">
      <c r="D18" s="4"/>
      <c r="E18" s="4"/>
      <c r="F18" s="4"/>
      <c r="G18" s="6"/>
      <c r="H18" s="4"/>
      <c r="I18" s="14"/>
      <c r="O18" s="4"/>
      <c r="P18" s="4"/>
      <c r="Q18" s="4"/>
    </row>
    <row r="19" spans="1:17" ht="12.75" customHeight="1" x14ac:dyDescent="0.25">
      <c r="D19" s="4"/>
      <c r="E19" s="4"/>
      <c r="F19" s="4"/>
      <c r="G19" s="6"/>
      <c r="H19" s="4"/>
      <c r="I19" s="14"/>
      <c r="O19" s="4"/>
      <c r="P19" s="4"/>
      <c r="Q19" s="4"/>
    </row>
    <row r="20" spans="1:17" ht="12.75" customHeight="1" x14ac:dyDescent="0.25">
      <c r="D20" s="4"/>
      <c r="E20" s="4"/>
      <c r="F20" s="4"/>
      <c r="G20" s="6"/>
      <c r="H20" s="4"/>
      <c r="I20" s="14"/>
      <c r="O20" s="4"/>
      <c r="P20" s="4"/>
      <c r="Q20" s="4"/>
    </row>
    <row r="21" spans="1:17" ht="12.75" customHeight="1" x14ac:dyDescent="0.25">
      <c r="C21" s="4"/>
      <c r="D21" s="4"/>
      <c r="E21" s="4"/>
      <c r="F21" s="4"/>
      <c r="G21" s="6"/>
      <c r="H21" s="4"/>
      <c r="I21" s="14"/>
      <c r="O21" s="4"/>
      <c r="P21" s="4"/>
      <c r="Q21" s="4"/>
    </row>
    <row r="22" spans="1:17" ht="12.75" customHeight="1" x14ac:dyDescent="0.25">
      <c r="A22" s="14" t="s">
        <v>1251</v>
      </c>
      <c r="C22" s="4"/>
      <c r="D22" s="4"/>
      <c r="E22" s="4"/>
      <c r="F22" s="4"/>
      <c r="G22" s="6"/>
      <c r="H22" s="4"/>
      <c r="I22" s="14"/>
      <c r="O22" s="4"/>
      <c r="P22" s="4"/>
      <c r="Q22" s="4"/>
    </row>
    <row r="23" spans="1:17" ht="12.75" customHeight="1" x14ac:dyDescent="0.25">
      <c r="A23" s="10" t="s">
        <v>1222</v>
      </c>
      <c r="B23" t="s">
        <v>1224</v>
      </c>
      <c r="D23" s="4"/>
      <c r="E23" s="4"/>
      <c r="F23" s="4"/>
      <c r="G23" s="6"/>
      <c r="H23" s="4"/>
      <c r="I23" s="14"/>
      <c r="O23" s="4"/>
      <c r="P23" s="4"/>
      <c r="Q23" s="4"/>
    </row>
    <row r="24" spans="1:17" ht="12.75" customHeight="1" x14ac:dyDescent="0.25">
      <c r="A24" s="11" t="s">
        <v>17</v>
      </c>
      <c r="B24">
        <v>185</v>
      </c>
      <c r="D24" s="4"/>
      <c r="E24" s="4"/>
      <c r="F24" s="4"/>
      <c r="G24" s="6"/>
      <c r="H24" s="4"/>
      <c r="I24" s="14"/>
      <c r="O24" s="4"/>
      <c r="P24" s="4"/>
      <c r="Q24" s="4"/>
    </row>
    <row r="25" spans="1:17" ht="12.75" customHeight="1" x14ac:dyDescent="0.25">
      <c r="A25" s="11" t="s">
        <v>26</v>
      </c>
      <c r="B25">
        <v>693</v>
      </c>
      <c r="D25" s="4"/>
      <c r="E25" s="4"/>
      <c r="F25" s="4"/>
      <c r="G25" s="6"/>
      <c r="H25" s="4"/>
      <c r="I25" s="14"/>
      <c r="O25" s="4"/>
      <c r="P25" s="4"/>
      <c r="Q25" s="4"/>
    </row>
    <row r="26" spans="1:17" ht="12.75" customHeight="1" x14ac:dyDescent="0.25">
      <c r="A26" s="11" t="s">
        <v>30</v>
      </c>
      <c r="B26">
        <v>713</v>
      </c>
      <c r="D26" s="4"/>
      <c r="E26" s="4"/>
      <c r="F26" s="4"/>
      <c r="G26" s="6"/>
      <c r="H26" s="4"/>
      <c r="I26" s="14"/>
      <c r="O26" s="4"/>
      <c r="P26" s="4"/>
      <c r="Q26" s="4"/>
    </row>
    <row r="27" spans="1:17" ht="12.75" customHeight="1" x14ac:dyDescent="0.25">
      <c r="A27" s="11" t="s">
        <v>34</v>
      </c>
      <c r="B27">
        <v>667</v>
      </c>
      <c r="D27" s="4"/>
      <c r="E27" s="4"/>
      <c r="F27" s="4"/>
      <c r="G27" s="6"/>
      <c r="H27" s="4"/>
      <c r="I27" s="14"/>
      <c r="O27" s="4"/>
      <c r="P27" s="4"/>
      <c r="Q27" s="4"/>
    </row>
    <row r="28" spans="1:17" ht="12.75" customHeight="1" x14ac:dyDescent="0.25">
      <c r="A28" s="11" t="s">
        <v>39</v>
      </c>
      <c r="B28">
        <v>2014</v>
      </c>
      <c r="D28" s="4"/>
      <c r="E28" s="4"/>
      <c r="F28" s="4"/>
      <c r="G28" s="6"/>
      <c r="H28" s="4"/>
      <c r="I28" s="14"/>
      <c r="O28" s="4"/>
      <c r="P28" s="4"/>
      <c r="Q28" s="4"/>
    </row>
    <row r="29" spans="1:17" ht="12.75" customHeight="1" x14ac:dyDescent="0.25">
      <c r="A29" s="11" t="s">
        <v>44</v>
      </c>
      <c r="B29">
        <v>928</v>
      </c>
      <c r="D29" s="4"/>
      <c r="E29" s="4"/>
      <c r="F29" s="4"/>
      <c r="G29" s="6"/>
      <c r="H29" s="4"/>
      <c r="I29" s="14"/>
      <c r="O29" s="4"/>
      <c r="P29" s="4"/>
      <c r="Q29" s="4"/>
    </row>
    <row r="30" spans="1:17" ht="12.75" customHeight="1" x14ac:dyDescent="0.25">
      <c r="A30" s="11" t="s">
        <v>47</v>
      </c>
      <c r="B30">
        <v>1051</v>
      </c>
      <c r="D30" s="4"/>
      <c r="E30" s="4"/>
      <c r="F30" s="4"/>
      <c r="G30" s="6"/>
      <c r="H30" s="4"/>
      <c r="O30" s="4"/>
      <c r="P30" s="4"/>
      <c r="Q30" s="4"/>
    </row>
    <row r="31" spans="1:17" ht="12.75" customHeight="1" x14ac:dyDescent="0.25">
      <c r="A31" s="11" t="s">
        <v>48</v>
      </c>
      <c r="B31">
        <v>188</v>
      </c>
      <c r="D31" s="4"/>
      <c r="E31" s="4"/>
      <c r="F31" s="4"/>
      <c r="G31" s="6"/>
      <c r="H31" s="4"/>
      <c r="O31" s="4"/>
      <c r="P31" s="4"/>
      <c r="Q31" s="4"/>
    </row>
    <row r="32" spans="1:17" ht="12.75" customHeight="1" x14ac:dyDescent="0.25">
      <c r="A32" s="11" t="s">
        <v>52</v>
      </c>
      <c r="B32">
        <v>433</v>
      </c>
      <c r="D32" s="4"/>
      <c r="E32" s="4"/>
      <c r="F32" s="4"/>
      <c r="G32" s="6"/>
      <c r="H32" s="4"/>
      <c r="O32" s="4"/>
      <c r="P32" s="4"/>
      <c r="Q32" s="4"/>
    </row>
    <row r="33" spans="1:17" ht="12.75" customHeight="1" x14ac:dyDescent="0.25">
      <c r="A33" s="11" t="s">
        <v>53</v>
      </c>
      <c r="B33">
        <v>1378</v>
      </c>
      <c r="D33" s="4"/>
      <c r="E33" s="4"/>
      <c r="F33" s="4"/>
      <c r="G33" s="6"/>
      <c r="H33" s="4"/>
      <c r="O33" s="4"/>
      <c r="P33" s="4"/>
      <c r="Q33" s="4"/>
    </row>
    <row r="34" spans="1:17" ht="12.75" customHeight="1" x14ac:dyDescent="0.25">
      <c r="A34" s="11" t="s">
        <v>56</v>
      </c>
      <c r="B34">
        <v>83</v>
      </c>
      <c r="D34" s="4"/>
      <c r="E34" s="4"/>
      <c r="F34" s="4"/>
      <c r="G34" s="6"/>
      <c r="H34" s="4"/>
      <c r="O34" s="4"/>
      <c r="P34" s="4"/>
      <c r="Q34" s="4"/>
    </row>
    <row r="35" spans="1:17" ht="12.75" customHeight="1" x14ac:dyDescent="0.25">
      <c r="A35" s="11" t="s">
        <v>57</v>
      </c>
      <c r="B35">
        <v>339</v>
      </c>
      <c r="D35" s="4"/>
      <c r="E35" s="4"/>
      <c r="F35" s="4"/>
      <c r="G35" s="6"/>
      <c r="H35" s="4"/>
      <c r="O35" s="4"/>
      <c r="P35" s="4"/>
      <c r="Q35" s="4"/>
    </row>
    <row r="36" spans="1:17" ht="12.75" customHeight="1" x14ac:dyDescent="0.25">
      <c r="A36" s="11" t="s">
        <v>60</v>
      </c>
      <c r="B36">
        <v>397</v>
      </c>
      <c r="D36" s="4"/>
      <c r="E36" s="4"/>
      <c r="F36" s="4"/>
      <c r="G36" s="6"/>
      <c r="H36" s="4"/>
      <c r="O36" s="4"/>
      <c r="P36" s="4"/>
      <c r="Q36" s="4"/>
    </row>
    <row r="37" spans="1:17" ht="12.75" customHeight="1" x14ac:dyDescent="0.25">
      <c r="A37" s="11" t="s">
        <v>62</v>
      </c>
      <c r="B37">
        <v>358</v>
      </c>
      <c r="D37" s="4"/>
      <c r="E37" s="4"/>
      <c r="F37" s="4"/>
      <c r="G37" s="6"/>
      <c r="H37" s="4"/>
      <c r="O37" s="4"/>
      <c r="P37" s="4"/>
      <c r="Q37" s="4"/>
    </row>
    <row r="38" spans="1:17" ht="12.75" customHeight="1" x14ac:dyDescent="0.25">
      <c r="A38" s="11" t="s">
        <v>63</v>
      </c>
      <c r="B38">
        <v>503</v>
      </c>
      <c r="D38" s="4"/>
      <c r="E38" s="4"/>
      <c r="F38" s="4"/>
      <c r="G38" s="6"/>
      <c r="H38" s="4"/>
      <c r="O38" s="4"/>
      <c r="P38" s="4"/>
      <c r="Q38" s="4"/>
    </row>
    <row r="39" spans="1:17" ht="12.75" customHeight="1" x14ac:dyDescent="0.25">
      <c r="A39" s="11" t="s">
        <v>64</v>
      </c>
      <c r="B39">
        <v>469</v>
      </c>
      <c r="D39" s="4"/>
      <c r="E39" s="4"/>
      <c r="F39" s="4"/>
      <c r="G39" s="6"/>
      <c r="H39" s="4"/>
      <c r="O39" s="4"/>
      <c r="P39" s="4"/>
      <c r="Q39" s="4"/>
    </row>
    <row r="40" spans="1:17" ht="12.75" customHeight="1" x14ac:dyDescent="0.25">
      <c r="A40" s="11" t="s">
        <v>65</v>
      </c>
      <c r="B40">
        <v>914</v>
      </c>
      <c r="D40" s="4"/>
      <c r="E40" s="4"/>
      <c r="F40" s="4"/>
      <c r="G40" s="6"/>
      <c r="H40" s="4"/>
      <c r="O40" s="4"/>
      <c r="P40" s="4"/>
      <c r="Q40" s="4"/>
    </row>
    <row r="41" spans="1:17" ht="12.75" customHeight="1" x14ac:dyDescent="0.25">
      <c r="A41" s="11" t="s">
        <v>66</v>
      </c>
      <c r="B41">
        <v>752</v>
      </c>
      <c r="C41" s="4"/>
      <c r="D41" s="4"/>
      <c r="E41" s="4"/>
      <c r="F41" s="4"/>
      <c r="G41" s="6"/>
      <c r="H41" s="4"/>
      <c r="O41" s="4"/>
      <c r="P41" s="4"/>
      <c r="Q41" s="4"/>
    </row>
    <row r="42" spans="1:17" ht="12.75" customHeight="1" x14ac:dyDescent="0.25">
      <c r="A42" s="11" t="s">
        <v>69</v>
      </c>
      <c r="B42">
        <v>1086</v>
      </c>
      <c r="C42" s="4"/>
      <c r="D42" s="4"/>
      <c r="E42" s="4"/>
      <c r="F42" s="4"/>
      <c r="G42" s="6"/>
      <c r="H42" s="4"/>
      <c r="O42" s="4"/>
      <c r="P42" s="4"/>
      <c r="Q42" s="4"/>
    </row>
    <row r="43" spans="1:17" ht="12.75" customHeight="1" x14ac:dyDescent="0.25">
      <c r="A43" s="11" t="s">
        <v>70</v>
      </c>
      <c r="B43">
        <v>2151</v>
      </c>
      <c r="C43" s="4"/>
      <c r="D43" s="4"/>
      <c r="E43" s="4"/>
      <c r="F43" s="4"/>
      <c r="G43" s="6"/>
      <c r="H43" s="4"/>
      <c r="O43" s="4"/>
      <c r="P43" s="4"/>
      <c r="Q43" s="4"/>
    </row>
    <row r="44" spans="1:17" ht="12.75" customHeight="1" x14ac:dyDescent="0.25">
      <c r="A44" s="11" t="s">
        <v>73</v>
      </c>
      <c r="B44">
        <v>568</v>
      </c>
      <c r="C44" s="4"/>
      <c r="D44" s="4"/>
      <c r="E44" s="4"/>
      <c r="F44" s="4"/>
      <c r="G44" s="6"/>
      <c r="H44" s="4"/>
      <c r="O44" s="4"/>
      <c r="P44" s="4"/>
      <c r="Q44" s="4"/>
    </row>
    <row r="45" spans="1:17" ht="12.75" customHeight="1" x14ac:dyDescent="0.25">
      <c r="A45" s="11" t="s">
        <v>76</v>
      </c>
      <c r="B45">
        <v>169</v>
      </c>
      <c r="C45" s="4"/>
      <c r="D45" s="4"/>
      <c r="E45" s="4"/>
      <c r="F45" s="4"/>
      <c r="G45" s="6"/>
      <c r="H45" s="4"/>
      <c r="O45" s="4"/>
      <c r="P45" s="4"/>
      <c r="Q45" s="4"/>
    </row>
    <row r="46" spans="1:17" ht="12.75" customHeight="1" x14ac:dyDescent="0.25">
      <c r="A46" s="11" t="s">
        <v>79</v>
      </c>
      <c r="B46">
        <v>522</v>
      </c>
      <c r="C46" s="4"/>
      <c r="D46" s="4"/>
      <c r="E46" s="4"/>
      <c r="F46" s="4"/>
      <c r="G46" s="6"/>
      <c r="H46" s="4"/>
      <c r="O46" s="4"/>
      <c r="P46" s="4"/>
      <c r="Q46" s="4"/>
    </row>
    <row r="47" spans="1:17" ht="12.75" customHeight="1" x14ac:dyDescent="0.25">
      <c r="A47" s="11" t="s">
        <v>84</v>
      </c>
      <c r="B47">
        <v>455</v>
      </c>
      <c r="C47" s="4"/>
      <c r="D47" s="4"/>
      <c r="E47" s="4"/>
      <c r="F47" s="4"/>
      <c r="G47" s="6"/>
      <c r="H47" s="4"/>
      <c r="O47" s="4"/>
      <c r="P47" s="4"/>
      <c r="Q47" s="4"/>
    </row>
    <row r="48" spans="1:17" ht="12.75" customHeight="1" x14ac:dyDescent="0.25">
      <c r="A48" s="11" t="s">
        <v>86</v>
      </c>
      <c r="B48">
        <v>230</v>
      </c>
      <c r="C48" s="4"/>
      <c r="D48" s="4"/>
      <c r="E48" s="4"/>
      <c r="F48" s="4"/>
      <c r="G48" s="6"/>
      <c r="H48" s="4"/>
      <c r="O48" s="4"/>
      <c r="P48" s="4"/>
      <c r="Q48" s="4"/>
    </row>
    <row r="49" spans="1:17" ht="12.75" customHeight="1" x14ac:dyDescent="0.25">
      <c r="A49" s="11" t="s">
        <v>89</v>
      </c>
      <c r="B49">
        <v>233</v>
      </c>
      <c r="C49" s="4"/>
      <c r="D49" s="4"/>
      <c r="E49" s="4"/>
      <c r="F49" s="4"/>
      <c r="G49" s="6"/>
      <c r="H49" s="4"/>
      <c r="O49" s="4"/>
      <c r="P49" s="4"/>
      <c r="Q49" s="4"/>
    </row>
    <row r="50" spans="1:17" ht="12.75" customHeight="1" x14ac:dyDescent="0.25">
      <c r="A50" s="11" t="s">
        <v>91</v>
      </c>
      <c r="B50">
        <v>288</v>
      </c>
      <c r="C50" s="4"/>
      <c r="D50" s="4"/>
      <c r="E50" s="4"/>
      <c r="F50" s="4"/>
      <c r="G50" s="6"/>
      <c r="H50" s="4"/>
      <c r="O50" s="4"/>
      <c r="P50" s="4"/>
      <c r="Q50" s="4"/>
    </row>
    <row r="51" spans="1:17" ht="12.75" customHeight="1" x14ac:dyDescent="0.25">
      <c r="A51" s="11" t="s">
        <v>94</v>
      </c>
      <c r="B51">
        <v>638</v>
      </c>
      <c r="C51" s="4"/>
      <c r="D51" s="4"/>
      <c r="E51" s="4"/>
      <c r="F51" s="4"/>
      <c r="G51" s="6"/>
      <c r="H51" s="4"/>
      <c r="O51" s="4"/>
      <c r="P51" s="4"/>
      <c r="Q51" s="4"/>
    </row>
    <row r="52" spans="1:17" ht="12.75" customHeight="1" x14ac:dyDescent="0.25">
      <c r="A52" s="11" t="s">
        <v>95</v>
      </c>
      <c r="B52">
        <v>702</v>
      </c>
      <c r="C52" s="4"/>
      <c r="D52" s="4"/>
      <c r="E52" s="4"/>
      <c r="F52" s="4"/>
      <c r="G52" s="6"/>
      <c r="H52" s="4"/>
      <c r="O52" s="4"/>
      <c r="P52" s="4"/>
      <c r="Q52" s="4"/>
    </row>
    <row r="53" spans="1:17" ht="12.75" customHeight="1" x14ac:dyDescent="0.25">
      <c r="A53" s="11" t="s">
        <v>97</v>
      </c>
      <c r="B53">
        <v>1314</v>
      </c>
      <c r="C53" s="4"/>
      <c r="D53" s="4"/>
      <c r="E53" s="4"/>
      <c r="F53" s="4"/>
      <c r="G53" s="6"/>
      <c r="H53" s="4"/>
      <c r="O53" s="4"/>
      <c r="P53" s="4"/>
      <c r="Q53" s="4"/>
    </row>
    <row r="54" spans="1:17" ht="12.75" customHeight="1" x14ac:dyDescent="0.25">
      <c r="A54" s="11" t="s">
        <v>99</v>
      </c>
      <c r="B54">
        <v>1748</v>
      </c>
      <c r="C54" s="4"/>
      <c r="D54" s="4"/>
      <c r="E54" s="4"/>
      <c r="F54" s="4"/>
      <c r="G54" s="6"/>
      <c r="H54" s="4"/>
      <c r="O54" s="4"/>
      <c r="P54" s="4"/>
      <c r="Q54" s="4"/>
    </row>
    <row r="55" spans="1:17" ht="12.75" customHeight="1" x14ac:dyDescent="0.25">
      <c r="A55" s="11" t="s">
        <v>15</v>
      </c>
      <c r="B55">
        <v>1819</v>
      </c>
      <c r="C55" s="4"/>
      <c r="D55" s="4"/>
      <c r="E55" s="4"/>
      <c r="F55" s="4"/>
      <c r="G55" s="6"/>
      <c r="H55" s="4"/>
      <c r="O55" s="4"/>
      <c r="P55" s="4"/>
      <c r="Q55" s="4"/>
    </row>
    <row r="56" spans="1:17" ht="12.75" customHeight="1" x14ac:dyDescent="0.25">
      <c r="A56" s="11" t="s">
        <v>102</v>
      </c>
      <c r="B56">
        <v>721</v>
      </c>
      <c r="C56" s="4"/>
      <c r="D56" s="4"/>
      <c r="E56" s="4"/>
      <c r="F56" s="4"/>
      <c r="G56" s="6"/>
      <c r="H56" s="4"/>
      <c r="O56" s="4"/>
      <c r="P56" s="4"/>
      <c r="Q56" s="4"/>
    </row>
    <row r="57" spans="1:17" ht="12.75" customHeight="1" x14ac:dyDescent="0.25">
      <c r="A57" s="11" t="s">
        <v>106</v>
      </c>
      <c r="B57">
        <v>294</v>
      </c>
      <c r="C57" s="4"/>
      <c r="D57" s="4"/>
      <c r="E57" s="4"/>
      <c r="F57" s="4"/>
      <c r="G57" s="6"/>
      <c r="H57" s="4"/>
      <c r="O57" s="4"/>
      <c r="P57" s="4"/>
      <c r="Q57" s="4"/>
    </row>
    <row r="58" spans="1:17" ht="12.75" customHeight="1" x14ac:dyDescent="0.25">
      <c r="A58" s="11" t="s">
        <v>107</v>
      </c>
      <c r="B58">
        <v>165</v>
      </c>
      <c r="C58" s="4"/>
      <c r="D58" s="4"/>
      <c r="E58" s="4"/>
      <c r="F58" s="4"/>
      <c r="G58" s="6"/>
      <c r="H58" s="4"/>
      <c r="O58" s="4"/>
      <c r="P58" s="4"/>
      <c r="Q58" s="4"/>
    </row>
    <row r="59" spans="1:17" ht="12.75" customHeight="1" x14ac:dyDescent="0.25">
      <c r="A59" s="11" t="s">
        <v>110</v>
      </c>
      <c r="B59">
        <v>313</v>
      </c>
      <c r="C59" s="4"/>
      <c r="D59" s="4"/>
      <c r="E59" s="4"/>
      <c r="F59" s="4"/>
      <c r="G59" s="6"/>
      <c r="H59" s="4"/>
      <c r="O59" s="4"/>
      <c r="P59" s="4"/>
      <c r="Q59" s="4"/>
    </row>
    <row r="60" spans="1:17" ht="12.75" customHeight="1" x14ac:dyDescent="0.25">
      <c r="A60" s="11" t="s">
        <v>112</v>
      </c>
      <c r="B60">
        <v>763</v>
      </c>
      <c r="C60" s="4"/>
      <c r="D60" s="4"/>
      <c r="E60" s="4"/>
      <c r="F60" s="4"/>
      <c r="G60" s="6"/>
      <c r="H60" s="4"/>
      <c r="O60" s="4"/>
      <c r="P60" s="4"/>
      <c r="Q60" s="4"/>
    </row>
    <row r="61" spans="1:17" ht="12.75" customHeight="1" x14ac:dyDescent="0.25">
      <c r="A61" s="11" t="s">
        <v>116</v>
      </c>
      <c r="B61">
        <v>1226</v>
      </c>
      <c r="C61" s="4"/>
      <c r="D61" s="4"/>
      <c r="E61" s="4"/>
      <c r="F61" s="4"/>
      <c r="G61" s="6"/>
      <c r="H61" s="4"/>
      <c r="O61" s="4"/>
      <c r="P61" s="4"/>
      <c r="Q61" s="4"/>
    </row>
    <row r="62" spans="1:17" ht="12.75" customHeight="1" x14ac:dyDescent="0.25">
      <c r="A62" s="11" t="s">
        <v>117</v>
      </c>
      <c r="B62">
        <v>113</v>
      </c>
      <c r="C62" s="4"/>
      <c r="D62" s="4"/>
      <c r="E62" s="4"/>
      <c r="F62" s="4"/>
      <c r="G62" s="6"/>
      <c r="H62" s="4"/>
      <c r="O62" s="4"/>
      <c r="P62" s="4"/>
      <c r="Q62" s="4"/>
    </row>
    <row r="63" spans="1:17" ht="12.75" customHeight="1" x14ac:dyDescent="0.25">
      <c r="A63" s="11" t="s">
        <v>121</v>
      </c>
      <c r="B63">
        <v>256</v>
      </c>
      <c r="C63" s="4"/>
      <c r="D63" s="4"/>
      <c r="E63" s="4"/>
      <c r="F63" s="4"/>
      <c r="G63" s="6"/>
      <c r="H63" s="4"/>
      <c r="O63" s="4"/>
      <c r="P63" s="4"/>
      <c r="Q63" s="4"/>
    </row>
    <row r="64" spans="1:17" ht="12.75" customHeight="1" x14ac:dyDescent="0.25">
      <c r="A64" s="11" t="s">
        <v>123</v>
      </c>
      <c r="B64">
        <v>247</v>
      </c>
      <c r="C64" s="4"/>
      <c r="D64" s="4"/>
      <c r="E64" s="4"/>
      <c r="F64" s="4"/>
      <c r="G64" s="6"/>
      <c r="H64" s="4"/>
      <c r="O64" s="4"/>
      <c r="P64" s="4"/>
      <c r="Q64" s="4"/>
    </row>
    <row r="65" spans="1:17" ht="12.75" customHeight="1" x14ac:dyDescent="0.25">
      <c r="A65" s="11" t="s">
        <v>126</v>
      </c>
      <c r="B65">
        <v>540</v>
      </c>
      <c r="C65" s="4"/>
      <c r="D65" s="4"/>
      <c r="E65" s="4"/>
      <c r="F65" s="4"/>
      <c r="G65" s="6"/>
      <c r="H65" s="4"/>
      <c r="O65" s="4"/>
      <c r="P65" s="4"/>
      <c r="Q65" s="4"/>
    </row>
    <row r="66" spans="1:17" ht="12.75" customHeight="1" x14ac:dyDescent="0.25">
      <c r="A66" s="11" t="s">
        <v>127</v>
      </c>
      <c r="B66">
        <v>290</v>
      </c>
      <c r="C66" s="4"/>
      <c r="D66" s="4"/>
      <c r="E66" s="4"/>
      <c r="F66" s="4"/>
      <c r="G66" s="6"/>
      <c r="H66" s="4"/>
      <c r="O66" s="4"/>
      <c r="P66" s="4"/>
      <c r="Q66" s="4"/>
    </row>
    <row r="67" spans="1:17" ht="12.75" customHeight="1" x14ac:dyDescent="0.25">
      <c r="A67" s="11" t="s">
        <v>130</v>
      </c>
      <c r="B67">
        <v>329</v>
      </c>
      <c r="C67" s="4"/>
      <c r="D67" s="4"/>
      <c r="E67" s="4"/>
      <c r="F67" s="4"/>
      <c r="G67" s="6"/>
      <c r="H67" s="4"/>
      <c r="O67" s="4"/>
      <c r="P67" s="4"/>
      <c r="Q67" s="4"/>
    </row>
    <row r="68" spans="1:17" ht="12.75" customHeight="1" x14ac:dyDescent="0.25">
      <c r="A68" s="11" t="s">
        <v>131</v>
      </c>
      <c r="B68">
        <v>306</v>
      </c>
      <c r="C68" s="4"/>
      <c r="D68" s="4"/>
      <c r="E68" s="4"/>
      <c r="F68" s="4"/>
      <c r="G68" s="6"/>
      <c r="H68" s="4"/>
      <c r="O68" s="4"/>
      <c r="P68" s="4"/>
      <c r="Q68" s="4"/>
    </row>
    <row r="69" spans="1:17" ht="12.75" customHeight="1" x14ac:dyDescent="0.25">
      <c r="A69" s="11" t="s">
        <v>134</v>
      </c>
      <c r="B69">
        <v>297</v>
      </c>
      <c r="C69" s="4"/>
      <c r="D69" s="4"/>
      <c r="E69" s="4"/>
      <c r="F69" s="4"/>
      <c r="G69" s="6"/>
      <c r="H69" s="4"/>
      <c r="O69" s="4"/>
      <c r="P69" s="4"/>
      <c r="Q69" s="4"/>
    </row>
    <row r="70" spans="1:17" ht="12.75" customHeight="1" x14ac:dyDescent="0.25">
      <c r="A70" s="11" t="s">
        <v>137</v>
      </c>
      <c r="B70">
        <v>1594</v>
      </c>
      <c r="C70" s="4"/>
      <c r="D70" s="4"/>
      <c r="E70" s="4"/>
      <c r="F70" s="4"/>
      <c r="G70" s="6"/>
      <c r="H70" s="4"/>
      <c r="O70" s="4"/>
      <c r="P70" s="4"/>
      <c r="Q70" s="4"/>
    </row>
    <row r="71" spans="1:17" ht="12.75" customHeight="1" x14ac:dyDescent="0.25">
      <c r="A71" s="11" t="s">
        <v>141</v>
      </c>
      <c r="B71">
        <v>187</v>
      </c>
      <c r="C71" s="4"/>
      <c r="D71" s="4"/>
      <c r="E71" s="4"/>
      <c r="F71" s="4"/>
      <c r="G71" s="6"/>
      <c r="H71" s="4"/>
      <c r="O71" s="4"/>
      <c r="P71" s="4"/>
      <c r="Q71" s="4"/>
    </row>
    <row r="72" spans="1:17" ht="12.75" customHeight="1" x14ac:dyDescent="0.25">
      <c r="A72" s="11" t="s">
        <v>142</v>
      </c>
      <c r="B72">
        <v>515</v>
      </c>
      <c r="C72" s="4"/>
      <c r="D72" s="4"/>
      <c r="E72" s="4"/>
      <c r="F72" s="4"/>
      <c r="G72" s="6"/>
      <c r="H72" s="4"/>
      <c r="O72" s="4"/>
      <c r="P72" s="4"/>
      <c r="Q72" s="4"/>
    </row>
    <row r="73" spans="1:17" ht="12.75" customHeight="1" x14ac:dyDescent="0.25">
      <c r="A73" s="11" t="s">
        <v>143</v>
      </c>
      <c r="B73">
        <v>1119</v>
      </c>
      <c r="C73" s="4"/>
      <c r="D73" s="4"/>
      <c r="E73" s="4"/>
      <c r="F73" s="4"/>
      <c r="G73" s="6"/>
      <c r="H73" s="4"/>
      <c r="O73" s="4"/>
      <c r="P73" s="4"/>
      <c r="Q73" s="4"/>
    </row>
    <row r="74" spans="1:17" ht="12.75" customHeight="1" x14ac:dyDescent="0.25">
      <c r="A74" s="11" t="s">
        <v>68</v>
      </c>
      <c r="B74">
        <v>1299</v>
      </c>
      <c r="C74" s="4"/>
      <c r="D74" s="4"/>
      <c r="E74" s="4"/>
      <c r="F74" s="4"/>
      <c r="G74" s="6"/>
      <c r="H74" s="4"/>
      <c r="O74" s="4"/>
      <c r="P74" s="4"/>
      <c r="Q74" s="4"/>
    </row>
    <row r="75" spans="1:17" ht="12.75" customHeight="1" x14ac:dyDescent="0.25">
      <c r="A75" s="11" t="s">
        <v>146</v>
      </c>
      <c r="B75">
        <v>574</v>
      </c>
      <c r="C75" s="4"/>
      <c r="D75" s="4"/>
      <c r="E75" s="4"/>
      <c r="F75" s="4"/>
      <c r="G75" s="6"/>
      <c r="H75" s="4"/>
      <c r="O75" s="4"/>
      <c r="P75" s="4"/>
      <c r="Q75" s="4"/>
    </row>
    <row r="76" spans="1:17" ht="12.75" customHeight="1" x14ac:dyDescent="0.25">
      <c r="A76" s="11" t="s">
        <v>148</v>
      </c>
      <c r="B76">
        <v>406</v>
      </c>
      <c r="C76" s="4"/>
      <c r="D76" s="4"/>
      <c r="E76" s="4"/>
      <c r="F76" s="4"/>
      <c r="G76" s="6"/>
      <c r="H76" s="4"/>
      <c r="O76" s="4"/>
      <c r="P76" s="4"/>
      <c r="Q76" s="4"/>
    </row>
    <row r="77" spans="1:17" ht="12.75" customHeight="1" x14ac:dyDescent="0.25">
      <c r="A77" s="11" t="s">
        <v>150</v>
      </c>
      <c r="B77">
        <v>445</v>
      </c>
      <c r="C77" s="4"/>
      <c r="D77" s="4"/>
      <c r="E77" s="4"/>
      <c r="F77" s="4"/>
      <c r="G77" s="6"/>
      <c r="H77" s="4"/>
      <c r="O77" s="4"/>
      <c r="P77" s="4"/>
      <c r="Q77" s="4"/>
    </row>
    <row r="78" spans="1:17" ht="12.75" customHeight="1" x14ac:dyDescent="0.25">
      <c r="A78" s="11" t="s">
        <v>153</v>
      </c>
      <c r="B78">
        <v>153</v>
      </c>
      <c r="C78" s="4"/>
      <c r="D78" s="4"/>
      <c r="E78" s="4"/>
      <c r="F78" s="4"/>
      <c r="G78" s="6"/>
      <c r="H78" s="4"/>
      <c r="O78" s="4"/>
      <c r="P78" s="4"/>
      <c r="Q78" s="4"/>
    </row>
    <row r="79" spans="1:17" ht="12.75" customHeight="1" x14ac:dyDescent="0.25">
      <c r="A79" s="11" t="s">
        <v>155</v>
      </c>
      <c r="B79">
        <v>28</v>
      </c>
      <c r="C79" s="4"/>
      <c r="D79" s="4"/>
      <c r="E79" s="4"/>
      <c r="F79" s="4"/>
      <c r="G79" s="6"/>
      <c r="H79" s="4"/>
      <c r="O79" s="4"/>
      <c r="P79" s="4"/>
      <c r="Q79" s="4"/>
    </row>
    <row r="80" spans="1:17" ht="12.75" customHeight="1" x14ac:dyDescent="0.25">
      <c r="A80" s="11" t="s">
        <v>75</v>
      </c>
      <c r="B80">
        <v>988</v>
      </c>
      <c r="C80" s="4"/>
      <c r="D80" s="4"/>
      <c r="E80" s="4"/>
      <c r="F80" s="4"/>
      <c r="G80" s="6"/>
      <c r="H80" s="4"/>
      <c r="O80" s="4"/>
      <c r="P80" s="4"/>
      <c r="Q80" s="4"/>
    </row>
    <row r="81" spans="1:17" ht="12.75" customHeight="1" x14ac:dyDescent="0.25">
      <c r="A81" s="11" t="s">
        <v>157</v>
      </c>
      <c r="B81">
        <v>191</v>
      </c>
      <c r="C81" s="4"/>
      <c r="D81" s="4"/>
      <c r="E81" s="4"/>
      <c r="F81" s="4"/>
      <c r="G81" s="6"/>
      <c r="H81" s="4"/>
      <c r="O81" s="4"/>
      <c r="P81" s="4"/>
      <c r="Q81" s="4"/>
    </row>
    <row r="82" spans="1:17" ht="12.75" customHeight="1" x14ac:dyDescent="0.25">
      <c r="A82" s="11" t="s">
        <v>160</v>
      </c>
      <c r="B82">
        <v>732</v>
      </c>
      <c r="C82" s="4"/>
      <c r="D82" s="4"/>
      <c r="E82" s="4"/>
      <c r="F82" s="4"/>
      <c r="G82" s="6"/>
      <c r="H82" s="4"/>
      <c r="O82" s="4"/>
      <c r="P82" s="4"/>
      <c r="Q82" s="4"/>
    </row>
    <row r="83" spans="1:17" ht="12.75" customHeight="1" x14ac:dyDescent="0.25">
      <c r="A83" s="11" t="s">
        <v>161</v>
      </c>
      <c r="B83">
        <v>898</v>
      </c>
      <c r="C83" s="4"/>
      <c r="D83" s="4"/>
      <c r="E83" s="4"/>
      <c r="F83" s="4"/>
      <c r="G83" s="6"/>
      <c r="H83" s="4"/>
      <c r="O83" s="4"/>
      <c r="P83" s="4"/>
      <c r="Q83" s="4"/>
    </row>
    <row r="84" spans="1:17" ht="12.75" customHeight="1" x14ac:dyDescent="0.25">
      <c r="A84" s="11" t="s">
        <v>164</v>
      </c>
      <c r="B84">
        <v>1633</v>
      </c>
      <c r="C84" s="4"/>
      <c r="D84" s="4"/>
      <c r="E84" s="4"/>
      <c r="F84" s="4"/>
      <c r="G84" s="6"/>
      <c r="H84" s="4"/>
      <c r="O84" s="4"/>
      <c r="P84" s="4"/>
      <c r="Q84" s="4"/>
    </row>
    <row r="85" spans="1:17" ht="12.75" customHeight="1" x14ac:dyDescent="0.25">
      <c r="A85" s="11" t="s">
        <v>165</v>
      </c>
      <c r="B85">
        <v>1066</v>
      </c>
      <c r="C85" s="4"/>
      <c r="D85" s="4"/>
      <c r="E85" s="4"/>
      <c r="F85" s="4"/>
      <c r="G85" s="6"/>
      <c r="H85" s="4"/>
      <c r="O85" s="4"/>
      <c r="P85" s="4"/>
      <c r="Q85" s="4"/>
    </row>
    <row r="86" spans="1:17" ht="12.75" customHeight="1" x14ac:dyDescent="0.25">
      <c r="A86" s="11" t="s">
        <v>167</v>
      </c>
      <c r="B86">
        <v>818</v>
      </c>
      <c r="C86" s="4"/>
      <c r="D86" s="4"/>
      <c r="E86" s="4"/>
      <c r="F86" s="4"/>
      <c r="G86" s="6"/>
      <c r="H86" s="4"/>
      <c r="O86" s="4"/>
      <c r="P86" s="4"/>
      <c r="Q86" s="4"/>
    </row>
    <row r="87" spans="1:17" ht="12.75" customHeight="1" x14ac:dyDescent="0.25">
      <c r="A87" s="11" t="s">
        <v>169</v>
      </c>
      <c r="B87">
        <v>851</v>
      </c>
      <c r="C87" s="4"/>
      <c r="D87" s="4"/>
      <c r="E87" s="4"/>
      <c r="F87" s="4"/>
      <c r="G87" s="6"/>
      <c r="H87" s="4"/>
      <c r="O87" s="4"/>
      <c r="P87" s="4"/>
      <c r="Q87" s="4"/>
    </row>
    <row r="88" spans="1:17" ht="12.75" customHeight="1" x14ac:dyDescent="0.25">
      <c r="A88" s="11" t="s">
        <v>170</v>
      </c>
      <c r="B88">
        <v>48</v>
      </c>
      <c r="C88" s="4"/>
      <c r="D88" s="4"/>
      <c r="E88" s="4"/>
      <c r="F88" s="4"/>
      <c r="G88" s="6"/>
      <c r="H88" s="4"/>
      <c r="O88" s="4"/>
      <c r="P88" s="4"/>
      <c r="Q88" s="4"/>
    </row>
    <row r="89" spans="1:17" ht="12.75" customHeight="1" x14ac:dyDescent="0.25">
      <c r="A89" s="11" t="s">
        <v>173</v>
      </c>
      <c r="B89">
        <v>922</v>
      </c>
      <c r="C89" s="4"/>
      <c r="D89" s="4"/>
      <c r="E89" s="4"/>
      <c r="F89" s="4"/>
      <c r="G89" s="6"/>
      <c r="H89" s="4"/>
      <c r="O89" s="4"/>
      <c r="P89" s="4"/>
      <c r="Q89" s="4"/>
    </row>
    <row r="90" spans="1:17" ht="12.75" customHeight="1" x14ac:dyDescent="0.25">
      <c r="A90" s="11" t="s">
        <v>176</v>
      </c>
      <c r="B90">
        <v>307</v>
      </c>
      <c r="C90" s="4"/>
      <c r="D90" s="4"/>
      <c r="E90" s="4"/>
      <c r="F90" s="4"/>
      <c r="G90" s="6"/>
      <c r="H90" s="4"/>
      <c r="O90" s="4"/>
      <c r="P90" s="4"/>
      <c r="Q90" s="4"/>
    </row>
    <row r="91" spans="1:17" ht="12.75" customHeight="1" x14ac:dyDescent="0.25">
      <c r="A91" s="11" t="s">
        <v>178</v>
      </c>
      <c r="B91">
        <v>707</v>
      </c>
      <c r="C91" s="4"/>
      <c r="D91" s="4"/>
      <c r="E91" s="4"/>
      <c r="F91" s="4"/>
      <c r="G91" s="6"/>
      <c r="H91" s="4"/>
      <c r="O91" s="4"/>
      <c r="P91" s="4"/>
      <c r="Q91" s="4"/>
    </row>
    <row r="92" spans="1:17" ht="12.75" customHeight="1" x14ac:dyDescent="0.25">
      <c r="A92" s="11" t="s">
        <v>180</v>
      </c>
      <c r="B92">
        <v>462</v>
      </c>
      <c r="C92" s="4"/>
      <c r="D92" s="4"/>
      <c r="E92" s="4"/>
      <c r="F92" s="4"/>
      <c r="G92" s="6"/>
      <c r="H92" s="4"/>
      <c r="O92" s="4"/>
      <c r="P92" s="4"/>
      <c r="Q92" s="4"/>
    </row>
    <row r="93" spans="1:17" ht="12.75" customHeight="1" x14ac:dyDescent="0.25">
      <c r="A93" s="11" t="s">
        <v>182</v>
      </c>
      <c r="B93">
        <v>289</v>
      </c>
      <c r="C93" s="4"/>
      <c r="D93" s="4"/>
      <c r="E93" s="4"/>
      <c r="F93" s="4"/>
      <c r="G93" s="6"/>
      <c r="H93" s="4"/>
      <c r="O93" s="4"/>
      <c r="P93" s="4"/>
      <c r="Q93" s="4"/>
    </row>
    <row r="94" spans="1:17" ht="12.75" customHeight="1" x14ac:dyDescent="0.25">
      <c r="A94" s="11" t="s">
        <v>185</v>
      </c>
      <c r="B94">
        <v>187</v>
      </c>
      <c r="C94" s="4"/>
      <c r="D94" s="4"/>
      <c r="E94" s="4"/>
      <c r="F94" s="4"/>
      <c r="G94" s="6"/>
      <c r="H94" s="4"/>
      <c r="O94" s="4"/>
      <c r="P94" s="4"/>
      <c r="Q94" s="4"/>
    </row>
    <row r="95" spans="1:17" ht="12.75" customHeight="1" x14ac:dyDescent="0.25">
      <c r="A95" s="11" t="s">
        <v>186</v>
      </c>
      <c r="B95">
        <v>114</v>
      </c>
      <c r="C95" s="4"/>
      <c r="D95" s="4"/>
      <c r="E95" s="4"/>
      <c r="F95" s="4"/>
      <c r="G95" s="6"/>
      <c r="H95" s="4"/>
      <c r="O95" s="4"/>
      <c r="P95" s="4"/>
      <c r="Q95" s="4"/>
    </row>
    <row r="96" spans="1:17" ht="12.75" customHeight="1" x14ac:dyDescent="0.25">
      <c r="A96" s="11" t="s">
        <v>188</v>
      </c>
      <c r="B96">
        <v>306</v>
      </c>
      <c r="C96" s="4"/>
      <c r="D96" s="4"/>
      <c r="E96" s="4"/>
      <c r="F96" s="4"/>
      <c r="G96" s="6"/>
      <c r="H96" s="4"/>
      <c r="O96" s="4"/>
      <c r="P96" s="4"/>
      <c r="Q96" s="4"/>
    </row>
    <row r="97" spans="1:17" ht="12.75" customHeight="1" x14ac:dyDescent="0.25">
      <c r="A97" s="11" t="s">
        <v>189</v>
      </c>
      <c r="B97">
        <v>425</v>
      </c>
      <c r="C97" s="4"/>
      <c r="D97" s="4"/>
      <c r="E97" s="4"/>
      <c r="F97" s="4"/>
      <c r="G97" s="6"/>
      <c r="H97" s="4"/>
      <c r="O97" s="4"/>
      <c r="P97" s="4"/>
      <c r="Q97" s="4"/>
    </row>
    <row r="98" spans="1:17" ht="12.75" customHeight="1" x14ac:dyDescent="0.25">
      <c r="A98" s="11" t="s">
        <v>192</v>
      </c>
      <c r="B98">
        <v>517</v>
      </c>
      <c r="C98" s="4"/>
      <c r="D98" s="4"/>
      <c r="E98" s="4"/>
      <c r="F98" s="4"/>
      <c r="G98" s="6"/>
      <c r="H98" s="4"/>
      <c r="O98" s="4"/>
      <c r="P98" s="4"/>
      <c r="Q98" s="4"/>
    </row>
    <row r="99" spans="1:17" ht="12.75" customHeight="1" x14ac:dyDescent="0.25">
      <c r="A99" s="11" t="s">
        <v>194</v>
      </c>
      <c r="B99">
        <v>181</v>
      </c>
      <c r="C99" s="4"/>
      <c r="D99" s="4"/>
      <c r="E99" s="4"/>
      <c r="F99" s="4"/>
      <c r="G99" s="6"/>
      <c r="H99" s="4"/>
      <c r="O99" s="4"/>
      <c r="P99" s="4"/>
      <c r="Q99" s="4"/>
    </row>
    <row r="100" spans="1:17" ht="12.75" customHeight="1" x14ac:dyDescent="0.25">
      <c r="A100" s="11" t="s">
        <v>140</v>
      </c>
      <c r="B100">
        <v>1312</v>
      </c>
      <c r="C100" s="4"/>
      <c r="D100" s="4"/>
      <c r="E100" s="4"/>
      <c r="F100" s="4"/>
      <c r="G100" s="6"/>
      <c r="H100" s="4"/>
      <c r="O100" s="4"/>
      <c r="P100" s="4"/>
      <c r="Q100" s="4"/>
    </row>
    <row r="101" spans="1:17" ht="12.75" customHeight="1" x14ac:dyDescent="0.25">
      <c r="A101" s="11" t="s">
        <v>198</v>
      </c>
      <c r="B101">
        <v>664</v>
      </c>
      <c r="C101" s="4"/>
      <c r="D101" s="4"/>
      <c r="E101" s="4"/>
      <c r="F101" s="4"/>
      <c r="G101" s="6"/>
      <c r="H101" s="4"/>
      <c r="O101" s="4"/>
      <c r="P101" s="4"/>
      <c r="Q101" s="4"/>
    </row>
    <row r="102" spans="1:17" ht="12.75" customHeight="1" x14ac:dyDescent="0.25">
      <c r="A102" s="11" t="s">
        <v>81</v>
      </c>
      <c r="B102">
        <v>347</v>
      </c>
      <c r="C102" s="4"/>
      <c r="D102" s="4"/>
      <c r="E102" s="4"/>
      <c r="F102" s="4"/>
      <c r="G102" s="6"/>
      <c r="H102" s="4"/>
      <c r="O102" s="4"/>
      <c r="P102" s="4"/>
      <c r="Q102" s="4"/>
    </row>
    <row r="103" spans="1:17" ht="12.75" customHeight="1" x14ac:dyDescent="0.25">
      <c r="A103" s="11" t="s">
        <v>202</v>
      </c>
      <c r="B103">
        <v>107</v>
      </c>
      <c r="C103" s="4"/>
      <c r="D103" s="4"/>
      <c r="E103" s="4"/>
      <c r="F103" s="4"/>
      <c r="G103" s="6"/>
      <c r="H103" s="4"/>
      <c r="O103" s="4"/>
      <c r="P103" s="4"/>
      <c r="Q103" s="4"/>
    </row>
    <row r="104" spans="1:17" ht="12.75" customHeight="1" x14ac:dyDescent="0.25">
      <c r="A104" s="11" t="s">
        <v>204</v>
      </c>
      <c r="B104">
        <v>686</v>
      </c>
      <c r="C104" s="4"/>
      <c r="D104" s="4"/>
      <c r="E104" s="4"/>
      <c r="F104" s="4"/>
      <c r="G104" s="6"/>
      <c r="H104" s="4"/>
      <c r="O104" s="4"/>
      <c r="P104" s="4"/>
      <c r="Q104" s="4"/>
    </row>
    <row r="105" spans="1:17" ht="12.75" customHeight="1" x14ac:dyDescent="0.25">
      <c r="A105" s="11" t="s">
        <v>205</v>
      </c>
      <c r="B105">
        <v>635</v>
      </c>
      <c r="C105" s="4"/>
      <c r="D105" s="4"/>
      <c r="E105" s="4"/>
      <c r="F105" s="4"/>
      <c r="G105" s="6"/>
      <c r="H105" s="4"/>
      <c r="O105" s="4"/>
      <c r="P105" s="4"/>
      <c r="Q105" s="4"/>
    </row>
    <row r="106" spans="1:17" ht="12.75" customHeight="1" x14ac:dyDescent="0.25">
      <c r="A106" s="11" t="s">
        <v>122</v>
      </c>
      <c r="B106">
        <v>872</v>
      </c>
      <c r="C106" s="4"/>
      <c r="D106" s="4"/>
      <c r="E106" s="4"/>
      <c r="F106" s="4"/>
      <c r="G106" s="6"/>
      <c r="H106" s="4"/>
      <c r="O106" s="4"/>
      <c r="P106" s="4"/>
      <c r="Q106" s="4"/>
    </row>
    <row r="107" spans="1:17" ht="12.75" customHeight="1" x14ac:dyDescent="0.25">
      <c r="A107" s="11" t="s">
        <v>208</v>
      </c>
      <c r="B107">
        <v>63</v>
      </c>
      <c r="C107" s="4"/>
      <c r="D107" s="4"/>
      <c r="E107" s="4"/>
      <c r="F107" s="4"/>
      <c r="G107" s="6"/>
      <c r="H107" s="4"/>
      <c r="O107" s="4"/>
      <c r="P107" s="4"/>
      <c r="Q107" s="4"/>
    </row>
    <row r="108" spans="1:17" ht="12.75" customHeight="1" x14ac:dyDescent="0.25">
      <c r="A108" s="11" t="s">
        <v>209</v>
      </c>
      <c r="B108">
        <v>95</v>
      </c>
      <c r="C108" s="4"/>
      <c r="D108" s="4"/>
      <c r="E108" s="4"/>
      <c r="F108" s="4"/>
      <c r="G108" s="6"/>
      <c r="H108" s="4"/>
      <c r="O108" s="4"/>
      <c r="P108" s="4"/>
      <c r="Q108" s="4"/>
    </row>
    <row r="109" spans="1:17" ht="12.75" customHeight="1" x14ac:dyDescent="0.25">
      <c r="A109" s="11" t="s">
        <v>211</v>
      </c>
      <c r="B109">
        <v>208</v>
      </c>
      <c r="C109" s="4"/>
      <c r="D109" s="4"/>
      <c r="E109" s="4"/>
      <c r="F109" s="4"/>
      <c r="G109" s="6"/>
      <c r="H109" s="4"/>
      <c r="O109" s="4"/>
      <c r="P109" s="4"/>
      <c r="Q109" s="4"/>
    </row>
    <row r="110" spans="1:17" ht="12.75" customHeight="1" x14ac:dyDescent="0.25">
      <c r="A110" s="11" t="s">
        <v>213</v>
      </c>
      <c r="B110">
        <v>700</v>
      </c>
      <c r="C110" s="4"/>
      <c r="D110" s="4"/>
      <c r="E110" s="4"/>
      <c r="F110" s="4"/>
      <c r="G110" s="6"/>
      <c r="H110" s="4"/>
      <c r="O110" s="4"/>
      <c r="P110" s="4"/>
      <c r="Q110" s="4"/>
    </row>
    <row r="111" spans="1:17" ht="12.75" customHeight="1" x14ac:dyDescent="0.25">
      <c r="A111" s="11" t="s">
        <v>78</v>
      </c>
      <c r="B111">
        <v>972</v>
      </c>
      <c r="C111" s="4"/>
      <c r="D111" s="4"/>
      <c r="E111" s="4"/>
      <c r="F111" s="4"/>
      <c r="G111" s="6"/>
      <c r="H111" s="4"/>
      <c r="O111" s="4"/>
      <c r="P111" s="4"/>
      <c r="Q111" s="4"/>
    </row>
    <row r="112" spans="1:17" ht="12.75" customHeight="1" x14ac:dyDescent="0.25">
      <c r="A112" s="11" t="s">
        <v>133</v>
      </c>
      <c r="B112">
        <v>185</v>
      </c>
      <c r="C112" s="4"/>
      <c r="D112" s="4"/>
      <c r="E112" s="4"/>
      <c r="F112" s="4"/>
      <c r="G112" s="6"/>
      <c r="H112" s="4"/>
      <c r="O112" s="4"/>
      <c r="P112" s="4"/>
      <c r="Q112" s="4"/>
    </row>
    <row r="113" spans="1:17" ht="12.75" customHeight="1" x14ac:dyDescent="0.25">
      <c r="A113" s="11" t="s">
        <v>109</v>
      </c>
      <c r="B113">
        <v>313</v>
      </c>
      <c r="C113" s="4"/>
      <c r="D113" s="4"/>
      <c r="E113" s="4"/>
      <c r="F113" s="4"/>
      <c r="G113" s="6"/>
      <c r="H113" s="4"/>
      <c r="O113" s="4"/>
      <c r="P113" s="4"/>
      <c r="Q113" s="4"/>
    </row>
    <row r="114" spans="1:17" ht="12.75" customHeight="1" x14ac:dyDescent="0.25">
      <c r="A114" s="11" t="s">
        <v>215</v>
      </c>
      <c r="B114">
        <v>661</v>
      </c>
      <c r="C114" s="4"/>
      <c r="D114" s="4"/>
      <c r="E114" s="4"/>
      <c r="F114" s="4"/>
      <c r="G114" s="6"/>
      <c r="H114" s="4"/>
      <c r="O114" s="4"/>
      <c r="P114" s="4"/>
      <c r="Q114" s="4"/>
    </row>
    <row r="115" spans="1:17" ht="12.75" customHeight="1" x14ac:dyDescent="0.25">
      <c r="A115" s="11" t="s">
        <v>218</v>
      </c>
      <c r="B115">
        <v>210</v>
      </c>
      <c r="C115" s="4"/>
      <c r="D115" s="4"/>
      <c r="E115" s="4"/>
      <c r="F115" s="4"/>
      <c r="G115" s="6"/>
      <c r="H115" s="4"/>
      <c r="O115" s="4"/>
      <c r="P115" s="4"/>
      <c r="Q115" s="4"/>
    </row>
    <row r="116" spans="1:17" ht="12.75" customHeight="1" x14ac:dyDescent="0.25">
      <c r="A116" s="11" t="s">
        <v>219</v>
      </c>
      <c r="B116">
        <v>304</v>
      </c>
      <c r="C116" s="4"/>
      <c r="D116" s="4"/>
      <c r="E116" s="4"/>
      <c r="F116" s="4"/>
      <c r="G116" s="6"/>
      <c r="H116" s="4"/>
      <c r="O116" s="4"/>
      <c r="P116" s="4"/>
      <c r="Q116" s="4"/>
    </row>
    <row r="117" spans="1:17" ht="12.75" customHeight="1" x14ac:dyDescent="0.25">
      <c r="A117" s="11" t="s">
        <v>221</v>
      </c>
      <c r="B117">
        <v>602</v>
      </c>
      <c r="C117" s="4"/>
      <c r="D117" s="4"/>
      <c r="E117" s="4"/>
      <c r="F117" s="4"/>
      <c r="G117" s="6"/>
      <c r="H117" s="4"/>
      <c r="O117" s="4"/>
      <c r="P117" s="4"/>
      <c r="Q117" s="4"/>
    </row>
    <row r="118" spans="1:17" ht="12.75" customHeight="1" x14ac:dyDescent="0.25">
      <c r="A118" s="11" t="s">
        <v>223</v>
      </c>
      <c r="B118">
        <v>403</v>
      </c>
      <c r="C118" s="4"/>
      <c r="D118" s="4"/>
      <c r="E118" s="4"/>
      <c r="F118" s="4"/>
      <c r="G118" s="6"/>
      <c r="H118" s="4"/>
      <c r="O118" s="4"/>
      <c r="P118" s="4"/>
      <c r="Q118" s="4"/>
    </row>
    <row r="119" spans="1:17" ht="12.75" customHeight="1" x14ac:dyDescent="0.25">
      <c r="A119" s="11" t="s">
        <v>224</v>
      </c>
      <c r="B119">
        <v>706</v>
      </c>
      <c r="C119" s="4"/>
      <c r="D119" s="4"/>
      <c r="E119" s="4"/>
      <c r="F119" s="4"/>
      <c r="G119" s="6"/>
      <c r="H119" s="4"/>
      <c r="O119" s="4"/>
      <c r="P119" s="4"/>
      <c r="Q119" s="4"/>
    </row>
    <row r="120" spans="1:17" ht="12.75" customHeight="1" x14ac:dyDescent="0.25">
      <c r="A120" s="11" t="s">
        <v>207</v>
      </c>
      <c r="B120">
        <v>727</v>
      </c>
      <c r="C120" s="4"/>
      <c r="D120" s="4"/>
      <c r="E120" s="4"/>
      <c r="F120" s="4"/>
      <c r="G120" s="6"/>
      <c r="H120" s="4"/>
      <c r="O120" s="4"/>
      <c r="P120" s="4"/>
      <c r="Q120" s="4"/>
    </row>
    <row r="121" spans="1:17" ht="12.75" customHeight="1" x14ac:dyDescent="0.25">
      <c r="A121" s="11" t="s">
        <v>226</v>
      </c>
      <c r="B121">
        <v>311</v>
      </c>
      <c r="C121" s="4"/>
      <c r="D121" s="4"/>
      <c r="E121" s="4"/>
      <c r="F121" s="4"/>
      <c r="G121" s="6"/>
      <c r="H121" s="4"/>
      <c r="O121" s="4"/>
      <c r="P121" s="4"/>
      <c r="Q121" s="4"/>
    </row>
    <row r="122" spans="1:17" ht="12.75" customHeight="1" x14ac:dyDescent="0.25">
      <c r="A122" s="11" t="s">
        <v>113</v>
      </c>
      <c r="B122">
        <v>530</v>
      </c>
      <c r="C122" s="4"/>
      <c r="D122" s="4"/>
      <c r="E122" s="4"/>
      <c r="F122" s="4"/>
      <c r="G122" s="6"/>
      <c r="H122" s="4"/>
      <c r="O122" s="4"/>
      <c r="P122" s="4"/>
      <c r="Q122" s="4"/>
    </row>
    <row r="123" spans="1:17" ht="12.75" customHeight="1" x14ac:dyDescent="0.25">
      <c r="A123" s="11" t="s">
        <v>228</v>
      </c>
      <c r="B123">
        <v>50</v>
      </c>
      <c r="C123" s="4"/>
      <c r="D123" s="4"/>
      <c r="E123" s="4"/>
      <c r="F123" s="4"/>
      <c r="G123" s="6"/>
      <c r="H123" s="4"/>
      <c r="O123" s="4"/>
      <c r="P123" s="4"/>
      <c r="Q123" s="4"/>
    </row>
    <row r="124" spans="1:17" ht="12.75" customHeight="1" x14ac:dyDescent="0.25">
      <c r="A124" s="11" t="s">
        <v>149</v>
      </c>
      <c r="B124">
        <v>848</v>
      </c>
      <c r="C124" s="4"/>
      <c r="D124" s="4"/>
      <c r="E124" s="4"/>
      <c r="F124" s="4"/>
      <c r="G124" s="6"/>
      <c r="H124" s="4"/>
      <c r="O124" s="4"/>
      <c r="P124" s="4"/>
      <c r="Q124" s="4"/>
    </row>
    <row r="125" spans="1:17" ht="12.75" customHeight="1" x14ac:dyDescent="0.25">
      <c r="A125" s="11" t="s">
        <v>145</v>
      </c>
      <c r="B125">
        <v>418</v>
      </c>
      <c r="C125" s="4"/>
      <c r="D125" s="4"/>
      <c r="E125" s="4"/>
      <c r="F125" s="4"/>
      <c r="G125" s="6"/>
      <c r="H125" s="4"/>
      <c r="O125" s="4"/>
      <c r="P125" s="4"/>
      <c r="Q125" s="4"/>
    </row>
    <row r="126" spans="1:17" ht="12.75" customHeight="1" x14ac:dyDescent="0.25">
      <c r="A126" s="11" t="s">
        <v>231</v>
      </c>
      <c r="B126">
        <v>236</v>
      </c>
      <c r="C126" s="4"/>
      <c r="D126" s="4"/>
      <c r="E126" s="4"/>
      <c r="F126" s="4"/>
      <c r="G126" s="6"/>
      <c r="H126" s="4"/>
      <c r="O126" s="4"/>
      <c r="P126" s="4"/>
      <c r="Q126" s="4"/>
    </row>
    <row r="127" spans="1:17" ht="12.75" customHeight="1" x14ac:dyDescent="0.25">
      <c r="A127" s="11" t="s">
        <v>234</v>
      </c>
      <c r="B127">
        <v>293</v>
      </c>
      <c r="C127" s="4"/>
      <c r="D127" s="4"/>
      <c r="E127" s="4"/>
      <c r="F127" s="4"/>
      <c r="G127" s="6"/>
      <c r="H127" s="4"/>
      <c r="O127" s="4"/>
      <c r="P127" s="4"/>
      <c r="Q127" s="4"/>
    </row>
    <row r="128" spans="1:17" ht="12.75" customHeight="1" x14ac:dyDescent="0.25">
      <c r="A128" s="11" t="s">
        <v>235</v>
      </c>
      <c r="B128">
        <v>557</v>
      </c>
      <c r="C128" s="4"/>
      <c r="D128" s="4"/>
      <c r="E128" s="4"/>
      <c r="F128" s="4"/>
      <c r="G128" s="6"/>
      <c r="H128" s="4"/>
      <c r="O128" s="4"/>
      <c r="P128" s="4"/>
      <c r="Q128" s="4"/>
    </row>
    <row r="129" spans="1:17" ht="12.75" customHeight="1" x14ac:dyDescent="0.25">
      <c r="A129" s="11" t="s">
        <v>237</v>
      </c>
      <c r="B129">
        <v>448</v>
      </c>
      <c r="C129" s="4"/>
      <c r="D129" s="4"/>
      <c r="E129" s="4"/>
      <c r="F129" s="4"/>
      <c r="G129" s="6"/>
      <c r="H129" s="4"/>
      <c r="O129" s="4"/>
      <c r="P129" s="4"/>
      <c r="Q129" s="4"/>
    </row>
    <row r="130" spans="1:17" ht="12.75" customHeight="1" x14ac:dyDescent="0.25">
      <c r="A130" s="11" t="s">
        <v>238</v>
      </c>
      <c r="B130">
        <v>836</v>
      </c>
      <c r="C130" s="4"/>
      <c r="D130" s="4"/>
      <c r="E130" s="4"/>
      <c r="F130" s="4"/>
      <c r="G130" s="6"/>
      <c r="H130" s="4"/>
      <c r="O130" s="4"/>
      <c r="P130" s="4"/>
      <c r="Q130" s="4"/>
    </row>
    <row r="131" spans="1:17" ht="12.75" customHeight="1" x14ac:dyDescent="0.25">
      <c r="A131" s="11" t="s">
        <v>101</v>
      </c>
      <c r="B131">
        <v>382</v>
      </c>
      <c r="C131" s="4"/>
      <c r="D131" s="4"/>
      <c r="E131" s="4"/>
      <c r="F131" s="4"/>
      <c r="G131" s="6"/>
      <c r="H131" s="4"/>
      <c r="O131" s="4"/>
      <c r="P131" s="4"/>
      <c r="Q131" s="4"/>
    </row>
    <row r="132" spans="1:17" ht="12.75" customHeight="1" x14ac:dyDescent="0.25">
      <c r="A132" s="11" t="s">
        <v>90</v>
      </c>
      <c r="B132">
        <v>1120</v>
      </c>
      <c r="C132" s="4"/>
      <c r="D132" s="4"/>
      <c r="E132" s="4"/>
      <c r="F132" s="4"/>
      <c r="G132" s="6"/>
      <c r="H132" s="4"/>
      <c r="O132" s="4"/>
      <c r="P132" s="4"/>
      <c r="Q132" s="4"/>
    </row>
    <row r="133" spans="1:17" ht="12.75" customHeight="1" x14ac:dyDescent="0.25">
      <c r="A133" s="11" t="s">
        <v>240</v>
      </c>
      <c r="B133">
        <v>617</v>
      </c>
      <c r="C133" s="4"/>
      <c r="D133" s="4"/>
      <c r="E133" s="4"/>
      <c r="F133" s="4"/>
      <c r="G133" s="6"/>
      <c r="H133" s="4"/>
      <c r="O133" s="4"/>
      <c r="P133" s="4"/>
      <c r="Q133" s="4"/>
    </row>
    <row r="134" spans="1:17" ht="12.75" customHeight="1" x14ac:dyDescent="0.25">
      <c r="A134" s="11" t="s">
        <v>243</v>
      </c>
      <c r="B134">
        <v>124</v>
      </c>
      <c r="C134" s="4"/>
      <c r="D134" s="4"/>
      <c r="E134" s="4"/>
      <c r="F134" s="4"/>
      <c r="G134" s="6"/>
      <c r="H134" s="4"/>
      <c r="O134" s="4"/>
      <c r="P134" s="4"/>
      <c r="Q134" s="4"/>
    </row>
    <row r="135" spans="1:17" ht="12.75" customHeight="1" x14ac:dyDescent="0.25">
      <c r="A135" s="11" t="s">
        <v>175</v>
      </c>
      <c r="B135">
        <v>321</v>
      </c>
      <c r="C135" s="4"/>
      <c r="D135" s="4"/>
      <c r="E135" s="4"/>
      <c r="F135" s="4"/>
      <c r="G135" s="6"/>
      <c r="H135" s="4"/>
      <c r="O135" s="4"/>
      <c r="P135" s="4"/>
      <c r="Q135" s="4"/>
    </row>
    <row r="136" spans="1:17" ht="12.75" customHeight="1" x14ac:dyDescent="0.25">
      <c r="A136" s="11" t="s">
        <v>245</v>
      </c>
      <c r="B136">
        <v>1117</v>
      </c>
      <c r="C136" s="4"/>
      <c r="D136" s="4"/>
      <c r="E136" s="4"/>
      <c r="F136" s="4"/>
      <c r="G136" s="6"/>
      <c r="H136" s="4"/>
      <c r="O136" s="4"/>
      <c r="P136" s="4"/>
      <c r="Q136" s="4"/>
    </row>
    <row r="137" spans="1:17" ht="12.75" customHeight="1" x14ac:dyDescent="0.25">
      <c r="A137" s="11" t="s">
        <v>246</v>
      </c>
      <c r="B137">
        <v>383</v>
      </c>
      <c r="C137" s="4"/>
      <c r="D137" s="4"/>
      <c r="E137" s="4"/>
      <c r="F137" s="4"/>
      <c r="G137" s="6"/>
      <c r="H137" s="4"/>
      <c r="O137" s="4"/>
      <c r="P137" s="4"/>
      <c r="Q137" s="4"/>
    </row>
    <row r="138" spans="1:17" ht="12.75" customHeight="1" x14ac:dyDescent="0.25">
      <c r="A138" s="11" t="s">
        <v>247</v>
      </c>
      <c r="B138">
        <v>349</v>
      </c>
      <c r="C138" s="4"/>
      <c r="D138" s="4"/>
      <c r="E138" s="4"/>
      <c r="F138" s="4"/>
      <c r="G138" s="6"/>
      <c r="H138" s="4"/>
      <c r="O138" s="4"/>
      <c r="P138" s="4"/>
      <c r="Q138" s="4"/>
    </row>
    <row r="139" spans="1:17" ht="12.75" customHeight="1" x14ac:dyDescent="0.25">
      <c r="A139" s="11" t="s">
        <v>105</v>
      </c>
      <c r="B139">
        <v>927</v>
      </c>
      <c r="C139" s="4"/>
      <c r="D139" s="4"/>
      <c r="E139" s="4"/>
      <c r="F139" s="4"/>
      <c r="G139" s="6"/>
      <c r="H139" s="4"/>
      <c r="O139" s="4"/>
      <c r="P139" s="4"/>
      <c r="Q139" s="4"/>
    </row>
    <row r="140" spans="1:17" ht="12.75" customHeight="1" x14ac:dyDescent="0.25">
      <c r="A140" s="11" t="s">
        <v>233</v>
      </c>
      <c r="B140">
        <v>1109</v>
      </c>
      <c r="C140" s="4"/>
      <c r="D140" s="4"/>
      <c r="E140" s="4"/>
      <c r="F140" s="4"/>
      <c r="G140" s="6"/>
      <c r="H140" s="4"/>
      <c r="O140" s="4"/>
      <c r="P140" s="4"/>
      <c r="Q140" s="4"/>
    </row>
    <row r="141" spans="1:17" ht="12.75" customHeight="1" x14ac:dyDescent="0.25">
      <c r="A141" s="11" t="s">
        <v>129</v>
      </c>
      <c r="B141">
        <v>813</v>
      </c>
      <c r="C141" s="4"/>
      <c r="D141" s="4"/>
      <c r="E141" s="4"/>
      <c r="F141" s="4"/>
      <c r="G141" s="6"/>
      <c r="H141" s="4"/>
      <c r="O141" s="4"/>
      <c r="P141" s="4"/>
      <c r="Q141" s="4"/>
    </row>
    <row r="142" spans="1:17" ht="12.75" customHeight="1" x14ac:dyDescent="0.25">
      <c r="A142" s="11" t="s">
        <v>51</v>
      </c>
      <c r="B142">
        <v>1130</v>
      </c>
      <c r="C142" s="4"/>
      <c r="D142" s="4"/>
      <c r="E142" s="4"/>
      <c r="F142" s="4"/>
      <c r="G142" s="6"/>
      <c r="H142" s="4"/>
      <c r="O142" s="4"/>
      <c r="P142" s="4"/>
      <c r="Q142" s="4"/>
    </row>
    <row r="143" spans="1:17" ht="12.75" customHeight="1" x14ac:dyDescent="0.25">
      <c r="A143" s="11" t="s">
        <v>254</v>
      </c>
      <c r="B143">
        <v>1551</v>
      </c>
      <c r="C143" s="4"/>
      <c r="D143" s="4"/>
      <c r="E143" s="4"/>
      <c r="F143" s="4"/>
      <c r="G143" s="6"/>
      <c r="H143" s="4"/>
      <c r="O143" s="4"/>
      <c r="P143" s="4"/>
      <c r="Q143" s="4"/>
    </row>
    <row r="144" spans="1:17" ht="12.75" customHeight="1" x14ac:dyDescent="0.25">
      <c r="A144" s="11" t="s">
        <v>191</v>
      </c>
      <c r="B144">
        <v>1048</v>
      </c>
      <c r="C144" s="4"/>
      <c r="D144" s="4"/>
      <c r="E144" s="4"/>
      <c r="F144" s="4"/>
      <c r="G144" s="6"/>
      <c r="H144" s="4"/>
      <c r="O144" s="4"/>
      <c r="P144" s="4"/>
      <c r="Q144" s="4"/>
    </row>
    <row r="145" spans="1:17" ht="12.75" customHeight="1" x14ac:dyDescent="0.25">
      <c r="A145" s="11" t="s">
        <v>256</v>
      </c>
      <c r="B145">
        <v>823</v>
      </c>
      <c r="C145" s="4"/>
      <c r="D145" s="4"/>
      <c r="E145" s="4"/>
      <c r="F145" s="4"/>
      <c r="G145" s="6"/>
      <c r="H145" s="4"/>
      <c r="O145" s="4"/>
      <c r="P145" s="4"/>
      <c r="Q145" s="4"/>
    </row>
    <row r="146" spans="1:17" ht="12.75" customHeight="1" x14ac:dyDescent="0.25">
      <c r="A146" s="11" t="s">
        <v>257</v>
      </c>
      <c r="B146">
        <v>1447</v>
      </c>
      <c r="C146" s="4"/>
      <c r="D146" s="4"/>
      <c r="E146" s="4"/>
      <c r="F146" s="4"/>
      <c r="G146" s="6"/>
      <c r="H146" s="4"/>
      <c r="O146" s="4"/>
      <c r="P146" s="4"/>
      <c r="Q146" s="4"/>
    </row>
    <row r="147" spans="1:17" ht="12.75" customHeight="1" x14ac:dyDescent="0.25">
      <c r="A147" s="11" t="s">
        <v>259</v>
      </c>
      <c r="B147">
        <v>676</v>
      </c>
      <c r="C147" s="4"/>
      <c r="D147" s="4"/>
      <c r="E147" s="4"/>
      <c r="F147" s="4"/>
      <c r="G147" s="6"/>
      <c r="H147" s="4"/>
      <c r="O147" s="4"/>
      <c r="P147" s="4"/>
      <c r="Q147" s="4"/>
    </row>
    <row r="148" spans="1:17" ht="12.75" customHeight="1" x14ac:dyDescent="0.25">
      <c r="A148" s="11" t="s">
        <v>83</v>
      </c>
      <c r="B148">
        <v>504</v>
      </c>
      <c r="C148" s="4"/>
      <c r="D148" s="4"/>
      <c r="E148" s="4"/>
      <c r="F148" s="4"/>
      <c r="G148" s="6"/>
      <c r="H148" s="4"/>
      <c r="O148" s="4"/>
      <c r="P148" s="4"/>
      <c r="Q148" s="4"/>
    </row>
    <row r="149" spans="1:17" ht="12.75" customHeight="1" x14ac:dyDescent="0.25">
      <c r="A149" s="11" t="s">
        <v>261</v>
      </c>
      <c r="B149">
        <v>146</v>
      </c>
      <c r="C149" s="4"/>
      <c r="D149" s="4"/>
      <c r="E149" s="4"/>
      <c r="F149" s="4"/>
      <c r="G149" s="6"/>
      <c r="H149" s="4"/>
      <c r="O149" s="4"/>
      <c r="P149" s="4"/>
      <c r="Q149" s="4"/>
    </row>
    <row r="150" spans="1:17" ht="12.75" customHeight="1" x14ac:dyDescent="0.25">
      <c r="A150" s="11" t="s">
        <v>262</v>
      </c>
      <c r="B150">
        <v>126</v>
      </c>
      <c r="C150" s="4"/>
      <c r="D150" s="4"/>
      <c r="E150" s="4"/>
      <c r="F150" s="4"/>
      <c r="G150" s="6"/>
      <c r="H150" s="4"/>
      <c r="O150" s="4"/>
      <c r="P150" s="4"/>
      <c r="Q150" s="4"/>
    </row>
    <row r="151" spans="1:17" ht="12.75" customHeight="1" x14ac:dyDescent="0.25">
      <c r="A151" s="11" t="s">
        <v>196</v>
      </c>
      <c r="B151">
        <v>452</v>
      </c>
      <c r="C151" s="4"/>
      <c r="D151" s="4"/>
      <c r="E151" s="4"/>
      <c r="F151" s="4"/>
      <c r="G151" s="6"/>
      <c r="H151" s="4"/>
      <c r="O151" s="4"/>
      <c r="P151" s="4"/>
      <c r="Q151" s="4"/>
    </row>
    <row r="152" spans="1:17" ht="12.75" customHeight="1" x14ac:dyDescent="0.25">
      <c r="A152" s="11" t="s">
        <v>264</v>
      </c>
      <c r="B152">
        <v>84</v>
      </c>
      <c r="C152" s="4"/>
      <c r="D152" s="4"/>
      <c r="E152" s="4"/>
      <c r="F152" s="4"/>
      <c r="G152" s="6"/>
      <c r="H152" s="4"/>
      <c r="O152" s="4"/>
      <c r="P152" s="4"/>
      <c r="Q152" s="4"/>
    </row>
    <row r="153" spans="1:17" ht="12.75" customHeight="1" x14ac:dyDescent="0.25">
      <c r="A153" s="11" t="s">
        <v>266</v>
      </c>
      <c r="B153">
        <v>1172</v>
      </c>
      <c r="C153" s="4"/>
      <c r="D153" s="4"/>
      <c r="E153" s="4"/>
      <c r="F153" s="4"/>
      <c r="G153" s="6"/>
      <c r="H153" s="4"/>
      <c r="O153" s="4"/>
      <c r="P153" s="4"/>
      <c r="Q153" s="4"/>
    </row>
    <row r="154" spans="1:17" ht="12.75" customHeight="1" x14ac:dyDescent="0.25">
      <c r="A154" s="11" t="s">
        <v>268</v>
      </c>
      <c r="B154">
        <v>417</v>
      </c>
      <c r="C154" s="4"/>
      <c r="D154" s="4"/>
      <c r="E154" s="4"/>
      <c r="F154" s="4"/>
      <c r="G154" s="6"/>
      <c r="H154" s="4"/>
      <c r="O154" s="4"/>
      <c r="P154" s="4"/>
      <c r="Q154" s="4"/>
    </row>
    <row r="155" spans="1:17" ht="12.75" customHeight="1" x14ac:dyDescent="0.25">
      <c r="A155" s="11" t="s">
        <v>270</v>
      </c>
      <c r="B155">
        <v>638</v>
      </c>
      <c r="C155" s="4"/>
      <c r="D155" s="4"/>
      <c r="E155" s="4"/>
      <c r="F155" s="4"/>
      <c r="G155" s="6"/>
      <c r="H155" s="4"/>
      <c r="O155" s="4"/>
      <c r="P155" s="4"/>
      <c r="Q155" s="4"/>
    </row>
    <row r="156" spans="1:17" ht="12.75" customHeight="1" x14ac:dyDescent="0.25">
      <c r="A156" s="11" t="s">
        <v>271</v>
      </c>
      <c r="B156">
        <v>253</v>
      </c>
      <c r="C156" s="4"/>
      <c r="D156" s="4"/>
      <c r="E156" s="4"/>
      <c r="F156" s="4"/>
      <c r="G156" s="6"/>
      <c r="H156" s="4"/>
      <c r="O156" s="4"/>
      <c r="P156" s="4"/>
      <c r="Q156" s="4"/>
    </row>
    <row r="157" spans="1:17" ht="12.75" customHeight="1" x14ac:dyDescent="0.25">
      <c r="A157" s="11" t="s">
        <v>272</v>
      </c>
      <c r="B157">
        <v>361</v>
      </c>
      <c r="C157" s="4"/>
      <c r="D157" s="4"/>
      <c r="E157" s="4"/>
      <c r="F157" s="4"/>
      <c r="G157" s="6"/>
      <c r="H157" s="4"/>
      <c r="O157" s="4"/>
      <c r="P157" s="4"/>
      <c r="Q157" s="4"/>
    </row>
    <row r="158" spans="1:17" ht="12.75" customHeight="1" x14ac:dyDescent="0.25">
      <c r="A158" s="11" t="s">
        <v>274</v>
      </c>
      <c r="B158">
        <v>436</v>
      </c>
      <c r="C158" s="4"/>
      <c r="D158" s="4"/>
      <c r="E158" s="4"/>
      <c r="F158" s="4"/>
      <c r="G158" s="6"/>
      <c r="H158" s="4"/>
      <c r="O158" s="4"/>
      <c r="P158" s="4"/>
      <c r="Q158" s="4"/>
    </row>
    <row r="159" spans="1:17" ht="12.75" customHeight="1" x14ac:dyDescent="0.25">
      <c r="A159" s="11" t="s">
        <v>276</v>
      </c>
      <c r="B159">
        <v>116</v>
      </c>
      <c r="C159" s="4"/>
      <c r="D159" s="4"/>
      <c r="E159" s="4"/>
      <c r="F159" s="4"/>
      <c r="G159" s="6"/>
      <c r="H159" s="4"/>
      <c r="O159" s="4"/>
      <c r="P159" s="4"/>
      <c r="Q159" s="4"/>
    </row>
    <row r="160" spans="1:17" ht="12.75" customHeight="1" x14ac:dyDescent="0.25">
      <c r="A160" s="11" t="s">
        <v>278</v>
      </c>
      <c r="B160">
        <v>597</v>
      </c>
      <c r="C160" s="4"/>
      <c r="D160" s="4"/>
      <c r="E160" s="4"/>
      <c r="F160" s="4"/>
      <c r="G160" s="6"/>
      <c r="H160" s="4"/>
      <c r="O160" s="4"/>
      <c r="P160" s="4"/>
      <c r="Q160" s="4"/>
    </row>
    <row r="161" spans="1:17" ht="12.75" customHeight="1" x14ac:dyDescent="0.25">
      <c r="A161" s="11" t="s">
        <v>279</v>
      </c>
      <c r="B161">
        <v>385</v>
      </c>
      <c r="C161" s="4"/>
      <c r="D161" s="4"/>
      <c r="E161" s="4"/>
      <c r="F161" s="4"/>
      <c r="G161" s="6"/>
      <c r="H161" s="4"/>
      <c r="O161" s="4"/>
      <c r="P161" s="4"/>
      <c r="Q161" s="4"/>
    </row>
    <row r="162" spans="1:17" ht="12.75" customHeight="1" x14ac:dyDescent="0.25">
      <c r="A162" s="11" t="s">
        <v>200</v>
      </c>
      <c r="B162">
        <v>535</v>
      </c>
      <c r="C162" s="4"/>
      <c r="D162" s="4"/>
      <c r="E162" s="4"/>
      <c r="F162" s="4"/>
      <c r="G162" s="6"/>
      <c r="H162" s="4"/>
      <c r="O162" s="4"/>
      <c r="P162" s="4"/>
      <c r="Q162" s="4"/>
    </row>
    <row r="163" spans="1:17" ht="12.75" customHeight="1" x14ac:dyDescent="0.25">
      <c r="A163" s="11" t="s">
        <v>281</v>
      </c>
      <c r="B163">
        <v>470</v>
      </c>
      <c r="C163" s="4"/>
      <c r="D163" s="4"/>
      <c r="E163" s="4"/>
      <c r="F163" s="4"/>
      <c r="G163" s="6"/>
      <c r="H163" s="4"/>
      <c r="O163" s="4"/>
      <c r="P163" s="4"/>
      <c r="Q163" s="4"/>
    </row>
    <row r="164" spans="1:17" ht="12.75" customHeight="1" x14ac:dyDescent="0.25">
      <c r="A164" s="11" t="s">
        <v>282</v>
      </c>
      <c r="B164">
        <v>173</v>
      </c>
      <c r="C164" s="4"/>
      <c r="D164" s="4"/>
      <c r="E164" s="4"/>
      <c r="F164" s="4"/>
      <c r="G164" s="6"/>
      <c r="H164" s="4"/>
      <c r="O164" s="4"/>
      <c r="P164" s="4"/>
      <c r="Q164" s="4"/>
    </row>
    <row r="165" spans="1:17" ht="12.75" customHeight="1" x14ac:dyDescent="0.25">
      <c r="A165" s="11" t="s">
        <v>242</v>
      </c>
      <c r="B165">
        <v>280</v>
      </c>
      <c r="C165" s="4"/>
      <c r="D165" s="4"/>
      <c r="E165" s="4"/>
      <c r="F165" s="4"/>
      <c r="G165" s="6"/>
      <c r="H165" s="4"/>
      <c r="O165" s="4"/>
      <c r="P165" s="4"/>
      <c r="Q165" s="4"/>
    </row>
    <row r="166" spans="1:17" ht="12.75" customHeight="1" x14ac:dyDescent="0.25">
      <c r="A166" s="11" t="s">
        <v>163</v>
      </c>
      <c r="B166">
        <v>629</v>
      </c>
      <c r="C166" s="4"/>
      <c r="D166" s="4"/>
      <c r="E166" s="4"/>
      <c r="F166" s="4"/>
      <c r="G166" s="6"/>
      <c r="H166" s="4"/>
      <c r="O166" s="4"/>
      <c r="P166" s="4"/>
      <c r="Q166" s="4"/>
    </row>
    <row r="167" spans="1:17" ht="12.75" customHeight="1" x14ac:dyDescent="0.25">
      <c r="A167" s="11" t="s">
        <v>285</v>
      </c>
      <c r="B167">
        <v>899</v>
      </c>
      <c r="C167" s="4"/>
      <c r="D167" s="4"/>
      <c r="E167" s="4"/>
      <c r="F167" s="4"/>
      <c r="G167" s="6"/>
      <c r="H167" s="4"/>
      <c r="O167" s="4"/>
      <c r="P167" s="4"/>
      <c r="Q167" s="4"/>
    </row>
    <row r="168" spans="1:17" ht="12.75" customHeight="1" x14ac:dyDescent="0.25">
      <c r="A168" s="11" t="s">
        <v>61</v>
      </c>
      <c r="B168">
        <v>847</v>
      </c>
      <c r="C168" s="4"/>
      <c r="D168" s="4"/>
      <c r="E168" s="4"/>
      <c r="F168" s="4"/>
      <c r="G168" s="6"/>
      <c r="H168" s="4"/>
      <c r="O168" s="4"/>
      <c r="P168" s="4"/>
      <c r="Q168" s="4"/>
    </row>
    <row r="169" spans="1:17" ht="12.75" customHeight="1" x14ac:dyDescent="0.25">
      <c r="A169" s="11" t="s">
        <v>290</v>
      </c>
      <c r="B169">
        <v>450</v>
      </c>
      <c r="C169" s="4"/>
      <c r="D169" s="4"/>
      <c r="E169" s="4"/>
      <c r="F169" s="4"/>
      <c r="G169" s="6"/>
      <c r="H169" s="4"/>
      <c r="O169" s="4"/>
      <c r="P169" s="4"/>
      <c r="Q169" s="4"/>
    </row>
    <row r="170" spans="1:17" ht="12.75" customHeight="1" x14ac:dyDescent="0.25">
      <c r="A170" s="11" t="s">
        <v>291</v>
      </c>
      <c r="B170">
        <v>788</v>
      </c>
      <c r="C170" s="4"/>
      <c r="D170" s="4"/>
      <c r="E170" s="4"/>
      <c r="F170" s="4"/>
      <c r="G170" s="6"/>
      <c r="H170" s="4"/>
      <c r="O170" s="4"/>
      <c r="P170" s="4"/>
      <c r="Q170" s="4"/>
    </row>
    <row r="171" spans="1:17" ht="12.75" customHeight="1" x14ac:dyDescent="0.25">
      <c r="A171" s="11" t="s">
        <v>217</v>
      </c>
      <c r="B171">
        <v>1374</v>
      </c>
      <c r="C171" s="4"/>
      <c r="D171" s="4"/>
      <c r="E171" s="4"/>
      <c r="F171" s="4"/>
      <c r="G171" s="6"/>
      <c r="H171" s="4"/>
      <c r="O171" s="4"/>
      <c r="P171" s="4"/>
      <c r="Q171" s="4"/>
    </row>
    <row r="172" spans="1:17" ht="12.75" customHeight="1" x14ac:dyDescent="0.25">
      <c r="A172" s="11" t="s">
        <v>293</v>
      </c>
      <c r="B172">
        <v>686</v>
      </c>
      <c r="C172" s="4"/>
      <c r="D172" s="4"/>
      <c r="E172" s="4"/>
      <c r="F172" s="4"/>
      <c r="G172" s="6"/>
      <c r="H172" s="4"/>
      <c r="O172" s="4"/>
      <c r="P172" s="4"/>
      <c r="Q172" s="4"/>
    </row>
    <row r="173" spans="1:17" ht="12.75" customHeight="1" x14ac:dyDescent="0.25">
      <c r="A173" s="11" t="s">
        <v>295</v>
      </c>
      <c r="B173">
        <v>364</v>
      </c>
      <c r="C173" s="4"/>
      <c r="D173" s="4"/>
      <c r="E173" s="4"/>
      <c r="F173" s="4"/>
      <c r="G173" s="6"/>
      <c r="H173" s="4"/>
      <c r="O173" s="4"/>
      <c r="P173" s="4"/>
      <c r="Q173" s="4"/>
    </row>
    <row r="174" spans="1:17" ht="12.75" customHeight="1" x14ac:dyDescent="0.25">
      <c r="A174" s="11" t="s">
        <v>296</v>
      </c>
      <c r="B174">
        <v>559</v>
      </c>
      <c r="C174" s="4"/>
      <c r="D174" s="4"/>
      <c r="E174" s="4"/>
      <c r="F174" s="4"/>
      <c r="G174" s="6"/>
      <c r="H174" s="4"/>
      <c r="O174" s="4"/>
      <c r="P174" s="4"/>
      <c r="Q174" s="4"/>
    </row>
    <row r="175" spans="1:17" ht="12.75" customHeight="1" x14ac:dyDescent="0.25">
      <c r="A175" s="11" t="s">
        <v>72</v>
      </c>
      <c r="B175">
        <v>793</v>
      </c>
      <c r="C175" s="4"/>
      <c r="D175" s="4"/>
      <c r="E175" s="4"/>
      <c r="F175" s="4"/>
      <c r="G175" s="6"/>
      <c r="H175" s="4"/>
      <c r="O175" s="4"/>
      <c r="P175" s="4"/>
      <c r="Q175" s="4"/>
    </row>
    <row r="176" spans="1:17" ht="12.75" customHeight="1" x14ac:dyDescent="0.25">
      <c r="A176" s="11" t="s">
        <v>298</v>
      </c>
      <c r="B176">
        <v>582</v>
      </c>
      <c r="C176" s="4"/>
      <c r="D176" s="4"/>
      <c r="E176" s="4"/>
      <c r="F176" s="4"/>
      <c r="G176" s="6"/>
      <c r="H176" s="4"/>
      <c r="O176" s="4"/>
      <c r="P176" s="4"/>
      <c r="Q176" s="4"/>
    </row>
    <row r="177" spans="1:17" ht="12.75" customHeight="1" x14ac:dyDescent="0.25">
      <c r="A177" s="11" t="s">
        <v>300</v>
      </c>
      <c r="B177">
        <v>354</v>
      </c>
      <c r="C177" s="4"/>
      <c r="D177" s="4"/>
      <c r="E177" s="4"/>
      <c r="F177" s="4"/>
      <c r="G177" s="6"/>
      <c r="H177" s="4"/>
      <c r="O177" s="4"/>
      <c r="P177" s="4"/>
      <c r="Q177" s="4"/>
    </row>
    <row r="178" spans="1:17" ht="12.75" customHeight="1" x14ac:dyDescent="0.25">
      <c r="A178" s="11" t="s">
        <v>55</v>
      </c>
      <c r="B178">
        <v>534</v>
      </c>
      <c r="C178" s="4"/>
      <c r="D178" s="4"/>
      <c r="E178" s="4"/>
      <c r="F178" s="4"/>
      <c r="G178" s="6"/>
      <c r="H178" s="4"/>
      <c r="O178" s="4"/>
      <c r="P178" s="4"/>
      <c r="Q178" s="4"/>
    </row>
    <row r="179" spans="1:17" ht="12.75" customHeight="1" x14ac:dyDescent="0.25">
      <c r="A179" s="11" t="s">
        <v>302</v>
      </c>
      <c r="B179">
        <v>42</v>
      </c>
      <c r="C179" s="4"/>
      <c r="D179" s="4"/>
      <c r="E179" s="4"/>
      <c r="F179" s="4"/>
      <c r="G179" s="6"/>
      <c r="H179" s="4"/>
      <c r="O179" s="4"/>
      <c r="P179" s="4"/>
      <c r="Q179" s="4"/>
    </row>
    <row r="180" spans="1:17" ht="12.75" customHeight="1" x14ac:dyDescent="0.25">
      <c r="A180" s="11" t="s">
        <v>305</v>
      </c>
      <c r="B180">
        <v>659</v>
      </c>
      <c r="C180" s="4"/>
      <c r="D180" s="4"/>
      <c r="E180" s="4"/>
      <c r="F180" s="4"/>
      <c r="G180" s="6"/>
      <c r="H180" s="4"/>
      <c r="O180" s="4"/>
      <c r="P180" s="4"/>
      <c r="Q180" s="4"/>
    </row>
    <row r="181" spans="1:17" ht="12.75" customHeight="1" x14ac:dyDescent="0.25">
      <c r="A181" s="11" t="s">
        <v>307</v>
      </c>
      <c r="B181">
        <v>1032</v>
      </c>
      <c r="C181" s="4"/>
      <c r="D181" s="4"/>
      <c r="E181" s="4"/>
      <c r="F181" s="4"/>
      <c r="G181" s="6"/>
      <c r="H181" s="4"/>
      <c r="O181" s="4"/>
      <c r="P181" s="4"/>
      <c r="Q181" s="4"/>
    </row>
    <row r="182" spans="1:17" ht="12.75" customHeight="1" x14ac:dyDescent="0.25">
      <c r="A182" s="11" t="s">
        <v>308</v>
      </c>
      <c r="B182">
        <v>523</v>
      </c>
      <c r="C182" s="4"/>
      <c r="D182" s="4"/>
      <c r="E182" s="4"/>
      <c r="F182" s="4"/>
      <c r="G182" s="6"/>
      <c r="H182" s="4"/>
      <c r="O182" s="4"/>
      <c r="P182" s="4"/>
      <c r="Q182" s="4"/>
    </row>
    <row r="183" spans="1:17" ht="12.75" customHeight="1" x14ac:dyDescent="0.25">
      <c r="A183" s="11" t="s">
        <v>310</v>
      </c>
      <c r="B183">
        <v>836</v>
      </c>
      <c r="C183" s="4"/>
      <c r="D183" s="4"/>
      <c r="E183" s="4"/>
      <c r="F183" s="4"/>
      <c r="G183" s="6"/>
      <c r="H183" s="4"/>
      <c r="O183" s="4"/>
      <c r="P183" s="4"/>
      <c r="Q183" s="4"/>
    </row>
    <row r="184" spans="1:17" ht="12.75" customHeight="1" x14ac:dyDescent="0.25">
      <c r="A184" s="11" t="s">
        <v>152</v>
      </c>
      <c r="B184">
        <v>564</v>
      </c>
      <c r="C184" s="4"/>
      <c r="D184" s="4"/>
      <c r="E184" s="4"/>
      <c r="F184" s="4"/>
      <c r="G184" s="6"/>
      <c r="H184" s="4"/>
      <c r="O184" s="4"/>
      <c r="P184" s="4"/>
      <c r="Q184" s="4"/>
    </row>
    <row r="185" spans="1:17" ht="12.75" customHeight="1" x14ac:dyDescent="0.25">
      <c r="A185" s="11" t="s">
        <v>312</v>
      </c>
      <c r="B185">
        <v>1070</v>
      </c>
      <c r="C185" s="4"/>
      <c r="D185" s="4"/>
      <c r="E185" s="4"/>
      <c r="F185" s="4"/>
      <c r="G185" s="6"/>
      <c r="H185" s="4"/>
      <c r="O185" s="4"/>
      <c r="P185" s="4"/>
      <c r="Q185" s="4"/>
    </row>
    <row r="186" spans="1:17" ht="12.75" customHeight="1" x14ac:dyDescent="0.25">
      <c r="A186" s="11" t="s">
        <v>87</v>
      </c>
      <c r="B186">
        <v>502</v>
      </c>
      <c r="C186" s="4"/>
      <c r="D186" s="4"/>
      <c r="E186" s="4"/>
      <c r="F186" s="4"/>
      <c r="G186" s="6"/>
      <c r="H186" s="4"/>
      <c r="O186" s="4"/>
      <c r="P186" s="4"/>
      <c r="Q186" s="4"/>
    </row>
    <row r="187" spans="1:17" ht="12.75" customHeight="1" x14ac:dyDescent="0.25">
      <c r="A187" s="11" t="s">
        <v>98</v>
      </c>
      <c r="B187">
        <v>285</v>
      </c>
      <c r="C187" s="4"/>
      <c r="D187" s="4"/>
      <c r="E187" s="4"/>
      <c r="F187" s="4"/>
      <c r="G187" s="6"/>
      <c r="H187" s="4"/>
      <c r="O187" s="4"/>
      <c r="P187" s="4"/>
      <c r="Q187" s="4"/>
    </row>
    <row r="188" spans="1:17" ht="12.75" customHeight="1" x14ac:dyDescent="0.25">
      <c r="A188" s="11" t="s">
        <v>315</v>
      </c>
      <c r="B188">
        <v>368</v>
      </c>
      <c r="C188" s="4"/>
      <c r="D188" s="4"/>
      <c r="E188" s="4"/>
      <c r="F188" s="4"/>
      <c r="G188" s="6"/>
      <c r="H188" s="4"/>
      <c r="O188" s="4"/>
      <c r="P188" s="4"/>
      <c r="Q188" s="4"/>
    </row>
    <row r="189" spans="1:17" ht="12.75" customHeight="1" x14ac:dyDescent="0.25">
      <c r="A189" s="11" t="s">
        <v>317</v>
      </c>
      <c r="B189">
        <v>551</v>
      </c>
      <c r="C189" s="4"/>
      <c r="D189" s="4"/>
      <c r="E189" s="4"/>
      <c r="F189" s="4"/>
      <c r="G189" s="6"/>
      <c r="H189" s="4"/>
      <c r="O189" s="4"/>
      <c r="P189" s="4"/>
      <c r="Q189" s="4"/>
    </row>
    <row r="190" spans="1:17" ht="12.75" customHeight="1" x14ac:dyDescent="0.25">
      <c r="A190" s="11" t="s">
        <v>318</v>
      </c>
      <c r="B190">
        <v>332</v>
      </c>
      <c r="C190" s="4"/>
      <c r="D190" s="4"/>
      <c r="E190" s="4"/>
      <c r="F190" s="4"/>
      <c r="G190" s="6"/>
      <c r="H190" s="4"/>
      <c r="O190" s="4"/>
      <c r="P190" s="4"/>
      <c r="Q190" s="4"/>
    </row>
    <row r="191" spans="1:17" ht="12.75" customHeight="1" x14ac:dyDescent="0.25">
      <c r="A191" s="11" t="s">
        <v>252</v>
      </c>
      <c r="B191">
        <v>1935</v>
      </c>
      <c r="C191" s="4"/>
      <c r="D191" s="4"/>
      <c r="E191" s="4"/>
      <c r="F191" s="4"/>
      <c r="G191" s="6"/>
      <c r="H191" s="4"/>
      <c r="O191" s="4"/>
      <c r="P191" s="4"/>
      <c r="Q191" s="4"/>
    </row>
    <row r="192" spans="1:17" ht="12.75" customHeight="1" x14ac:dyDescent="0.25">
      <c r="A192" s="11" t="s">
        <v>250</v>
      </c>
      <c r="B192">
        <v>401</v>
      </c>
      <c r="C192" s="4"/>
      <c r="D192" s="4"/>
      <c r="E192" s="4"/>
      <c r="F192" s="4"/>
      <c r="G192" s="6"/>
      <c r="H192" s="4"/>
      <c r="O192" s="4"/>
      <c r="P192" s="4"/>
      <c r="Q192" s="4"/>
    </row>
    <row r="193" spans="1:17" ht="12.75" customHeight="1" x14ac:dyDescent="0.25">
      <c r="A193" s="11" t="s">
        <v>321</v>
      </c>
      <c r="B193">
        <v>642</v>
      </c>
      <c r="C193" s="4"/>
      <c r="D193" s="4"/>
      <c r="E193" s="4"/>
      <c r="F193" s="4"/>
      <c r="G193" s="6"/>
      <c r="H193" s="4"/>
      <c r="O193" s="4"/>
      <c r="P193" s="4"/>
      <c r="Q193" s="4"/>
    </row>
    <row r="194" spans="1:17" ht="12.75" customHeight="1" x14ac:dyDescent="0.25">
      <c r="A194" s="11" t="s">
        <v>125</v>
      </c>
      <c r="B194">
        <v>872</v>
      </c>
      <c r="C194" s="4"/>
      <c r="D194" s="4"/>
      <c r="E194" s="4"/>
      <c r="F194" s="4"/>
      <c r="G194" s="6"/>
      <c r="H194" s="4"/>
      <c r="O194" s="4"/>
      <c r="P194" s="4"/>
      <c r="Q194" s="4"/>
    </row>
    <row r="195" spans="1:17" ht="12.75" customHeight="1" x14ac:dyDescent="0.25">
      <c r="A195" s="11" t="s">
        <v>323</v>
      </c>
      <c r="B195">
        <v>1136</v>
      </c>
      <c r="C195" s="4"/>
      <c r="D195" s="4"/>
      <c r="E195" s="4"/>
      <c r="F195" s="4"/>
      <c r="G195" s="6"/>
      <c r="H195" s="4"/>
      <c r="O195" s="4"/>
      <c r="P195" s="4"/>
      <c r="Q195" s="4"/>
    </row>
    <row r="196" spans="1:17" ht="12.75" customHeight="1" x14ac:dyDescent="0.25">
      <c r="A196" s="11" t="s">
        <v>172</v>
      </c>
      <c r="B196">
        <v>1418</v>
      </c>
      <c r="C196" s="4"/>
      <c r="D196" s="4"/>
      <c r="E196" s="4"/>
      <c r="F196" s="4"/>
      <c r="G196" s="6"/>
      <c r="H196" s="4"/>
      <c r="O196" s="4"/>
      <c r="P196" s="4"/>
      <c r="Q196" s="4"/>
    </row>
    <row r="197" spans="1:17" ht="12.75" customHeight="1" x14ac:dyDescent="0.25">
      <c r="A197" s="11" t="s">
        <v>136</v>
      </c>
      <c r="B197">
        <v>607</v>
      </c>
      <c r="C197" s="4"/>
      <c r="D197" s="4"/>
      <c r="E197" s="4"/>
      <c r="F197" s="4"/>
      <c r="G197" s="6"/>
      <c r="H197" s="4"/>
      <c r="O197" s="4"/>
      <c r="P197" s="4"/>
      <c r="Q197" s="4"/>
    </row>
    <row r="198" spans="1:17" ht="12.75" customHeight="1" x14ac:dyDescent="0.25">
      <c r="A198" s="11" t="s">
        <v>326</v>
      </c>
      <c r="B198">
        <v>450</v>
      </c>
      <c r="C198" s="4"/>
      <c r="D198" s="4"/>
      <c r="E198" s="4"/>
      <c r="F198" s="4"/>
      <c r="G198" s="6"/>
      <c r="H198" s="4"/>
      <c r="O198" s="4"/>
      <c r="P198" s="4"/>
      <c r="Q198" s="4"/>
    </row>
    <row r="199" spans="1:17" ht="12.75" customHeight="1" x14ac:dyDescent="0.25">
      <c r="A199" s="11" t="s">
        <v>328</v>
      </c>
      <c r="B199">
        <v>765</v>
      </c>
      <c r="C199" s="4"/>
      <c r="D199" s="4"/>
      <c r="E199" s="4"/>
      <c r="F199" s="4"/>
      <c r="G199" s="6"/>
      <c r="H199" s="4"/>
      <c r="O199" s="4"/>
      <c r="P199" s="4"/>
      <c r="Q199" s="4"/>
    </row>
    <row r="200" spans="1:17" ht="12.75" customHeight="1" x14ac:dyDescent="0.25">
      <c r="A200" s="11" t="s">
        <v>1223</v>
      </c>
      <c r="B200">
        <v>108040</v>
      </c>
      <c r="C200" s="4"/>
      <c r="D200" s="4"/>
      <c r="E200" s="4"/>
      <c r="F200" s="4"/>
      <c r="G200" s="6"/>
      <c r="H200" s="4"/>
      <c r="O200" s="4"/>
      <c r="P200" s="4"/>
      <c r="Q200" s="4"/>
    </row>
    <row r="201" spans="1:17" ht="12.75" customHeight="1" x14ac:dyDescent="0.25">
      <c r="C201" s="4"/>
      <c r="D201" s="4"/>
      <c r="E201" s="4"/>
      <c r="F201" s="4"/>
      <c r="G201" s="6"/>
      <c r="H201" s="4"/>
      <c r="O201" s="4"/>
      <c r="P201" s="4"/>
      <c r="Q201" s="4"/>
    </row>
    <row r="202" spans="1:17" ht="12.75" customHeight="1" x14ac:dyDescent="0.25">
      <c r="C202" s="4"/>
      <c r="D202" s="4"/>
      <c r="E202" s="4"/>
      <c r="F202" s="4"/>
      <c r="G202" s="6"/>
      <c r="H202" s="4"/>
      <c r="O202" s="4"/>
      <c r="P202" s="4"/>
      <c r="Q202" s="4"/>
    </row>
    <row r="203" spans="1:17" ht="12.75" customHeight="1" x14ac:dyDescent="0.25">
      <c r="C203" s="4"/>
      <c r="D203" s="4"/>
      <c r="E203" s="4"/>
      <c r="F203" s="4"/>
      <c r="G203" s="6"/>
      <c r="H203" s="4"/>
      <c r="O203" s="4"/>
      <c r="P203" s="4"/>
      <c r="Q203" s="4"/>
    </row>
    <row r="204" spans="1:17" ht="12.75" customHeight="1" x14ac:dyDescent="0.25">
      <c r="A204" s="14" t="s">
        <v>1252</v>
      </c>
      <c r="C204" s="4"/>
      <c r="D204" s="4"/>
      <c r="E204" s="4"/>
      <c r="F204" s="4"/>
      <c r="G204" s="6"/>
      <c r="H204" s="4"/>
      <c r="O204" s="4"/>
      <c r="P204" s="4"/>
      <c r="Q204" s="4"/>
    </row>
    <row r="205" spans="1:17" ht="12.75" customHeight="1" x14ac:dyDescent="0.25">
      <c r="C205" s="4"/>
      <c r="D205" s="4"/>
      <c r="E205" s="4"/>
      <c r="F205" s="4"/>
      <c r="G205" s="6"/>
      <c r="H205" s="4"/>
      <c r="O205" s="4"/>
      <c r="P205" s="4"/>
      <c r="Q205" s="4"/>
    </row>
    <row r="206" spans="1:17" ht="12.75" customHeight="1" x14ac:dyDescent="0.25">
      <c r="A206" s="10" t="s">
        <v>1222</v>
      </c>
      <c r="B206" t="s">
        <v>1224</v>
      </c>
      <c r="D206" s="4"/>
      <c r="E206" s="4"/>
      <c r="F206" s="4"/>
      <c r="G206" s="6"/>
      <c r="H206" s="4"/>
      <c r="O206" s="4"/>
      <c r="P206" s="4"/>
      <c r="Q206" s="4"/>
    </row>
    <row r="207" spans="1:17" ht="12.75" customHeight="1" x14ac:dyDescent="0.25">
      <c r="A207" s="11" t="s">
        <v>13</v>
      </c>
      <c r="B207">
        <v>13129</v>
      </c>
      <c r="D207" s="4"/>
      <c r="E207" s="4"/>
      <c r="F207" s="4"/>
      <c r="G207" s="6"/>
      <c r="H207" s="4"/>
      <c r="O207" s="4"/>
      <c r="P207" s="4"/>
      <c r="Q207" s="4"/>
    </row>
    <row r="208" spans="1:17" ht="12.75" customHeight="1" x14ac:dyDescent="0.25">
      <c r="A208" s="13" t="s">
        <v>1220</v>
      </c>
      <c r="B208">
        <v>1450</v>
      </c>
      <c r="D208" s="4"/>
      <c r="E208" s="4"/>
      <c r="F208" s="4"/>
      <c r="G208" s="6"/>
      <c r="H208" s="4"/>
      <c r="O208" s="4"/>
      <c r="P208" s="4"/>
      <c r="Q208" s="4"/>
    </row>
    <row r="209" spans="1:17" ht="12.75" customHeight="1" x14ac:dyDescent="0.25">
      <c r="A209" s="13" t="s">
        <v>1219</v>
      </c>
      <c r="B209">
        <v>5811</v>
      </c>
      <c r="D209" s="4"/>
      <c r="E209" s="4"/>
      <c r="F209" s="4"/>
      <c r="G209" s="6"/>
      <c r="H209" s="4"/>
      <c r="O209" s="4"/>
      <c r="P209" s="4"/>
      <c r="Q209" s="4"/>
    </row>
    <row r="210" spans="1:17" ht="12.75" customHeight="1" x14ac:dyDescent="0.25">
      <c r="A210" s="13" t="s">
        <v>1218</v>
      </c>
      <c r="B210">
        <v>5868</v>
      </c>
      <c r="D210" s="4"/>
      <c r="E210" s="4"/>
      <c r="F210" s="4"/>
      <c r="G210" s="6"/>
      <c r="H210" s="4"/>
      <c r="O210" s="4"/>
      <c r="P210" s="4"/>
      <c r="Q210" s="4"/>
    </row>
    <row r="211" spans="1:17" ht="12.75" customHeight="1" x14ac:dyDescent="0.25">
      <c r="A211" s="11" t="s">
        <v>19</v>
      </c>
      <c r="B211">
        <v>18224</v>
      </c>
      <c r="D211" s="4"/>
      <c r="E211" s="4"/>
      <c r="F211" s="4"/>
      <c r="G211" s="6"/>
      <c r="H211" s="4"/>
      <c r="O211" s="4"/>
      <c r="P211" s="4"/>
      <c r="Q211" s="4"/>
    </row>
    <row r="212" spans="1:17" ht="12.75" customHeight="1" x14ac:dyDescent="0.25">
      <c r="A212" s="13" t="s">
        <v>1220</v>
      </c>
      <c r="B212">
        <v>1536</v>
      </c>
      <c r="D212" s="4"/>
      <c r="E212" s="4"/>
      <c r="F212" s="4"/>
      <c r="G212" s="6"/>
      <c r="H212" s="4"/>
      <c r="O212" s="4"/>
      <c r="P212" s="4"/>
      <c r="Q212" s="4"/>
    </row>
    <row r="213" spans="1:17" ht="12.75" customHeight="1" x14ac:dyDescent="0.25">
      <c r="A213" s="13" t="s">
        <v>1219</v>
      </c>
      <c r="B213">
        <v>9649</v>
      </c>
      <c r="D213" s="4"/>
      <c r="E213" s="4"/>
      <c r="F213" s="4"/>
      <c r="G213" s="6"/>
      <c r="H213" s="4"/>
      <c r="O213" s="4"/>
      <c r="P213" s="4"/>
      <c r="Q213" s="4"/>
    </row>
    <row r="214" spans="1:17" ht="12.75" customHeight="1" x14ac:dyDescent="0.25">
      <c r="A214" s="13" t="s">
        <v>1218</v>
      </c>
      <c r="B214">
        <v>7039</v>
      </c>
      <c r="D214" s="4"/>
      <c r="E214" s="4"/>
      <c r="F214" s="4"/>
      <c r="G214" s="6"/>
      <c r="H214" s="4"/>
      <c r="O214" s="4"/>
      <c r="P214" s="4"/>
      <c r="Q214" s="4"/>
    </row>
    <row r="215" spans="1:17" ht="12.75" customHeight="1" x14ac:dyDescent="0.25">
      <c r="A215" s="11" t="s">
        <v>22</v>
      </c>
      <c r="B215">
        <v>7049</v>
      </c>
      <c r="D215" s="4"/>
      <c r="E215" s="4"/>
      <c r="F215" s="4"/>
      <c r="G215" s="6"/>
      <c r="H215" s="4"/>
      <c r="O215" s="4"/>
      <c r="P215" s="4"/>
      <c r="Q215" s="4"/>
    </row>
    <row r="216" spans="1:17" ht="12.75" customHeight="1" x14ac:dyDescent="0.25">
      <c r="A216" s="13" t="s">
        <v>1220</v>
      </c>
      <c r="B216">
        <v>707</v>
      </c>
      <c r="D216" s="4"/>
      <c r="E216" s="4"/>
      <c r="F216" s="4"/>
      <c r="G216" s="6"/>
      <c r="H216" s="4"/>
      <c r="O216" s="4"/>
      <c r="P216" s="4"/>
      <c r="Q216" s="4"/>
    </row>
    <row r="217" spans="1:17" ht="12.75" customHeight="1" x14ac:dyDescent="0.25">
      <c r="A217" s="13" t="s">
        <v>1219</v>
      </c>
      <c r="B217">
        <v>3665</v>
      </c>
      <c r="D217" s="4"/>
      <c r="E217" s="4"/>
      <c r="F217" s="4"/>
      <c r="G217" s="6"/>
      <c r="H217" s="4"/>
      <c r="O217" s="4"/>
      <c r="P217" s="4"/>
      <c r="Q217" s="4"/>
    </row>
    <row r="218" spans="1:17" ht="12.75" customHeight="1" x14ac:dyDescent="0.25">
      <c r="A218" s="13" t="s">
        <v>1218</v>
      </c>
      <c r="B218">
        <v>2677</v>
      </c>
      <c r="D218" s="4"/>
      <c r="E218" s="4"/>
      <c r="F218" s="4"/>
      <c r="G218" s="6"/>
      <c r="H218" s="4"/>
      <c r="O218" s="4"/>
      <c r="P218" s="4"/>
      <c r="Q218" s="4"/>
    </row>
    <row r="219" spans="1:17" ht="12.75" customHeight="1" x14ac:dyDescent="0.25">
      <c r="A219" s="11" t="s">
        <v>24</v>
      </c>
      <c r="B219">
        <v>9794</v>
      </c>
      <c r="D219" s="4"/>
      <c r="E219" s="4"/>
      <c r="F219" s="4"/>
      <c r="G219" s="6"/>
      <c r="H219" s="4"/>
      <c r="O219" s="4"/>
      <c r="P219" s="4"/>
      <c r="Q219" s="4"/>
    </row>
    <row r="220" spans="1:17" ht="12.75" customHeight="1" x14ac:dyDescent="0.25">
      <c r="A220" s="13" t="s">
        <v>1220</v>
      </c>
      <c r="B220">
        <v>1078</v>
      </c>
      <c r="D220" s="4"/>
      <c r="E220" s="4"/>
      <c r="F220" s="4"/>
      <c r="G220" s="6"/>
      <c r="H220" s="4"/>
      <c r="O220" s="4"/>
      <c r="P220" s="4"/>
      <c r="Q220" s="4"/>
    </row>
    <row r="221" spans="1:17" ht="12.75" customHeight="1" x14ac:dyDescent="0.25">
      <c r="A221" s="13" t="s">
        <v>1219</v>
      </c>
      <c r="B221">
        <v>5252</v>
      </c>
      <c r="D221" s="4"/>
      <c r="E221" s="4"/>
      <c r="F221" s="4"/>
      <c r="G221" s="6"/>
      <c r="H221" s="4"/>
      <c r="O221" s="4"/>
      <c r="P221" s="4"/>
      <c r="Q221" s="4"/>
    </row>
    <row r="222" spans="1:17" ht="12.75" customHeight="1" x14ac:dyDescent="0.25">
      <c r="A222" s="13" t="s">
        <v>1218</v>
      </c>
      <c r="B222">
        <v>3464</v>
      </c>
      <c r="D222" s="4"/>
      <c r="E222" s="4"/>
      <c r="F222" s="4"/>
      <c r="G222" s="6"/>
      <c r="H222" s="4"/>
      <c r="O222" s="4"/>
      <c r="P222" s="4"/>
      <c r="Q222" s="4"/>
    </row>
    <row r="223" spans="1:17" ht="12.75" customHeight="1" x14ac:dyDescent="0.25">
      <c r="A223" s="11" t="s">
        <v>28</v>
      </c>
      <c r="B223">
        <v>8245</v>
      </c>
      <c r="D223" s="4"/>
      <c r="E223" s="4"/>
      <c r="F223" s="4"/>
      <c r="G223" s="6"/>
      <c r="H223" s="4"/>
      <c r="O223" s="4"/>
      <c r="P223" s="4"/>
      <c r="Q223" s="4"/>
    </row>
    <row r="224" spans="1:17" ht="12.75" customHeight="1" x14ac:dyDescent="0.25">
      <c r="A224" s="13" t="s">
        <v>1220</v>
      </c>
      <c r="B224">
        <v>1011</v>
      </c>
      <c r="C224" s="4"/>
      <c r="D224" s="4"/>
      <c r="E224" s="4"/>
      <c r="F224" s="4"/>
      <c r="G224" s="6"/>
      <c r="H224" s="4"/>
      <c r="O224" s="4"/>
      <c r="P224" s="4"/>
      <c r="Q224" s="4"/>
    </row>
    <row r="225" spans="1:17" ht="12.75" customHeight="1" x14ac:dyDescent="0.25">
      <c r="A225" s="13" t="s">
        <v>1219</v>
      </c>
      <c r="B225">
        <v>4607</v>
      </c>
      <c r="C225" s="4"/>
      <c r="D225" s="4"/>
      <c r="E225" s="4"/>
      <c r="F225" s="4"/>
      <c r="G225" s="6"/>
      <c r="H225" s="4"/>
      <c r="O225" s="4"/>
      <c r="P225" s="4"/>
      <c r="Q225" s="4"/>
    </row>
    <row r="226" spans="1:17" ht="12.75" customHeight="1" x14ac:dyDescent="0.25">
      <c r="A226" s="13" t="s">
        <v>1218</v>
      </c>
      <c r="B226">
        <v>2627</v>
      </c>
      <c r="C226" s="4"/>
      <c r="D226" s="4"/>
      <c r="E226" s="4"/>
      <c r="F226" s="4"/>
      <c r="G226" s="6"/>
      <c r="H226" s="4"/>
      <c r="O226" s="4"/>
      <c r="P226" s="4"/>
      <c r="Q226" s="4"/>
    </row>
    <row r="227" spans="1:17" ht="12.75" customHeight="1" x14ac:dyDescent="0.25">
      <c r="A227" s="11" t="s">
        <v>31</v>
      </c>
      <c r="B227">
        <v>9317</v>
      </c>
      <c r="C227" s="4"/>
      <c r="D227" s="4"/>
      <c r="E227" s="4"/>
      <c r="F227" s="4"/>
      <c r="G227" s="6"/>
      <c r="H227" s="4"/>
      <c r="O227" s="4"/>
      <c r="P227" s="4"/>
      <c r="Q227" s="4"/>
    </row>
    <row r="228" spans="1:17" ht="12.75" customHeight="1" x14ac:dyDescent="0.25">
      <c r="A228" s="13" t="s">
        <v>1220</v>
      </c>
      <c r="B228">
        <v>562</v>
      </c>
      <c r="C228" s="4"/>
      <c r="D228" s="4"/>
      <c r="E228" s="4"/>
      <c r="F228" s="4"/>
      <c r="G228" s="6"/>
      <c r="H228" s="4"/>
      <c r="O228" s="4"/>
      <c r="P228" s="4"/>
      <c r="Q228" s="4"/>
    </row>
    <row r="229" spans="1:17" ht="12.75" customHeight="1" x14ac:dyDescent="0.25">
      <c r="A229" s="13" t="s">
        <v>1219</v>
      </c>
      <c r="B229">
        <v>4446</v>
      </c>
      <c r="C229" s="4"/>
      <c r="D229" s="4"/>
      <c r="E229" s="4"/>
      <c r="F229" s="4"/>
      <c r="G229" s="6"/>
      <c r="H229" s="4"/>
      <c r="O229" s="4"/>
      <c r="P229" s="4"/>
      <c r="Q229" s="4"/>
    </row>
    <row r="230" spans="1:17" ht="12.75" customHeight="1" x14ac:dyDescent="0.25">
      <c r="A230" s="13" t="s">
        <v>1218</v>
      </c>
      <c r="B230">
        <v>4309</v>
      </c>
      <c r="C230" s="4"/>
      <c r="D230" s="4"/>
      <c r="E230" s="4"/>
      <c r="F230" s="4"/>
      <c r="G230" s="6"/>
      <c r="H230" s="4"/>
      <c r="O230" s="4"/>
      <c r="P230" s="4"/>
      <c r="Q230" s="4"/>
    </row>
    <row r="231" spans="1:17" ht="12.75" customHeight="1" x14ac:dyDescent="0.25">
      <c r="A231" s="11" t="s">
        <v>16</v>
      </c>
      <c r="B231">
        <v>8943</v>
      </c>
      <c r="C231" s="4"/>
      <c r="D231" s="4"/>
      <c r="E231" s="4"/>
      <c r="F231" s="4"/>
      <c r="G231" s="6"/>
      <c r="H231" s="4"/>
      <c r="O231" s="4"/>
      <c r="P231" s="4"/>
      <c r="Q231" s="4"/>
    </row>
    <row r="232" spans="1:17" ht="12.75" customHeight="1" x14ac:dyDescent="0.25">
      <c r="A232" s="13" t="s">
        <v>1220</v>
      </c>
      <c r="B232">
        <v>1109</v>
      </c>
      <c r="C232" s="4"/>
      <c r="D232" s="4"/>
      <c r="E232" s="4"/>
      <c r="F232" s="4"/>
      <c r="G232" s="6"/>
      <c r="H232" s="4"/>
      <c r="O232" s="4"/>
      <c r="P232" s="4"/>
      <c r="Q232" s="4"/>
    </row>
    <row r="233" spans="1:17" ht="12.75" customHeight="1" x14ac:dyDescent="0.25">
      <c r="A233" s="13" t="s">
        <v>1219</v>
      </c>
      <c r="B233">
        <v>4976</v>
      </c>
      <c r="C233" s="4"/>
      <c r="D233" s="4"/>
      <c r="E233" s="4"/>
      <c r="F233" s="4"/>
      <c r="G233" s="6"/>
      <c r="H233" s="4"/>
      <c r="O233" s="4"/>
      <c r="P233" s="4"/>
      <c r="Q233" s="4"/>
    </row>
    <row r="234" spans="1:17" ht="12.75" customHeight="1" x14ac:dyDescent="0.25">
      <c r="A234" s="13" t="s">
        <v>1218</v>
      </c>
      <c r="B234">
        <v>2858</v>
      </c>
      <c r="C234" s="4"/>
      <c r="D234" s="4"/>
      <c r="E234" s="4"/>
      <c r="F234" s="4"/>
      <c r="G234" s="6"/>
      <c r="H234" s="4"/>
      <c r="O234" s="4"/>
      <c r="P234" s="4"/>
      <c r="Q234" s="4"/>
    </row>
    <row r="235" spans="1:17" ht="12.75" customHeight="1" x14ac:dyDescent="0.25">
      <c r="A235" s="11" t="s">
        <v>35</v>
      </c>
      <c r="B235">
        <v>8715</v>
      </c>
      <c r="C235" s="4"/>
      <c r="D235" s="4"/>
      <c r="E235" s="4"/>
      <c r="F235" s="4"/>
      <c r="G235" s="6"/>
      <c r="H235" s="4"/>
      <c r="O235" s="4"/>
      <c r="P235" s="4"/>
      <c r="Q235" s="4"/>
    </row>
    <row r="236" spans="1:17" ht="12.75" customHeight="1" x14ac:dyDescent="0.25">
      <c r="A236" s="13" t="s">
        <v>1220</v>
      </c>
      <c r="B236">
        <v>660</v>
      </c>
      <c r="C236" s="4"/>
      <c r="D236" s="4"/>
      <c r="E236" s="4"/>
      <c r="F236" s="4"/>
      <c r="G236" s="6"/>
      <c r="H236" s="4"/>
      <c r="O236" s="4"/>
      <c r="P236" s="4"/>
      <c r="Q236" s="4"/>
    </row>
    <row r="237" spans="1:17" ht="12.75" customHeight="1" x14ac:dyDescent="0.25">
      <c r="A237" s="13" t="s">
        <v>1219</v>
      </c>
      <c r="B237">
        <v>3660</v>
      </c>
      <c r="C237" s="4"/>
      <c r="D237" s="4"/>
      <c r="E237" s="4"/>
      <c r="F237" s="4"/>
      <c r="G237" s="6"/>
      <c r="H237" s="4"/>
      <c r="O237" s="4"/>
      <c r="P237" s="4"/>
      <c r="Q237" s="4"/>
    </row>
    <row r="238" spans="1:17" ht="12.75" customHeight="1" x14ac:dyDescent="0.25">
      <c r="A238" s="13" t="s">
        <v>1218</v>
      </c>
      <c r="B238">
        <v>4395</v>
      </c>
      <c r="C238" s="4"/>
      <c r="D238" s="4"/>
      <c r="E238" s="4"/>
      <c r="F238" s="4"/>
      <c r="G238" s="6"/>
      <c r="H238" s="4"/>
      <c r="O238" s="4"/>
      <c r="P238" s="4"/>
      <c r="Q238" s="4"/>
    </row>
    <row r="239" spans="1:17" ht="12.75" customHeight="1" x14ac:dyDescent="0.25">
      <c r="A239" s="11" t="s">
        <v>37</v>
      </c>
      <c r="B239">
        <v>9421</v>
      </c>
      <c r="C239" s="4"/>
      <c r="D239" s="4"/>
      <c r="E239" s="4"/>
      <c r="F239" s="4"/>
      <c r="G239" s="6"/>
      <c r="H239" s="4"/>
      <c r="O239" s="4"/>
      <c r="P239" s="4"/>
      <c r="Q239" s="4"/>
    </row>
    <row r="240" spans="1:17" ht="12.75" customHeight="1" x14ac:dyDescent="0.25">
      <c r="A240" s="13" t="s">
        <v>1220</v>
      </c>
      <c r="B240">
        <v>916</v>
      </c>
      <c r="C240" s="4"/>
      <c r="D240" s="4"/>
      <c r="E240" s="4"/>
      <c r="F240" s="4"/>
      <c r="G240" s="6"/>
      <c r="H240" s="4"/>
      <c r="O240" s="4"/>
      <c r="P240" s="4"/>
      <c r="Q240" s="4"/>
    </row>
    <row r="241" spans="1:17" ht="12.75" customHeight="1" x14ac:dyDescent="0.25">
      <c r="A241" s="13" t="s">
        <v>1219</v>
      </c>
      <c r="B241">
        <v>4328</v>
      </c>
      <c r="C241" s="4"/>
      <c r="D241" s="4"/>
      <c r="E241" s="4"/>
      <c r="F241" s="4"/>
      <c r="G241" s="6"/>
      <c r="H241" s="4"/>
      <c r="O241" s="4"/>
      <c r="P241" s="4"/>
      <c r="Q241" s="4"/>
    </row>
    <row r="242" spans="1:17" ht="12.75" customHeight="1" x14ac:dyDescent="0.25">
      <c r="A242" s="13" t="s">
        <v>1218</v>
      </c>
      <c r="B242">
        <v>4177</v>
      </c>
      <c r="C242" s="4"/>
      <c r="D242" s="4"/>
      <c r="E242" s="4"/>
      <c r="F242" s="4"/>
      <c r="G242" s="6"/>
      <c r="H242" s="4"/>
      <c r="O242" s="4"/>
      <c r="P242" s="4"/>
      <c r="Q242" s="4"/>
    </row>
    <row r="243" spans="1:17" ht="12.75" customHeight="1" x14ac:dyDescent="0.25">
      <c r="A243" s="11" t="s">
        <v>41</v>
      </c>
      <c r="B243">
        <v>7784</v>
      </c>
      <c r="C243" s="4"/>
      <c r="D243" s="4"/>
      <c r="E243" s="4"/>
      <c r="F243" s="4"/>
      <c r="G243" s="6"/>
      <c r="H243" s="4"/>
      <c r="O243" s="4"/>
      <c r="P243" s="4"/>
      <c r="Q243" s="4"/>
    </row>
    <row r="244" spans="1:17" ht="12.75" customHeight="1" x14ac:dyDescent="0.25">
      <c r="A244" s="13" t="s">
        <v>1220</v>
      </c>
      <c r="B244">
        <v>658</v>
      </c>
      <c r="C244" s="4"/>
      <c r="D244" s="4"/>
      <c r="E244" s="4"/>
      <c r="F244" s="4"/>
      <c r="G244" s="6"/>
      <c r="H244" s="4"/>
      <c r="O244" s="4"/>
      <c r="P244" s="4"/>
      <c r="Q244" s="4"/>
    </row>
    <row r="245" spans="1:17" ht="12.75" customHeight="1" x14ac:dyDescent="0.25">
      <c r="A245" s="13" t="s">
        <v>1219</v>
      </c>
      <c r="B245">
        <v>3761</v>
      </c>
      <c r="C245" s="4"/>
      <c r="D245" s="4"/>
      <c r="E245" s="4"/>
      <c r="F245" s="4"/>
      <c r="G245" s="6"/>
      <c r="H245" s="4"/>
      <c r="O245" s="4"/>
      <c r="P245" s="4"/>
      <c r="Q245" s="4"/>
    </row>
    <row r="246" spans="1:17" ht="12.75" customHeight="1" x14ac:dyDescent="0.25">
      <c r="A246" s="13" t="s">
        <v>1218</v>
      </c>
      <c r="B246">
        <v>3365</v>
      </c>
      <c r="C246" s="4"/>
      <c r="D246" s="4"/>
      <c r="E246" s="4"/>
      <c r="F246" s="4"/>
      <c r="G246" s="6"/>
      <c r="H246" s="4"/>
      <c r="O246" s="4"/>
      <c r="P246" s="4"/>
      <c r="Q246" s="4"/>
    </row>
    <row r="247" spans="1:17" ht="12.75" customHeight="1" x14ac:dyDescent="0.25">
      <c r="A247" s="11" t="s">
        <v>43</v>
      </c>
      <c r="B247">
        <v>7419</v>
      </c>
      <c r="C247" s="4"/>
      <c r="D247" s="4"/>
      <c r="E247" s="4"/>
      <c r="F247" s="4"/>
      <c r="G247" s="6"/>
      <c r="H247" s="4"/>
      <c r="O247" s="4"/>
      <c r="P247" s="4"/>
      <c r="Q247" s="4"/>
    </row>
    <row r="248" spans="1:17" ht="12.75" customHeight="1" x14ac:dyDescent="0.25">
      <c r="A248" s="13" t="s">
        <v>1220</v>
      </c>
      <c r="B248">
        <v>1076</v>
      </c>
      <c r="C248" s="4"/>
      <c r="D248" s="4"/>
      <c r="E248" s="4"/>
      <c r="F248" s="4"/>
      <c r="G248" s="6"/>
      <c r="H248" s="4"/>
      <c r="O248" s="4"/>
      <c r="P248" s="4"/>
      <c r="Q248" s="4"/>
    </row>
    <row r="249" spans="1:17" ht="12.75" customHeight="1" x14ac:dyDescent="0.25">
      <c r="A249" s="13" t="s">
        <v>1219</v>
      </c>
      <c r="B249">
        <v>2502</v>
      </c>
      <c r="C249" s="4"/>
      <c r="D249" s="4"/>
      <c r="E249" s="4"/>
      <c r="F249" s="4"/>
      <c r="G249" s="6"/>
      <c r="H249" s="4"/>
      <c r="O249" s="4"/>
      <c r="P249" s="4"/>
      <c r="Q249" s="4"/>
    </row>
    <row r="250" spans="1:17" ht="12.75" customHeight="1" x14ac:dyDescent="0.25">
      <c r="A250" s="13" t="s">
        <v>1218</v>
      </c>
      <c r="B250">
        <v>3841</v>
      </c>
      <c r="C250" s="4"/>
      <c r="D250" s="4"/>
      <c r="E250" s="4"/>
      <c r="F250" s="4"/>
      <c r="G250" s="6"/>
      <c r="H250" s="4"/>
      <c r="O250" s="4"/>
      <c r="P250" s="4"/>
      <c r="Q250" s="4"/>
    </row>
    <row r="251" spans="1:17" ht="12.75" customHeight="1" x14ac:dyDescent="0.25">
      <c r="A251" s="11" t="s">
        <v>1223</v>
      </c>
      <c r="B251">
        <v>108040</v>
      </c>
      <c r="C251" s="4"/>
      <c r="D251" s="4"/>
      <c r="E251" s="4"/>
      <c r="F251" s="4"/>
      <c r="G251" s="6"/>
      <c r="H251" s="4"/>
      <c r="O251" s="4"/>
      <c r="P251" s="4"/>
      <c r="Q251" s="4"/>
    </row>
    <row r="252" spans="1:17" ht="12.75" customHeight="1" x14ac:dyDescent="0.25">
      <c r="C252" s="4"/>
      <c r="D252" s="4"/>
      <c r="E252" s="4"/>
      <c r="F252" s="4"/>
      <c r="G252" s="6"/>
      <c r="H252" s="4"/>
      <c r="O252" s="4"/>
      <c r="P252" s="4"/>
      <c r="Q252" s="4"/>
    </row>
    <row r="253" spans="1:17" ht="12.75" customHeight="1" x14ac:dyDescent="0.25">
      <c r="C253" s="4"/>
      <c r="D253" s="4"/>
      <c r="E253" s="4"/>
      <c r="F253" s="4"/>
      <c r="G253" s="6"/>
      <c r="H253" s="4"/>
      <c r="O253" s="4"/>
      <c r="P253" s="4"/>
      <c r="Q253" s="4"/>
    </row>
    <row r="254" spans="1:17" ht="12.75" customHeight="1" x14ac:dyDescent="0.25">
      <c r="A254" s="14" t="s">
        <v>1253</v>
      </c>
      <c r="C254" s="4"/>
      <c r="D254" s="4"/>
      <c r="E254" s="4"/>
      <c r="F254" s="4"/>
      <c r="G254" s="6"/>
      <c r="H254" s="4"/>
      <c r="O254" s="4"/>
      <c r="P254" s="4"/>
      <c r="Q254" s="4"/>
    </row>
    <row r="255" spans="1:17" ht="12.75" customHeight="1" x14ac:dyDescent="0.25">
      <c r="C255" s="4"/>
      <c r="D255" s="4"/>
      <c r="E255" s="4"/>
      <c r="F255" s="4"/>
      <c r="G255" s="6"/>
      <c r="H255" s="4"/>
      <c r="O255" s="4"/>
      <c r="P255" s="4"/>
      <c r="Q255" s="4"/>
    </row>
    <row r="256" spans="1:17" ht="12.75" customHeight="1" x14ac:dyDescent="0.25">
      <c r="A256" s="10" t="s">
        <v>1224</v>
      </c>
      <c r="B256" s="10" t="s">
        <v>1235</v>
      </c>
      <c r="O256" s="4"/>
      <c r="P256" s="4"/>
      <c r="Q256" s="4"/>
    </row>
    <row r="257" spans="1:17" ht="12.75" customHeight="1" x14ac:dyDescent="0.25">
      <c r="A257" s="10" t="s">
        <v>1222</v>
      </c>
      <c r="B257" t="s">
        <v>58</v>
      </c>
      <c r="C257" t="s">
        <v>50</v>
      </c>
      <c r="D257" t="s">
        <v>46</v>
      </c>
      <c r="E257" t="s">
        <v>27</v>
      </c>
      <c r="F257" t="s">
        <v>18</v>
      </c>
      <c r="G257" t="s">
        <v>93</v>
      </c>
      <c r="H257" t="s">
        <v>40</v>
      </c>
      <c r="I257" t="s">
        <v>1223</v>
      </c>
      <c r="O257" s="4"/>
      <c r="P257" s="4"/>
      <c r="Q257" s="4"/>
    </row>
    <row r="258" spans="1:17" ht="12.75" customHeight="1" x14ac:dyDescent="0.25">
      <c r="A258" s="11">
        <v>2015</v>
      </c>
      <c r="B258">
        <v>6643</v>
      </c>
      <c r="C258">
        <v>3144</v>
      </c>
      <c r="D258">
        <v>3910</v>
      </c>
      <c r="E258">
        <v>10432</v>
      </c>
      <c r="F258">
        <v>6182</v>
      </c>
      <c r="G258">
        <v>209</v>
      </c>
      <c r="H258">
        <v>11849</v>
      </c>
      <c r="I258">
        <v>42369</v>
      </c>
      <c r="O258" s="4"/>
      <c r="P258" s="4"/>
      <c r="Q258" s="4"/>
    </row>
    <row r="259" spans="1:17" ht="12.75" customHeight="1" x14ac:dyDescent="0.25">
      <c r="A259" s="13" t="s">
        <v>1220</v>
      </c>
      <c r="B259">
        <v>413</v>
      </c>
      <c r="C259">
        <v>382</v>
      </c>
      <c r="D259">
        <v>227</v>
      </c>
      <c r="E259">
        <v>1216</v>
      </c>
      <c r="F259">
        <v>257</v>
      </c>
      <c r="H259">
        <v>1401</v>
      </c>
      <c r="I259">
        <v>3896</v>
      </c>
      <c r="O259" s="4"/>
      <c r="P259" s="4"/>
      <c r="Q259" s="4"/>
    </row>
    <row r="260" spans="1:17" ht="12.75" customHeight="1" x14ac:dyDescent="0.25">
      <c r="A260" s="13" t="s">
        <v>1219</v>
      </c>
      <c r="B260">
        <v>3522</v>
      </c>
      <c r="C260">
        <v>1656</v>
      </c>
      <c r="D260">
        <v>2339</v>
      </c>
      <c r="E260">
        <v>4404</v>
      </c>
      <c r="F260">
        <v>3041</v>
      </c>
      <c r="G260">
        <v>41</v>
      </c>
      <c r="H260">
        <v>5303</v>
      </c>
      <c r="I260">
        <v>20306</v>
      </c>
      <c r="O260" s="4"/>
      <c r="P260" s="4"/>
      <c r="Q260" s="4"/>
    </row>
    <row r="261" spans="1:17" ht="12.75" customHeight="1" x14ac:dyDescent="0.25">
      <c r="A261" s="13" t="s">
        <v>1218</v>
      </c>
      <c r="B261">
        <v>2708</v>
      </c>
      <c r="C261">
        <v>1106</v>
      </c>
      <c r="D261">
        <v>1344</v>
      </c>
      <c r="E261">
        <v>4812</v>
      </c>
      <c r="F261">
        <v>2884</v>
      </c>
      <c r="G261">
        <v>168</v>
      </c>
      <c r="H261">
        <v>5145</v>
      </c>
      <c r="I261">
        <v>18167</v>
      </c>
      <c r="O261" s="4"/>
      <c r="P261" s="4"/>
      <c r="Q261" s="4"/>
    </row>
    <row r="262" spans="1:17" ht="12.75" customHeight="1" x14ac:dyDescent="0.25">
      <c r="A262" s="11">
        <v>2016</v>
      </c>
      <c r="B262">
        <v>8021</v>
      </c>
      <c r="C262">
        <v>5957</v>
      </c>
      <c r="D262">
        <v>7071</v>
      </c>
      <c r="E262">
        <v>16497</v>
      </c>
      <c r="F262">
        <v>7507</v>
      </c>
      <c r="G262">
        <v>819</v>
      </c>
      <c r="H262">
        <v>19799</v>
      </c>
      <c r="I262">
        <v>65671</v>
      </c>
      <c r="O262" s="4"/>
      <c r="P262" s="4"/>
      <c r="Q262" s="4"/>
    </row>
    <row r="263" spans="1:17" ht="12.75" customHeight="1" x14ac:dyDescent="0.25">
      <c r="A263" s="13" t="s">
        <v>1220</v>
      </c>
      <c r="B263">
        <v>1175</v>
      </c>
      <c r="C263">
        <v>466</v>
      </c>
      <c r="D263">
        <v>513</v>
      </c>
      <c r="E263">
        <v>2372</v>
      </c>
      <c r="F263">
        <v>757</v>
      </c>
      <c r="H263">
        <v>1584</v>
      </c>
      <c r="I263">
        <v>6867</v>
      </c>
      <c r="O263" s="4"/>
      <c r="P263" s="4"/>
      <c r="Q263" s="4"/>
    </row>
    <row r="264" spans="1:17" ht="12.75" customHeight="1" x14ac:dyDescent="0.25">
      <c r="A264" s="13" t="s">
        <v>1219</v>
      </c>
      <c r="B264">
        <v>3690</v>
      </c>
      <c r="C264">
        <v>3456</v>
      </c>
      <c r="D264">
        <v>3574</v>
      </c>
      <c r="E264">
        <v>7401</v>
      </c>
      <c r="F264">
        <v>3666</v>
      </c>
      <c r="G264">
        <v>532</v>
      </c>
      <c r="H264">
        <v>10032</v>
      </c>
      <c r="I264">
        <v>32351</v>
      </c>
      <c r="O264" s="4"/>
      <c r="P264" s="4"/>
      <c r="Q264" s="4"/>
    </row>
    <row r="265" spans="1:17" ht="12.75" customHeight="1" x14ac:dyDescent="0.25">
      <c r="A265" s="13" t="s">
        <v>1218</v>
      </c>
      <c r="B265">
        <v>3156</v>
      </c>
      <c r="C265">
        <v>2035</v>
      </c>
      <c r="D265">
        <v>2984</v>
      </c>
      <c r="E265">
        <v>6724</v>
      </c>
      <c r="F265">
        <v>3084</v>
      </c>
      <c r="G265">
        <v>287</v>
      </c>
      <c r="H265">
        <v>8183</v>
      </c>
      <c r="I265">
        <v>26453</v>
      </c>
      <c r="O265" s="4"/>
      <c r="P265" s="4"/>
      <c r="Q265" s="4"/>
    </row>
    <row r="266" spans="1:17" ht="12.75" customHeight="1" x14ac:dyDescent="0.25">
      <c r="A266" s="11" t="s">
        <v>1223</v>
      </c>
      <c r="B266">
        <v>14664</v>
      </c>
      <c r="C266">
        <v>9101</v>
      </c>
      <c r="D266">
        <v>10981</v>
      </c>
      <c r="E266">
        <v>26929</v>
      </c>
      <c r="F266">
        <v>13689</v>
      </c>
      <c r="G266">
        <v>1028</v>
      </c>
      <c r="H266">
        <v>31648</v>
      </c>
      <c r="I266">
        <v>108040</v>
      </c>
      <c r="O266" s="4"/>
      <c r="P266" s="4"/>
      <c r="Q266" s="4"/>
    </row>
    <row r="267" spans="1:17" ht="12.75" customHeight="1" x14ac:dyDescent="0.25">
      <c r="D267" s="4"/>
      <c r="E267" s="4"/>
      <c r="F267" s="4"/>
      <c r="G267" s="6"/>
      <c r="H267" s="4"/>
      <c r="O267" s="4"/>
      <c r="P267" s="4"/>
      <c r="Q267" s="4"/>
    </row>
    <row r="268" spans="1:17" ht="12.75" customHeight="1" x14ac:dyDescent="0.25">
      <c r="D268" s="4"/>
      <c r="E268" s="4"/>
      <c r="F268" s="4"/>
      <c r="G268" s="6"/>
      <c r="H268" s="4"/>
      <c r="O268" s="4"/>
      <c r="P268" s="4"/>
      <c r="Q268" s="4"/>
    </row>
    <row r="269" spans="1:17" ht="12.75" customHeight="1" x14ac:dyDescent="0.25">
      <c r="D269" s="4"/>
      <c r="E269" s="4"/>
      <c r="F269" s="4"/>
      <c r="G269" s="6"/>
      <c r="H269" s="4"/>
      <c r="O269" s="4"/>
      <c r="P269" s="4"/>
      <c r="Q269" s="4"/>
    </row>
    <row r="270" spans="1:17" ht="12.75" customHeight="1" x14ac:dyDescent="0.25">
      <c r="A270" s="14" t="s">
        <v>1254</v>
      </c>
      <c r="D270" s="4"/>
      <c r="E270" s="4"/>
      <c r="F270" s="4"/>
      <c r="G270" s="6"/>
      <c r="H270" s="4"/>
      <c r="O270" s="4"/>
      <c r="P270" s="4"/>
      <c r="Q270" s="4"/>
    </row>
    <row r="271" spans="1:17" ht="12.75" customHeight="1" x14ac:dyDescent="0.25">
      <c r="D271" s="4"/>
      <c r="E271" s="4"/>
      <c r="F271" s="4"/>
      <c r="G271" s="6"/>
      <c r="H271" s="4"/>
      <c r="O271" s="4"/>
      <c r="P271" s="4"/>
      <c r="Q271" s="4"/>
    </row>
    <row r="272" spans="1:17" ht="12.75" customHeight="1" x14ac:dyDescent="0.25">
      <c r="A272" s="10" t="s">
        <v>1222</v>
      </c>
      <c r="B272" t="s">
        <v>1258</v>
      </c>
      <c r="C272" t="s">
        <v>1259</v>
      </c>
      <c r="D272" s="4"/>
      <c r="E272" s="4"/>
      <c r="F272" s="4"/>
      <c r="G272" s="6"/>
      <c r="H272" s="4"/>
      <c r="O272" s="4"/>
      <c r="P272" s="4"/>
      <c r="Q272" s="4"/>
    </row>
    <row r="273" spans="1:17" ht="12.75" customHeight="1" x14ac:dyDescent="0.25">
      <c r="A273" s="11" t="s">
        <v>13</v>
      </c>
      <c r="B273">
        <v>13129</v>
      </c>
      <c r="C273">
        <v>19693.5</v>
      </c>
      <c r="D273" s="4"/>
      <c r="E273" s="4"/>
      <c r="F273" s="4"/>
      <c r="G273" s="6"/>
      <c r="H273" s="4"/>
      <c r="O273" s="4"/>
      <c r="P273" s="4"/>
      <c r="Q273" s="4"/>
    </row>
    <row r="274" spans="1:17" ht="12.75" customHeight="1" x14ac:dyDescent="0.25">
      <c r="A274" s="13" t="s">
        <v>14</v>
      </c>
      <c r="B274">
        <v>13129</v>
      </c>
      <c r="C274">
        <v>19693.5</v>
      </c>
      <c r="D274" s="4"/>
      <c r="E274" s="4"/>
      <c r="F274" s="4"/>
      <c r="G274" s="6"/>
      <c r="H274" s="4"/>
      <c r="O274" s="4"/>
      <c r="P274" s="4"/>
      <c r="Q274" s="4"/>
    </row>
    <row r="275" spans="1:17" ht="12.75" customHeight="1" x14ac:dyDescent="0.25">
      <c r="A275" s="11" t="s">
        <v>19</v>
      </c>
      <c r="B275">
        <v>36448</v>
      </c>
      <c r="C275">
        <v>76358.559999999998</v>
      </c>
      <c r="D275" s="4"/>
      <c r="E275" s="4"/>
      <c r="F275" s="4"/>
      <c r="G275" s="6"/>
      <c r="H275" s="4"/>
      <c r="O275" s="4"/>
      <c r="P275" s="4"/>
      <c r="Q275" s="4"/>
    </row>
    <row r="276" spans="1:17" ht="12.75" customHeight="1" x14ac:dyDescent="0.25">
      <c r="A276" s="13" t="s">
        <v>20</v>
      </c>
      <c r="B276">
        <v>18224</v>
      </c>
      <c r="C276">
        <v>36265.760000000002</v>
      </c>
      <c r="D276" s="4"/>
      <c r="E276" s="4"/>
      <c r="F276" s="4"/>
      <c r="G276" s="6"/>
      <c r="H276" s="4"/>
      <c r="O276" s="4"/>
      <c r="P276" s="4"/>
      <c r="Q276" s="4"/>
    </row>
    <row r="277" spans="1:17" ht="12.75" customHeight="1" x14ac:dyDescent="0.25">
      <c r="A277" s="13" t="s">
        <v>21</v>
      </c>
      <c r="B277">
        <v>18224</v>
      </c>
      <c r="C277">
        <v>40092.800000000003</v>
      </c>
      <c r="D277" s="4"/>
      <c r="E277" s="4"/>
      <c r="F277" s="4"/>
      <c r="G277" s="6"/>
      <c r="H277" s="4"/>
      <c r="O277" s="4"/>
      <c r="P277" s="4"/>
      <c r="Q277" s="4"/>
    </row>
    <row r="278" spans="1:17" ht="12.75" customHeight="1" x14ac:dyDescent="0.25">
      <c r="A278" s="11" t="s">
        <v>22</v>
      </c>
      <c r="B278">
        <v>7049</v>
      </c>
      <c r="C278">
        <v>21147</v>
      </c>
      <c r="D278" s="4"/>
      <c r="E278" s="4"/>
      <c r="F278" s="4"/>
      <c r="G278" s="6"/>
      <c r="H278" s="4"/>
      <c r="O278" s="4"/>
      <c r="P278" s="4"/>
      <c r="Q278" s="4"/>
    </row>
    <row r="279" spans="1:17" ht="12.75" customHeight="1" x14ac:dyDescent="0.25">
      <c r="A279" s="13" t="s">
        <v>23</v>
      </c>
      <c r="B279">
        <v>7049</v>
      </c>
      <c r="C279">
        <v>21147</v>
      </c>
      <c r="D279" s="4"/>
      <c r="E279" s="4"/>
      <c r="F279" s="4"/>
      <c r="G279" s="6"/>
      <c r="H279" s="4"/>
      <c r="O279" s="4"/>
      <c r="P279" s="4"/>
      <c r="Q279" s="4"/>
    </row>
    <row r="280" spans="1:17" ht="12.75" customHeight="1" x14ac:dyDescent="0.25">
      <c r="A280" s="11" t="s">
        <v>24</v>
      </c>
      <c r="B280">
        <v>9794</v>
      </c>
      <c r="C280">
        <v>29382</v>
      </c>
      <c r="D280" s="4"/>
      <c r="E280" s="4"/>
      <c r="F280" s="4"/>
      <c r="G280" s="6"/>
      <c r="H280" s="4"/>
      <c r="O280" s="4"/>
      <c r="P280" s="4"/>
      <c r="Q280" s="4"/>
    </row>
    <row r="281" spans="1:17" ht="12.75" customHeight="1" x14ac:dyDescent="0.25">
      <c r="A281" s="13" t="s">
        <v>25</v>
      </c>
      <c r="B281">
        <v>9794</v>
      </c>
      <c r="C281">
        <v>29382</v>
      </c>
      <c r="D281" s="4"/>
      <c r="E281" s="4"/>
      <c r="F281" s="4"/>
      <c r="G281" s="6"/>
      <c r="H281" s="4"/>
      <c r="O281" s="4"/>
      <c r="P281" s="4"/>
      <c r="Q281" s="4"/>
    </row>
    <row r="282" spans="1:17" ht="12.75" customHeight="1" x14ac:dyDescent="0.25">
      <c r="A282" s="11" t="s">
        <v>28</v>
      </c>
      <c r="B282">
        <v>8245</v>
      </c>
      <c r="C282">
        <v>24735</v>
      </c>
      <c r="D282" s="4"/>
      <c r="E282" s="4"/>
      <c r="F282" s="4"/>
      <c r="G282" s="6"/>
      <c r="H282" s="4"/>
      <c r="O282" s="4"/>
      <c r="P282" s="4"/>
      <c r="Q282" s="4"/>
    </row>
    <row r="283" spans="1:17" ht="12.75" customHeight="1" x14ac:dyDescent="0.25">
      <c r="A283" s="13" t="s">
        <v>29</v>
      </c>
      <c r="B283">
        <v>8245</v>
      </c>
      <c r="C283">
        <v>24735</v>
      </c>
      <c r="D283" s="4"/>
      <c r="E283" s="4"/>
      <c r="F283" s="4"/>
      <c r="G283" s="6"/>
      <c r="H283" s="4"/>
      <c r="O283" s="4"/>
      <c r="P283" s="4"/>
      <c r="Q283" s="4"/>
    </row>
    <row r="284" spans="1:17" ht="12.75" customHeight="1" x14ac:dyDescent="0.25">
      <c r="A284" s="11" t="s">
        <v>31</v>
      </c>
      <c r="B284">
        <v>9317</v>
      </c>
      <c r="C284">
        <v>27951</v>
      </c>
      <c r="D284" s="4"/>
      <c r="E284" s="4"/>
      <c r="F284" s="4"/>
      <c r="G284" s="6"/>
      <c r="H284" s="4"/>
      <c r="O284" s="4"/>
      <c r="P284" s="4"/>
      <c r="Q284" s="4"/>
    </row>
    <row r="285" spans="1:17" ht="12.75" customHeight="1" x14ac:dyDescent="0.25">
      <c r="A285" s="13" t="s">
        <v>32</v>
      </c>
      <c r="B285">
        <v>9317</v>
      </c>
      <c r="C285">
        <v>27951</v>
      </c>
      <c r="D285" s="4"/>
      <c r="E285" s="4"/>
      <c r="F285" s="4"/>
      <c r="G285" s="6"/>
      <c r="H285" s="4"/>
      <c r="O285" s="4"/>
      <c r="P285" s="4"/>
      <c r="Q285" s="4"/>
    </row>
    <row r="286" spans="1:17" ht="12.75" customHeight="1" x14ac:dyDescent="0.25">
      <c r="A286" s="11" t="s">
        <v>16</v>
      </c>
      <c r="B286">
        <v>8943</v>
      </c>
      <c r="C286">
        <v>8943</v>
      </c>
      <c r="D286" s="4"/>
      <c r="E286" s="4"/>
      <c r="F286" s="4"/>
      <c r="G286" s="6"/>
      <c r="H286" s="4"/>
      <c r="O286" s="4"/>
      <c r="P286" s="4"/>
      <c r="Q286" s="4"/>
    </row>
    <row r="287" spans="1:17" ht="12.75" customHeight="1" x14ac:dyDescent="0.25">
      <c r="A287" s="13" t="s">
        <v>33</v>
      </c>
      <c r="B287">
        <v>8943</v>
      </c>
      <c r="C287">
        <v>8943</v>
      </c>
      <c r="D287" s="4"/>
      <c r="E287" s="4"/>
      <c r="F287" s="4"/>
      <c r="G287" s="6"/>
      <c r="H287" s="4"/>
      <c r="O287" s="4"/>
      <c r="P287" s="4"/>
      <c r="Q287" s="4"/>
    </row>
    <row r="288" spans="1:17" ht="12.75" customHeight="1" x14ac:dyDescent="0.25">
      <c r="A288" s="11" t="s">
        <v>35</v>
      </c>
      <c r="B288">
        <v>8715</v>
      </c>
      <c r="C288">
        <v>17430</v>
      </c>
      <c r="D288" s="4"/>
      <c r="E288" s="4"/>
      <c r="F288" s="4"/>
      <c r="G288" s="6"/>
      <c r="H288" s="4"/>
      <c r="O288" s="4"/>
      <c r="P288" s="4"/>
      <c r="Q288" s="4"/>
    </row>
    <row r="289" spans="1:17" ht="12.75" customHeight="1" x14ac:dyDescent="0.25">
      <c r="A289" s="13" t="s">
        <v>36</v>
      </c>
      <c r="B289">
        <v>8715</v>
      </c>
      <c r="C289">
        <v>17430</v>
      </c>
      <c r="D289" s="4"/>
      <c r="E289" s="4"/>
      <c r="F289" s="4"/>
      <c r="G289" s="6"/>
      <c r="H289" s="4"/>
      <c r="O289" s="4"/>
      <c r="P289" s="4"/>
      <c r="Q289" s="4"/>
    </row>
    <row r="290" spans="1:17" ht="12.75" customHeight="1" x14ac:dyDescent="0.25">
      <c r="A290" s="11" t="s">
        <v>37</v>
      </c>
      <c r="B290">
        <v>9421</v>
      </c>
      <c r="C290">
        <v>32879.29</v>
      </c>
      <c r="D290" s="4"/>
      <c r="E290" s="4"/>
      <c r="F290" s="4"/>
      <c r="G290" s="6"/>
      <c r="H290" s="4"/>
      <c r="O290" s="4"/>
      <c r="P290" s="4"/>
      <c r="Q290" s="4"/>
    </row>
    <row r="291" spans="1:17" ht="12.75" customHeight="1" x14ac:dyDescent="0.25">
      <c r="A291" s="13" t="s">
        <v>38</v>
      </c>
      <c r="B291">
        <v>9421</v>
      </c>
      <c r="C291">
        <v>32879.29</v>
      </c>
      <c r="D291" s="4"/>
      <c r="E291" s="4"/>
      <c r="F291" s="4"/>
      <c r="G291" s="6"/>
      <c r="H291" s="4"/>
      <c r="O291" s="4"/>
      <c r="P291" s="4"/>
      <c r="Q291" s="4"/>
    </row>
    <row r="292" spans="1:17" ht="12.75" customHeight="1" x14ac:dyDescent="0.25">
      <c r="A292" s="11" t="s">
        <v>41</v>
      </c>
      <c r="B292">
        <v>7784</v>
      </c>
      <c r="C292">
        <v>38842.160000000003</v>
      </c>
      <c r="D292" s="4"/>
      <c r="E292" s="4"/>
      <c r="F292" s="4"/>
      <c r="G292" s="6"/>
      <c r="H292" s="4"/>
      <c r="O292" s="4"/>
      <c r="P292" s="4"/>
      <c r="Q292" s="4"/>
    </row>
    <row r="293" spans="1:17" ht="12.75" customHeight="1" x14ac:dyDescent="0.25">
      <c r="A293" s="13" t="s">
        <v>42</v>
      </c>
      <c r="B293">
        <v>7784</v>
      </c>
      <c r="C293">
        <v>38842.160000000003</v>
      </c>
      <c r="D293" s="4"/>
      <c r="E293" s="4"/>
      <c r="F293" s="4"/>
      <c r="G293" s="6"/>
      <c r="H293" s="4"/>
      <c r="O293" s="4"/>
      <c r="P293" s="4"/>
      <c r="Q293" s="4"/>
    </row>
    <row r="294" spans="1:17" ht="12.75" customHeight="1" x14ac:dyDescent="0.25">
      <c r="A294" s="11" t="s">
        <v>43</v>
      </c>
      <c r="B294">
        <v>7419</v>
      </c>
      <c r="C294">
        <v>48223.5</v>
      </c>
      <c r="D294" s="4"/>
      <c r="E294" s="4"/>
      <c r="F294" s="4"/>
      <c r="G294" s="6"/>
      <c r="H294" s="4"/>
      <c r="O294" s="4"/>
      <c r="P294" s="4"/>
      <c r="Q294" s="4"/>
    </row>
    <row r="295" spans="1:17" ht="12.75" customHeight="1" x14ac:dyDescent="0.25">
      <c r="A295" s="13" t="s">
        <v>45</v>
      </c>
      <c r="B295">
        <v>7419</v>
      </c>
      <c r="C295">
        <v>48223.5</v>
      </c>
      <c r="D295" s="4"/>
      <c r="E295" s="4"/>
      <c r="F295" s="4"/>
      <c r="G295" s="6"/>
      <c r="H295" s="4"/>
      <c r="O295" s="4"/>
      <c r="P295" s="4"/>
      <c r="Q295" s="4"/>
    </row>
    <row r="296" spans="1:17" ht="12.75" customHeight="1" x14ac:dyDescent="0.25">
      <c r="A296" s="11" t="s">
        <v>1223</v>
      </c>
      <c r="B296">
        <v>126264</v>
      </c>
      <c r="C296">
        <v>345585.01</v>
      </c>
      <c r="D296" s="4"/>
      <c r="E296" s="4"/>
      <c r="F296" s="4"/>
      <c r="G296" s="6"/>
      <c r="H296" s="4"/>
      <c r="O296" s="4"/>
      <c r="P296" s="4"/>
      <c r="Q296" s="4"/>
    </row>
    <row r="297" spans="1:17" ht="12.75" customHeight="1" x14ac:dyDescent="0.25">
      <c r="C297" s="4"/>
      <c r="D297" s="4"/>
      <c r="E297" s="4"/>
      <c r="F297" s="4"/>
      <c r="G297" s="6"/>
      <c r="H297" s="4"/>
      <c r="O297" s="4"/>
      <c r="P297" s="4"/>
      <c r="Q297" s="4"/>
    </row>
    <row r="298" spans="1:17" ht="12.75" customHeight="1" x14ac:dyDescent="0.25">
      <c r="C298" s="4"/>
      <c r="D298" s="4"/>
      <c r="E298" s="4"/>
      <c r="F298" s="4"/>
      <c r="G298" s="6"/>
      <c r="H298" s="4"/>
      <c r="O298" s="4"/>
      <c r="P298" s="4"/>
      <c r="Q298" s="4"/>
    </row>
    <row r="299" spans="1:17" ht="12.75" customHeight="1" x14ac:dyDescent="0.25">
      <c r="C299" s="4"/>
      <c r="D299" s="4"/>
      <c r="E299" s="4"/>
      <c r="F299" s="4"/>
      <c r="G299" s="6"/>
      <c r="H299" s="4"/>
      <c r="O299" s="4"/>
      <c r="P299" s="4"/>
      <c r="Q299" s="4"/>
    </row>
    <row r="300" spans="1:17" ht="12.75" customHeight="1" x14ac:dyDescent="0.25">
      <c r="C300" s="4"/>
      <c r="D300" s="4"/>
      <c r="E300" s="4"/>
      <c r="F300" s="4"/>
      <c r="G300" s="6"/>
      <c r="H300" s="4"/>
      <c r="O300" s="4"/>
      <c r="P300" s="4"/>
      <c r="Q300" s="4"/>
    </row>
    <row r="301" spans="1:17" ht="12.75" customHeight="1" x14ac:dyDescent="0.25">
      <c r="C301" s="4"/>
      <c r="D301" s="4"/>
      <c r="E301" s="4"/>
      <c r="F301" s="4"/>
      <c r="G301" s="6"/>
      <c r="H301" s="4"/>
      <c r="O301" s="4"/>
      <c r="P301" s="4"/>
      <c r="Q301" s="4"/>
    </row>
    <row r="302" spans="1:17" ht="12.75" customHeight="1" x14ac:dyDescent="0.25">
      <c r="C302" s="4"/>
      <c r="D302" s="4"/>
      <c r="E302" s="4"/>
      <c r="F302" s="4"/>
      <c r="G302" s="6"/>
      <c r="H302" s="4"/>
      <c r="O302" s="4"/>
      <c r="P302" s="4"/>
      <c r="Q302" s="4"/>
    </row>
    <row r="303" spans="1:17" ht="12.75" customHeight="1" x14ac:dyDescent="0.25">
      <c r="C303" s="4"/>
      <c r="D303" s="4"/>
      <c r="E303" s="4"/>
      <c r="F303" s="4"/>
      <c r="G303" s="6"/>
      <c r="H303" s="4"/>
      <c r="O303" s="4"/>
      <c r="P303" s="4"/>
      <c r="Q303" s="4"/>
    </row>
    <row r="304" spans="1:17" ht="12.75" customHeight="1" x14ac:dyDescent="0.25">
      <c r="C304" s="4"/>
      <c r="D304" s="4"/>
      <c r="E304" s="4"/>
      <c r="F304" s="4"/>
      <c r="G304" s="6"/>
      <c r="H304" s="4"/>
      <c r="O304" s="4"/>
      <c r="P304" s="4"/>
      <c r="Q304" s="4"/>
    </row>
    <row r="305" spans="3:17" ht="12.75" customHeight="1" x14ac:dyDescent="0.25">
      <c r="C305" s="4"/>
      <c r="D305" s="4"/>
      <c r="E305" s="4"/>
      <c r="F305" s="4"/>
      <c r="G305" s="6"/>
      <c r="H305" s="4"/>
      <c r="O305" s="4"/>
      <c r="P305" s="4"/>
      <c r="Q305" s="4"/>
    </row>
    <row r="306" spans="3:17" ht="12.75" customHeight="1" x14ac:dyDescent="0.25">
      <c r="C306" s="4"/>
      <c r="D306" s="4"/>
      <c r="E306" s="4"/>
      <c r="F306" s="4"/>
      <c r="G306" s="6"/>
      <c r="H306" s="4"/>
      <c r="O306" s="4"/>
      <c r="P306" s="4"/>
      <c r="Q306" s="4"/>
    </row>
    <row r="307" spans="3:17" ht="12.75" customHeight="1" x14ac:dyDescent="0.25">
      <c r="C307" s="4"/>
      <c r="D307" s="4"/>
      <c r="E307" s="4"/>
      <c r="F307" s="4"/>
      <c r="G307" s="6"/>
      <c r="H307" s="4"/>
      <c r="O307" s="4"/>
      <c r="P307" s="4"/>
      <c r="Q307" s="4"/>
    </row>
    <row r="308" spans="3:17" ht="12.75" customHeight="1" x14ac:dyDescent="0.25">
      <c r="C308" s="4"/>
      <c r="D308" s="4"/>
      <c r="E308" s="4"/>
      <c r="F308" s="4"/>
      <c r="G308" s="6"/>
      <c r="H308" s="4"/>
      <c r="O308" s="4"/>
      <c r="P308" s="4"/>
      <c r="Q308" s="4"/>
    </row>
    <row r="309" spans="3:17" ht="12.75" customHeight="1" x14ac:dyDescent="0.25">
      <c r="C309" s="4"/>
      <c r="D309" s="4"/>
      <c r="E309" s="4"/>
      <c r="F309" s="4"/>
      <c r="G309" s="6"/>
      <c r="H309" s="4"/>
      <c r="O309" s="4"/>
      <c r="P309" s="4"/>
      <c r="Q309" s="4"/>
    </row>
    <row r="310" spans="3:17" ht="12.75" customHeight="1" x14ac:dyDescent="0.25">
      <c r="C310" s="4"/>
      <c r="D310" s="4"/>
      <c r="E310" s="4"/>
      <c r="F310" s="4"/>
      <c r="G310" s="6"/>
      <c r="H310" s="4"/>
      <c r="O310" s="4"/>
      <c r="P310" s="4"/>
      <c r="Q310" s="4"/>
    </row>
    <row r="311" spans="3:17" ht="12.75" customHeight="1" x14ac:dyDescent="0.25">
      <c r="C311" s="4"/>
      <c r="D311" s="4"/>
      <c r="E311" s="4"/>
      <c r="F311" s="4"/>
      <c r="G311" s="6"/>
      <c r="H311" s="4"/>
      <c r="O311" s="4"/>
      <c r="P311" s="4"/>
      <c r="Q311" s="4"/>
    </row>
    <row r="312" spans="3:17" ht="12.75" customHeight="1" x14ac:dyDescent="0.25">
      <c r="C312" s="4"/>
      <c r="D312" s="4"/>
      <c r="E312" s="4"/>
      <c r="F312" s="4"/>
      <c r="G312" s="6"/>
      <c r="H312" s="4"/>
      <c r="O312" s="4"/>
      <c r="P312" s="4"/>
      <c r="Q312" s="4"/>
    </row>
    <row r="313" spans="3:17" ht="12.75" customHeight="1" x14ac:dyDescent="0.25">
      <c r="C313" s="4"/>
      <c r="D313" s="4"/>
      <c r="E313" s="4"/>
      <c r="F313" s="4"/>
      <c r="G313" s="6"/>
      <c r="H313" s="4"/>
      <c r="O313" s="4"/>
      <c r="P313" s="4"/>
      <c r="Q313" s="4"/>
    </row>
    <row r="314" spans="3:17" ht="12.75" customHeight="1" x14ac:dyDescent="0.25">
      <c r="C314" s="4"/>
      <c r="D314" s="4"/>
      <c r="E314" s="4"/>
      <c r="F314" s="4"/>
      <c r="G314" s="6"/>
      <c r="H314" s="4"/>
      <c r="O314" s="4"/>
      <c r="P314" s="4"/>
      <c r="Q314" s="4"/>
    </row>
    <row r="315" spans="3:17" ht="12.75" customHeight="1" x14ac:dyDescent="0.25">
      <c r="C315" s="4"/>
      <c r="D315" s="4"/>
      <c r="E315" s="4"/>
      <c r="F315" s="4"/>
      <c r="G315" s="6"/>
      <c r="H315" s="4"/>
      <c r="O315" s="4"/>
      <c r="P315" s="4"/>
      <c r="Q315" s="4"/>
    </row>
    <row r="316" spans="3:17" ht="12.75" customHeight="1" x14ac:dyDescent="0.25">
      <c r="C316" s="4"/>
      <c r="D316" s="4"/>
      <c r="E316" s="4"/>
      <c r="F316" s="4"/>
      <c r="G316" s="6"/>
      <c r="H316" s="4"/>
      <c r="O316" s="4"/>
      <c r="P316" s="4"/>
      <c r="Q316" s="4"/>
    </row>
    <row r="317" spans="3:17" ht="12.75" customHeight="1" x14ac:dyDescent="0.25">
      <c r="C317" s="4"/>
      <c r="D317" s="4"/>
      <c r="E317" s="4"/>
      <c r="F317" s="4"/>
      <c r="G317" s="6"/>
      <c r="H317" s="4"/>
      <c r="O317" s="4"/>
      <c r="P317" s="4"/>
      <c r="Q317" s="4"/>
    </row>
    <row r="318" spans="3:17" ht="12.75" customHeight="1" x14ac:dyDescent="0.25">
      <c r="C318" s="4"/>
      <c r="D318" s="4"/>
      <c r="E318" s="4"/>
      <c r="F318" s="4"/>
      <c r="G318" s="6"/>
      <c r="H318" s="4"/>
      <c r="O318" s="4"/>
      <c r="P318" s="4"/>
      <c r="Q318" s="4"/>
    </row>
    <row r="319" spans="3:17" ht="12.75" customHeight="1" x14ac:dyDescent="0.25">
      <c r="C319" s="4"/>
      <c r="D319" s="4"/>
      <c r="E319" s="4"/>
      <c r="F319" s="4"/>
      <c r="G319" s="6"/>
      <c r="H319" s="4"/>
      <c r="O319" s="4"/>
      <c r="P319" s="4"/>
      <c r="Q319" s="4"/>
    </row>
    <row r="320" spans="3:17" ht="12.75" customHeight="1" x14ac:dyDescent="0.25">
      <c r="C320" s="4"/>
      <c r="D320" s="4"/>
      <c r="E320" s="4"/>
      <c r="F320" s="4"/>
      <c r="G320" s="6"/>
      <c r="H320" s="4"/>
      <c r="O320" s="4"/>
      <c r="P320" s="4"/>
      <c r="Q320" s="4"/>
    </row>
    <row r="321" spans="3:17" ht="12.75" customHeight="1" x14ac:dyDescent="0.25">
      <c r="C321" s="4"/>
      <c r="D321" s="4"/>
      <c r="E321" s="4"/>
      <c r="F321" s="4"/>
      <c r="G321" s="6"/>
      <c r="H321" s="4"/>
      <c r="O321" s="4"/>
      <c r="P321" s="4"/>
      <c r="Q321" s="4"/>
    </row>
    <row r="322" spans="3:17" ht="12.75" customHeight="1" x14ac:dyDescent="0.25">
      <c r="C322" s="4"/>
      <c r="D322" s="4"/>
      <c r="E322" s="4"/>
      <c r="F322" s="4"/>
      <c r="G322" s="6"/>
      <c r="H322" s="4"/>
      <c r="O322" s="4"/>
      <c r="P322" s="4"/>
      <c r="Q322" s="4"/>
    </row>
    <row r="323" spans="3:17" ht="12.75" customHeight="1" x14ac:dyDescent="0.25">
      <c r="C323" s="4"/>
      <c r="D323" s="4"/>
      <c r="E323" s="4"/>
      <c r="F323" s="4"/>
      <c r="G323" s="6"/>
      <c r="H323" s="4"/>
      <c r="O323" s="4"/>
      <c r="P323" s="4"/>
      <c r="Q323" s="4"/>
    </row>
    <row r="324" spans="3:17" ht="12.75" customHeight="1" x14ac:dyDescent="0.25">
      <c r="C324" s="4"/>
      <c r="D324" s="4"/>
      <c r="E324" s="4"/>
      <c r="F324" s="4"/>
      <c r="G324" s="6"/>
      <c r="H324" s="4"/>
      <c r="O324" s="4"/>
      <c r="P324" s="4"/>
      <c r="Q324" s="4"/>
    </row>
    <row r="325" spans="3:17" ht="12.75" customHeight="1" x14ac:dyDescent="0.25">
      <c r="C325" s="4"/>
      <c r="D325" s="4"/>
      <c r="E325" s="4"/>
      <c r="F325" s="4"/>
      <c r="G325" s="6"/>
      <c r="H325" s="4"/>
      <c r="O325" s="4"/>
      <c r="P325" s="4"/>
      <c r="Q325" s="4"/>
    </row>
    <row r="326" spans="3:17" ht="12.75" customHeight="1" x14ac:dyDescent="0.25">
      <c r="C326" s="4"/>
      <c r="D326" s="4"/>
      <c r="E326" s="4"/>
      <c r="F326" s="4"/>
      <c r="G326" s="6"/>
      <c r="H326" s="4"/>
      <c r="O326" s="4"/>
      <c r="P326" s="4"/>
      <c r="Q326" s="4"/>
    </row>
    <row r="327" spans="3:17" ht="12.75" customHeight="1" x14ac:dyDescent="0.25">
      <c r="C327" s="4"/>
      <c r="D327" s="4"/>
      <c r="E327" s="4"/>
      <c r="F327" s="4"/>
      <c r="G327" s="6"/>
      <c r="H327" s="4"/>
      <c r="O327" s="4"/>
      <c r="P327" s="4"/>
      <c r="Q327" s="4"/>
    </row>
    <row r="328" spans="3:17" ht="12.75" customHeight="1" x14ac:dyDescent="0.25">
      <c r="C328" s="4"/>
      <c r="D328" s="4"/>
      <c r="E328" s="4"/>
      <c r="F328" s="4"/>
      <c r="G328" s="6"/>
      <c r="H328" s="4"/>
      <c r="O328" s="4"/>
      <c r="P328" s="4"/>
      <c r="Q328" s="4"/>
    </row>
    <row r="329" spans="3:17" ht="12.75" customHeight="1" x14ac:dyDescent="0.25">
      <c r="C329" s="4"/>
      <c r="D329" s="4"/>
      <c r="E329" s="4"/>
      <c r="F329" s="4"/>
      <c r="G329" s="6"/>
      <c r="H329" s="4"/>
      <c r="O329" s="4"/>
      <c r="P329" s="4"/>
      <c r="Q329" s="4"/>
    </row>
    <row r="330" spans="3:17" ht="12.75" customHeight="1" x14ac:dyDescent="0.25">
      <c r="C330" s="4"/>
      <c r="D330" s="4"/>
      <c r="E330" s="4"/>
      <c r="F330" s="4"/>
      <c r="G330" s="6"/>
      <c r="H330" s="4"/>
      <c r="O330" s="4"/>
      <c r="P330" s="4"/>
      <c r="Q330" s="4"/>
    </row>
    <row r="331" spans="3:17" ht="12.75" customHeight="1" x14ac:dyDescent="0.25">
      <c r="C331" s="4"/>
      <c r="D331" s="4"/>
      <c r="E331" s="4"/>
      <c r="F331" s="4"/>
      <c r="G331" s="6"/>
      <c r="H331" s="4"/>
      <c r="O331" s="4"/>
      <c r="P331" s="4"/>
      <c r="Q331" s="4"/>
    </row>
    <row r="332" spans="3:17" ht="12.75" customHeight="1" x14ac:dyDescent="0.25">
      <c r="C332" s="4"/>
      <c r="D332" s="4"/>
      <c r="E332" s="4"/>
      <c r="F332" s="4"/>
      <c r="G332" s="6"/>
      <c r="H332" s="4"/>
      <c r="O332" s="4"/>
      <c r="P332" s="4"/>
      <c r="Q332" s="4"/>
    </row>
    <row r="333" spans="3:17" ht="12.75" customHeight="1" x14ac:dyDescent="0.25">
      <c r="C333" s="4"/>
      <c r="D333" s="4"/>
      <c r="E333" s="4"/>
      <c r="F333" s="4"/>
      <c r="G333" s="6"/>
      <c r="H333" s="4"/>
      <c r="O333" s="4"/>
      <c r="P333" s="4"/>
      <c r="Q333" s="4"/>
    </row>
    <row r="334" spans="3:17" ht="12.75" customHeight="1" x14ac:dyDescent="0.25">
      <c r="C334" s="4"/>
      <c r="D334" s="4"/>
      <c r="E334" s="4"/>
      <c r="F334" s="4"/>
      <c r="G334" s="6"/>
      <c r="H334" s="4"/>
      <c r="O334" s="4"/>
      <c r="P334" s="4"/>
      <c r="Q334" s="4"/>
    </row>
    <row r="335" spans="3:17" ht="12.75" customHeight="1" x14ac:dyDescent="0.25">
      <c r="C335" s="4"/>
      <c r="D335" s="4"/>
      <c r="E335" s="4"/>
      <c r="F335" s="4"/>
      <c r="G335" s="6"/>
      <c r="H335" s="4"/>
      <c r="O335" s="4"/>
      <c r="P335" s="4"/>
      <c r="Q335" s="4"/>
    </row>
    <row r="336" spans="3:17" ht="12.75" customHeight="1" x14ac:dyDescent="0.25">
      <c r="C336" s="4"/>
      <c r="D336" s="4"/>
      <c r="E336" s="4"/>
      <c r="F336" s="4"/>
      <c r="G336" s="6"/>
      <c r="H336" s="4"/>
      <c r="O336" s="4"/>
      <c r="P336" s="4"/>
      <c r="Q336" s="4"/>
    </row>
    <row r="337" spans="3:17" ht="12.75" customHeight="1" x14ac:dyDescent="0.25">
      <c r="C337" s="4"/>
      <c r="D337" s="4"/>
      <c r="E337" s="4"/>
      <c r="F337" s="4"/>
      <c r="G337" s="6"/>
      <c r="H337" s="4"/>
      <c r="O337" s="4"/>
      <c r="P337" s="4"/>
      <c r="Q337" s="4"/>
    </row>
    <row r="338" spans="3:17" ht="12.75" customHeight="1" x14ac:dyDescent="0.25">
      <c r="C338" s="4"/>
      <c r="D338" s="4"/>
      <c r="E338" s="4"/>
      <c r="F338" s="4"/>
      <c r="G338" s="6"/>
      <c r="H338" s="4"/>
      <c r="O338" s="4"/>
      <c r="P338" s="4"/>
      <c r="Q338" s="4"/>
    </row>
    <row r="339" spans="3:17" ht="12.75" customHeight="1" x14ac:dyDescent="0.25">
      <c r="C339" s="4"/>
      <c r="D339" s="4"/>
      <c r="E339" s="4"/>
      <c r="F339" s="4"/>
      <c r="G339" s="6"/>
      <c r="H339" s="4"/>
      <c r="O339" s="4"/>
      <c r="P339" s="4"/>
      <c r="Q339" s="4"/>
    </row>
    <row r="340" spans="3:17" ht="12.75" customHeight="1" x14ac:dyDescent="0.25">
      <c r="C340" s="4"/>
      <c r="D340" s="4"/>
      <c r="E340" s="4"/>
      <c r="F340" s="4"/>
      <c r="G340" s="6"/>
      <c r="H340" s="4"/>
      <c r="O340" s="4"/>
      <c r="P340" s="4"/>
      <c r="Q340" s="4"/>
    </row>
    <row r="341" spans="3:17" ht="12.75" customHeight="1" x14ac:dyDescent="0.25">
      <c r="C341" s="4"/>
      <c r="D341" s="4"/>
      <c r="E341" s="4"/>
      <c r="F341" s="4"/>
      <c r="G341" s="6"/>
      <c r="H341" s="4"/>
      <c r="O341" s="4"/>
      <c r="P341" s="4"/>
      <c r="Q341" s="4"/>
    </row>
    <row r="342" spans="3:17" ht="12.75" customHeight="1" x14ac:dyDescent="0.25">
      <c r="C342" s="4"/>
      <c r="D342" s="4"/>
      <c r="E342" s="4"/>
      <c r="F342" s="4"/>
      <c r="G342" s="6"/>
      <c r="H342" s="4"/>
      <c r="O342" s="4"/>
      <c r="P342" s="4"/>
      <c r="Q342" s="4"/>
    </row>
    <row r="343" spans="3:17" ht="12.75" customHeight="1" x14ac:dyDescent="0.25">
      <c r="C343" s="4"/>
      <c r="D343" s="4"/>
      <c r="E343" s="4"/>
      <c r="F343" s="4"/>
      <c r="G343" s="6"/>
      <c r="H343" s="4"/>
      <c r="O343" s="4"/>
      <c r="P343" s="4"/>
      <c r="Q343" s="4"/>
    </row>
    <row r="344" spans="3:17" ht="12.75" customHeight="1" x14ac:dyDescent="0.25">
      <c r="C344" s="4"/>
      <c r="D344" s="4"/>
      <c r="E344" s="4"/>
      <c r="F344" s="4"/>
      <c r="G344" s="6"/>
      <c r="H344" s="4"/>
      <c r="O344" s="4"/>
      <c r="P344" s="4"/>
      <c r="Q344" s="4"/>
    </row>
    <row r="345" spans="3:17" ht="12.75" customHeight="1" x14ac:dyDescent="0.25">
      <c r="C345" s="4"/>
      <c r="D345" s="4"/>
      <c r="E345" s="4"/>
      <c r="F345" s="4"/>
      <c r="G345" s="6"/>
      <c r="H345" s="4"/>
      <c r="O345" s="4"/>
      <c r="P345" s="4"/>
      <c r="Q345" s="4"/>
    </row>
    <row r="346" spans="3:17" ht="12.75" customHeight="1" x14ac:dyDescent="0.25">
      <c r="C346" s="4"/>
      <c r="D346" s="4"/>
      <c r="E346" s="4"/>
      <c r="F346" s="4"/>
      <c r="G346" s="6"/>
      <c r="H346" s="4"/>
      <c r="O346" s="4"/>
      <c r="P346" s="4"/>
      <c r="Q346" s="4"/>
    </row>
    <row r="347" spans="3:17" ht="12.75" customHeight="1" x14ac:dyDescent="0.25">
      <c r="C347" s="4"/>
      <c r="D347" s="4"/>
      <c r="E347" s="4"/>
      <c r="F347" s="4"/>
      <c r="G347" s="6"/>
      <c r="H347" s="4"/>
      <c r="O347" s="4"/>
      <c r="P347" s="4"/>
      <c r="Q347" s="4"/>
    </row>
    <row r="348" spans="3:17" ht="12.75" customHeight="1" x14ac:dyDescent="0.25">
      <c r="C348" s="4"/>
      <c r="D348" s="4"/>
      <c r="E348" s="4"/>
      <c r="F348" s="4"/>
      <c r="G348" s="6"/>
      <c r="H348" s="4"/>
      <c r="O348" s="4"/>
      <c r="P348" s="4"/>
      <c r="Q348" s="4"/>
    </row>
    <row r="349" spans="3:17" ht="12.75" customHeight="1" x14ac:dyDescent="0.25">
      <c r="C349" s="4"/>
      <c r="D349" s="4"/>
      <c r="E349" s="4"/>
      <c r="F349" s="4"/>
      <c r="G349" s="6"/>
      <c r="H349" s="4"/>
      <c r="O349" s="4"/>
      <c r="P349" s="4"/>
      <c r="Q349" s="4"/>
    </row>
    <row r="350" spans="3:17" ht="12.75" customHeight="1" x14ac:dyDescent="0.25">
      <c r="C350" s="4"/>
      <c r="D350" s="4"/>
      <c r="E350" s="4"/>
      <c r="F350" s="4"/>
      <c r="G350" s="6"/>
      <c r="H350" s="4"/>
      <c r="O350" s="4"/>
      <c r="P350" s="4"/>
      <c r="Q350" s="4"/>
    </row>
    <row r="351" spans="3:17" ht="12.75" customHeight="1" x14ac:dyDescent="0.25">
      <c r="C351" s="4"/>
      <c r="D351" s="4"/>
      <c r="E351" s="4"/>
      <c r="F351" s="4"/>
      <c r="G351" s="6"/>
      <c r="H351" s="4"/>
      <c r="O351" s="4"/>
      <c r="P351" s="4"/>
      <c r="Q351" s="4"/>
    </row>
    <row r="352" spans="3:17" ht="12.75" customHeight="1" x14ac:dyDescent="0.25">
      <c r="C352" s="4"/>
      <c r="D352" s="4"/>
      <c r="E352" s="4"/>
      <c r="F352" s="4"/>
      <c r="G352" s="6"/>
      <c r="H352" s="4"/>
      <c r="O352" s="4"/>
      <c r="P352" s="4"/>
      <c r="Q352" s="4"/>
    </row>
    <row r="353" spans="3:17" ht="12.75" customHeight="1" x14ac:dyDescent="0.25">
      <c r="C353" s="4"/>
      <c r="D353" s="4"/>
      <c r="E353" s="4"/>
      <c r="F353" s="4"/>
      <c r="G353" s="6"/>
      <c r="H353" s="4"/>
      <c r="O353" s="4"/>
      <c r="P353" s="4"/>
      <c r="Q353" s="4"/>
    </row>
    <row r="354" spans="3:17" ht="12.75" customHeight="1" x14ac:dyDescent="0.25">
      <c r="C354" s="4"/>
      <c r="D354" s="4"/>
      <c r="E354" s="4"/>
      <c r="F354" s="4"/>
      <c r="G354" s="6"/>
      <c r="H354" s="4"/>
      <c r="O354" s="4"/>
      <c r="P354" s="4"/>
      <c r="Q354" s="4"/>
    </row>
    <row r="355" spans="3:17" ht="12.75" customHeight="1" x14ac:dyDescent="0.25">
      <c r="C355" s="4"/>
      <c r="D355" s="4"/>
      <c r="E355" s="4"/>
      <c r="F355" s="4"/>
      <c r="G355" s="6"/>
      <c r="H355" s="4"/>
      <c r="O355" s="4"/>
      <c r="P355" s="4"/>
      <c r="Q355" s="4"/>
    </row>
    <row r="356" spans="3:17" ht="12.75" customHeight="1" x14ac:dyDescent="0.25">
      <c r="C356" s="4"/>
      <c r="D356" s="4"/>
      <c r="E356" s="4"/>
      <c r="F356" s="4"/>
      <c r="G356" s="6"/>
      <c r="H356" s="4"/>
      <c r="O356" s="4"/>
      <c r="P356" s="4"/>
      <c r="Q356" s="4"/>
    </row>
    <row r="357" spans="3:17" ht="12.75" customHeight="1" x14ac:dyDescent="0.25">
      <c r="C357" s="4"/>
      <c r="D357" s="4"/>
      <c r="E357" s="4"/>
      <c r="F357" s="4"/>
      <c r="G357" s="6"/>
      <c r="H357" s="4"/>
      <c r="O357" s="4"/>
      <c r="P357" s="4"/>
      <c r="Q357" s="4"/>
    </row>
    <row r="358" spans="3:17" ht="12.75" customHeight="1" x14ac:dyDescent="0.25">
      <c r="C358" s="4"/>
      <c r="D358" s="4"/>
      <c r="E358" s="4"/>
      <c r="F358" s="4"/>
      <c r="G358" s="6"/>
      <c r="H358" s="4"/>
      <c r="O358" s="4"/>
      <c r="P358" s="4"/>
      <c r="Q358" s="4"/>
    </row>
    <row r="359" spans="3:17" ht="12.75" customHeight="1" x14ac:dyDescent="0.25">
      <c r="C359" s="4"/>
      <c r="D359" s="4"/>
      <c r="E359" s="4"/>
      <c r="F359" s="4"/>
      <c r="G359" s="6"/>
      <c r="H359" s="4"/>
      <c r="O359" s="4"/>
      <c r="P359" s="4"/>
      <c r="Q359" s="4"/>
    </row>
    <row r="360" spans="3:17" ht="12.75" customHeight="1" x14ac:dyDescent="0.25">
      <c r="C360" s="4"/>
      <c r="D360" s="4"/>
      <c r="E360" s="4"/>
      <c r="F360" s="4"/>
      <c r="G360" s="6"/>
      <c r="H360" s="4"/>
      <c r="O360" s="4"/>
      <c r="P360" s="4"/>
      <c r="Q360" s="4"/>
    </row>
    <row r="361" spans="3:17" ht="12.75" customHeight="1" x14ac:dyDescent="0.25">
      <c r="C361" s="4"/>
      <c r="D361" s="4"/>
      <c r="E361" s="4"/>
      <c r="F361" s="4"/>
      <c r="G361" s="6"/>
      <c r="H361" s="4"/>
      <c r="O361" s="4"/>
      <c r="P361" s="4"/>
      <c r="Q361" s="4"/>
    </row>
    <row r="362" spans="3:17" ht="12.75" customHeight="1" x14ac:dyDescent="0.25">
      <c r="C362" s="4"/>
      <c r="D362" s="4"/>
      <c r="E362" s="4"/>
      <c r="F362" s="4"/>
      <c r="G362" s="6"/>
      <c r="H362" s="4"/>
      <c r="O362" s="4"/>
      <c r="P362" s="4"/>
      <c r="Q362" s="4"/>
    </row>
    <row r="363" spans="3:17" ht="12.75" customHeight="1" x14ac:dyDescent="0.25">
      <c r="C363" s="4"/>
      <c r="D363" s="4"/>
      <c r="E363" s="4"/>
      <c r="F363" s="4"/>
      <c r="G363" s="6"/>
      <c r="H363" s="4"/>
      <c r="O363" s="4"/>
      <c r="P363" s="4"/>
      <c r="Q363" s="4"/>
    </row>
    <row r="364" spans="3:17" ht="12.75" customHeight="1" x14ac:dyDescent="0.25">
      <c r="C364" s="4"/>
      <c r="D364" s="4"/>
      <c r="E364" s="4"/>
      <c r="F364" s="4"/>
      <c r="G364" s="6"/>
      <c r="H364" s="4"/>
      <c r="O364" s="4"/>
      <c r="P364" s="4"/>
      <c r="Q364" s="4"/>
    </row>
    <row r="365" spans="3:17" ht="12.75" customHeight="1" x14ac:dyDescent="0.25">
      <c r="C365" s="4"/>
      <c r="D365" s="4"/>
      <c r="E365" s="4"/>
      <c r="F365" s="4"/>
      <c r="G365" s="6"/>
      <c r="H365" s="4"/>
      <c r="O365" s="4"/>
      <c r="P365" s="4"/>
      <c r="Q365" s="4"/>
    </row>
    <row r="366" spans="3:17" ht="12.75" customHeight="1" x14ac:dyDescent="0.25">
      <c r="C366" s="4"/>
      <c r="D366" s="4"/>
      <c r="E366" s="4"/>
      <c r="F366" s="4"/>
      <c r="G366" s="6"/>
      <c r="H366" s="4"/>
      <c r="O366" s="4"/>
      <c r="P366" s="4"/>
      <c r="Q366" s="4"/>
    </row>
    <row r="367" spans="3:17" ht="12.75" customHeight="1" x14ac:dyDescent="0.25">
      <c r="C367" s="4"/>
      <c r="D367" s="4"/>
      <c r="E367" s="4"/>
      <c r="F367" s="4"/>
      <c r="G367" s="6"/>
      <c r="H367" s="4"/>
      <c r="O367" s="4"/>
      <c r="P367" s="4"/>
      <c r="Q367" s="4"/>
    </row>
    <row r="368" spans="3:17" ht="12.75" customHeight="1" x14ac:dyDescent="0.25">
      <c r="C368" s="4"/>
      <c r="D368" s="4"/>
      <c r="E368" s="4"/>
      <c r="F368" s="4"/>
      <c r="G368" s="6"/>
      <c r="H368" s="4"/>
      <c r="O368" s="4"/>
      <c r="P368" s="4"/>
      <c r="Q368" s="4"/>
    </row>
    <row r="369" spans="3:17" ht="12.75" customHeight="1" x14ac:dyDescent="0.25">
      <c r="C369" s="4"/>
      <c r="D369" s="4"/>
      <c r="E369" s="4"/>
      <c r="F369" s="4"/>
      <c r="G369" s="6"/>
      <c r="H369" s="4"/>
      <c r="O369" s="4"/>
      <c r="P369" s="4"/>
      <c r="Q369" s="4"/>
    </row>
    <row r="370" spans="3:17" ht="12.75" customHeight="1" x14ac:dyDescent="0.25">
      <c r="C370" s="4"/>
      <c r="D370" s="4"/>
      <c r="E370" s="4"/>
      <c r="F370" s="4"/>
      <c r="G370" s="6"/>
      <c r="H370" s="4"/>
      <c r="O370" s="4"/>
      <c r="P370" s="4"/>
      <c r="Q370" s="4"/>
    </row>
    <row r="371" spans="3:17" ht="12.75" customHeight="1" x14ac:dyDescent="0.25">
      <c r="C371" s="4"/>
      <c r="D371" s="4"/>
      <c r="E371" s="4"/>
      <c r="F371" s="4"/>
      <c r="G371" s="6"/>
      <c r="H371" s="4"/>
      <c r="O371" s="4"/>
      <c r="P371" s="4"/>
      <c r="Q371" s="4"/>
    </row>
    <row r="372" spans="3:17" ht="12.75" customHeight="1" x14ac:dyDescent="0.25">
      <c r="C372" s="4"/>
      <c r="D372" s="4"/>
      <c r="E372" s="4"/>
      <c r="F372" s="4"/>
      <c r="G372" s="6"/>
      <c r="H372" s="4"/>
      <c r="O372" s="4"/>
      <c r="P372" s="4"/>
      <c r="Q372" s="4"/>
    </row>
    <row r="373" spans="3:17" ht="12.75" customHeight="1" x14ac:dyDescent="0.25">
      <c r="C373" s="4"/>
      <c r="D373" s="4"/>
      <c r="E373" s="4"/>
      <c r="F373" s="4"/>
      <c r="G373" s="6"/>
      <c r="H373" s="4"/>
      <c r="O373" s="4"/>
      <c r="P373" s="4"/>
      <c r="Q373" s="4"/>
    </row>
    <row r="374" spans="3:17" ht="12.75" customHeight="1" x14ac:dyDescent="0.25">
      <c r="C374" s="4"/>
      <c r="D374" s="4"/>
      <c r="E374" s="4"/>
      <c r="F374" s="4"/>
      <c r="G374" s="6"/>
      <c r="H374" s="4"/>
      <c r="O374" s="4"/>
      <c r="P374" s="4"/>
      <c r="Q374" s="4"/>
    </row>
    <row r="375" spans="3:17" ht="12.75" customHeight="1" x14ac:dyDescent="0.25">
      <c r="C375" s="4"/>
      <c r="D375" s="4"/>
      <c r="E375" s="4"/>
      <c r="F375" s="4"/>
      <c r="G375" s="6"/>
      <c r="H375" s="4"/>
      <c r="O375" s="4"/>
      <c r="P375" s="4"/>
      <c r="Q375" s="4"/>
    </row>
    <row r="376" spans="3:17" ht="12.75" customHeight="1" x14ac:dyDescent="0.25">
      <c r="C376" s="4"/>
      <c r="D376" s="4"/>
      <c r="E376" s="4"/>
      <c r="F376" s="4"/>
      <c r="G376" s="6"/>
      <c r="H376" s="4"/>
      <c r="O376" s="4"/>
      <c r="P376" s="4"/>
      <c r="Q376" s="4"/>
    </row>
    <row r="377" spans="3:17" ht="12.75" customHeight="1" x14ac:dyDescent="0.25">
      <c r="C377" s="4"/>
      <c r="D377" s="4"/>
      <c r="E377" s="4"/>
      <c r="F377" s="4"/>
      <c r="G377" s="6"/>
      <c r="H377" s="4"/>
      <c r="O377" s="4"/>
      <c r="P377" s="4"/>
      <c r="Q377" s="4"/>
    </row>
    <row r="378" spans="3:17" ht="12.75" customHeight="1" x14ac:dyDescent="0.25">
      <c r="C378" s="4"/>
      <c r="D378" s="4"/>
      <c r="E378" s="4"/>
      <c r="F378" s="4"/>
      <c r="G378" s="6"/>
      <c r="H378" s="4"/>
      <c r="O378" s="4"/>
      <c r="P378" s="4"/>
      <c r="Q378" s="4"/>
    </row>
    <row r="379" spans="3:17" ht="12.75" customHeight="1" x14ac:dyDescent="0.25">
      <c r="C379" s="4"/>
      <c r="D379" s="4"/>
      <c r="E379" s="4"/>
      <c r="F379" s="4"/>
      <c r="G379" s="6"/>
      <c r="H379" s="4"/>
      <c r="O379" s="4"/>
      <c r="P379" s="4"/>
      <c r="Q379" s="4"/>
    </row>
    <row r="380" spans="3:17" ht="12.75" customHeight="1" x14ac:dyDescent="0.25">
      <c r="C380" s="4"/>
      <c r="D380" s="4"/>
      <c r="E380" s="4"/>
      <c r="F380" s="4"/>
      <c r="G380" s="6"/>
      <c r="H380" s="4"/>
      <c r="O380" s="4"/>
      <c r="P380" s="4"/>
      <c r="Q380" s="4"/>
    </row>
    <row r="381" spans="3:17" ht="12.75" customHeight="1" x14ac:dyDescent="0.25">
      <c r="C381" s="4"/>
      <c r="D381" s="4"/>
      <c r="E381" s="4"/>
      <c r="F381" s="4"/>
      <c r="G381" s="6"/>
      <c r="H381" s="4"/>
      <c r="O381" s="4"/>
      <c r="P381" s="4"/>
      <c r="Q381" s="4"/>
    </row>
    <row r="382" spans="3:17" ht="12.75" customHeight="1" x14ac:dyDescent="0.25">
      <c r="C382" s="4"/>
      <c r="D382" s="4"/>
      <c r="E382" s="4"/>
      <c r="F382" s="4"/>
      <c r="G382" s="6"/>
      <c r="H382" s="4"/>
      <c r="O382" s="4"/>
      <c r="P382" s="4"/>
      <c r="Q382" s="4"/>
    </row>
    <row r="383" spans="3:17" ht="12.75" customHeight="1" x14ac:dyDescent="0.25">
      <c r="C383" s="4"/>
      <c r="D383" s="4"/>
      <c r="E383" s="4"/>
      <c r="F383" s="4"/>
      <c r="G383" s="6"/>
      <c r="H383" s="4"/>
      <c r="O383" s="4"/>
      <c r="P383" s="4"/>
      <c r="Q383" s="4"/>
    </row>
    <row r="384" spans="3:17" ht="12.75" customHeight="1" x14ac:dyDescent="0.25">
      <c r="C384" s="4"/>
      <c r="D384" s="4"/>
      <c r="E384" s="4"/>
      <c r="F384" s="4"/>
      <c r="G384" s="6"/>
      <c r="H384" s="4"/>
      <c r="O384" s="4"/>
      <c r="P384" s="4"/>
      <c r="Q384" s="4"/>
    </row>
    <row r="385" spans="3:17" ht="12.75" customHeight="1" x14ac:dyDescent="0.25">
      <c r="C385" s="4"/>
      <c r="D385" s="4"/>
      <c r="E385" s="4"/>
      <c r="F385" s="4"/>
      <c r="G385" s="6"/>
      <c r="H385" s="4"/>
      <c r="O385" s="4"/>
      <c r="P385" s="4"/>
      <c r="Q385" s="4"/>
    </row>
    <row r="386" spans="3:17" ht="12.75" customHeight="1" x14ac:dyDescent="0.25">
      <c r="C386" s="4"/>
      <c r="D386" s="4"/>
      <c r="E386" s="4"/>
      <c r="F386" s="4"/>
      <c r="G386" s="6"/>
      <c r="H386" s="4"/>
      <c r="O386" s="4"/>
      <c r="P386" s="4"/>
      <c r="Q386" s="4"/>
    </row>
    <row r="387" spans="3:17" ht="12.75" customHeight="1" x14ac:dyDescent="0.25">
      <c r="C387" s="4"/>
      <c r="D387" s="4"/>
      <c r="E387" s="4"/>
      <c r="F387" s="4"/>
      <c r="G387" s="6"/>
      <c r="H387" s="4"/>
      <c r="O387" s="4"/>
      <c r="P387" s="4"/>
      <c r="Q387" s="4"/>
    </row>
    <row r="388" spans="3:17" ht="12.75" customHeight="1" x14ac:dyDescent="0.25">
      <c r="C388" s="4"/>
      <c r="D388" s="4"/>
      <c r="E388" s="4"/>
      <c r="F388" s="4"/>
      <c r="G388" s="6"/>
      <c r="H388" s="4"/>
      <c r="O388" s="4"/>
      <c r="P388" s="4"/>
      <c r="Q388" s="4"/>
    </row>
    <row r="389" spans="3:17" ht="12.75" customHeight="1" x14ac:dyDescent="0.25">
      <c r="C389" s="4"/>
      <c r="D389" s="4"/>
      <c r="E389" s="4"/>
      <c r="F389" s="4"/>
      <c r="G389" s="6"/>
      <c r="H389" s="4"/>
      <c r="O389" s="4"/>
      <c r="P389" s="4"/>
      <c r="Q389" s="4"/>
    </row>
    <row r="390" spans="3:17" ht="12.75" customHeight="1" x14ac:dyDescent="0.25">
      <c r="C390" s="4"/>
      <c r="D390" s="4"/>
      <c r="E390" s="4"/>
      <c r="F390" s="4"/>
      <c r="G390" s="6"/>
      <c r="H390" s="4"/>
      <c r="O390" s="4"/>
      <c r="P390" s="4"/>
      <c r="Q390" s="4"/>
    </row>
    <row r="391" spans="3:17" ht="12.75" customHeight="1" x14ac:dyDescent="0.25">
      <c r="C391" s="4"/>
      <c r="D391" s="4"/>
      <c r="E391" s="4"/>
      <c r="F391" s="4"/>
      <c r="G391" s="6"/>
      <c r="H391" s="4"/>
      <c r="O391" s="4"/>
      <c r="P391" s="4"/>
      <c r="Q391" s="4"/>
    </row>
    <row r="392" spans="3:17" ht="12.75" customHeight="1" x14ac:dyDescent="0.25">
      <c r="C392" s="4"/>
      <c r="D392" s="4"/>
      <c r="E392" s="4"/>
      <c r="F392" s="4"/>
      <c r="G392" s="6"/>
      <c r="H392" s="4"/>
      <c r="O392" s="4"/>
      <c r="P392" s="4"/>
      <c r="Q392" s="4"/>
    </row>
    <row r="393" spans="3:17" ht="12.75" customHeight="1" x14ac:dyDescent="0.25">
      <c r="C393" s="4"/>
      <c r="D393" s="4"/>
      <c r="E393" s="4"/>
      <c r="F393" s="4"/>
      <c r="G393" s="6"/>
      <c r="H393" s="4"/>
      <c r="O393" s="4"/>
      <c r="P393" s="4"/>
      <c r="Q393" s="4"/>
    </row>
    <row r="394" spans="3:17" ht="12.75" customHeight="1" x14ac:dyDescent="0.25">
      <c r="C394" s="4"/>
      <c r="D394" s="4"/>
      <c r="E394" s="4"/>
      <c r="F394" s="4"/>
      <c r="G394" s="6"/>
      <c r="H394" s="4"/>
      <c r="O394" s="4"/>
      <c r="P394" s="4"/>
      <c r="Q394" s="4"/>
    </row>
    <row r="395" spans="3:17" ht="12.75" customHeight="1" x14ac:dyDescent="0.25">
      <c r="C395" s="4"/>
      <c r="D395" s="4"/>
      <c r="E395" s="4"/>
      <c r="F395" s="4"/>
      <c r="G395" s="6"/>
      <c r="H395" s="4"/>
      <c r="O395" s="4"/>
      <c r="P395" s="4"/>
      <c r="Q395" s="4"/>
    </row>
    <row r="396" spans="3:17" ht="12.75" customHeight="1" x14ac:dyDescent="0.25">
      <c r="C396" s="4"/>
      <c r="D396" s="4"/>
      <c r="E396" s="4"/>
      <c r="F396" s="4"/>
      <c r="G396" s="6"/>
      <c r="H396" s="4"/>
      <c r="O396" s="4"/>
      <c r="P396" s="4"/>
      <c r="Q396" s="4"/>
    </row>
    <row r="397" spans="3:17" ht="12.75" customHeight="1" x14ac:dyDescent="0.25">
      <c r="C397" s="4"/>
      <c r="D397" s="4"/>
      <c r="E397" s="4"/>
      <c r="F397" s="4"/>
      <c r="G397" s="6"/>
      <c r="H397" s="4"/>
      <c r="O397" s="4"/>
      <c r="P397" s="4"/>
      <c r="Q397" s="4"/>
    </row>
    <row r="398" spans="3:17" ht="12.75" customHeight="1" x14ac:dyDescent="0.25">
      <c r="C398" s="4"/>
      <c r="D398" s="4"/>
      <c r="E398" s="4"/>
      <c r="F398" s="4"/>
      <c r="G398" s="6"/>
      <c r="H398" s="4"/>
      <c r="O398" s="4"/>
      <c r="P398" s="4"/>
      <c r="Q398" s="4"/>
    </row>
    <row r="399" spans="3:17" ht="12.75" customHeight="1" x14ac:dyDescent="0.25">
      <c r="C399" s="4"/>
      <c r="D399" s="4"/>
      <c r="E399" s="4"/>
      <c r="F399" s="4"/>
      <c r="G399" s="6"/>
      <c r="H399" s="4"/>
      <c r="O399" s="4"/>
      <c r="P399" s="4"/>
      <c r="Q399" s="4"/>
    </row>
    <row r="400" spans="3:17" ht="12.75" customHeight="1" x14ac:dyDescent="0.25">
      <c r="C400" s="4"/>
      <c r="D400" s="4"/>
      <c r="E400" s="4"/>
      <c r="F400" s="4"/>
      <c r="G400" s="6"/>
      <c r="H400" s="4"/>
      <c r="O400" s="4"/>
      <c r="P400" s="4"/>
      <c r="Q400" s="4"/>
    </row>
    <row r="401" spans="3:17" ht="12.75" customHeight="1" x14ac:dyDescent="0.25">
      <c r="C401" s="4"/>
      <c r="D401" s="4"/>
      <c r="E401" s="4"/>
      <c r="F401" s="4"/>
      <c r="G401" s="6"/>
      <c r="H401" s="4"/>
      <c r="O401" s="4"/>
      <c r="P401" s="4"/>
      <c r="Q401" s="4"/>
    </row>
    <row r="402" spans="3:17" ht="12.75" customHeight="1" x14ac:dyDescent="0.25">
      <c r="C402" s="4"/>
      <c r="D402" s="4"/>
      <c r="E402" s="4"/>
      <c r="F402" s="4"/>
      <c r="G402" s="6"/>
      <c r="H402" s="4"/>
      <c r="O402" s="4"/>
      <c r="P402" s="4"/>
      <c r="Q402" s="4"/>
    </row>
    <row r="403" spans="3:17" ht="12.75" customHeight="1" x14ac:dyDescent="0.25">
      <c r="C403" s="4"/>
      <c r="D403" s="4"/>
      <c r="E403" s="4"/>
      <c r="F403" s="4"/>
      <c r="G403" s="6"/>
      <c r="H403" s="4"/>
      <c r="O403" s="4"/>
      <c r="P403" s="4"/>
      <c r="Q403" s="4"/>
    </row>
    <row r="404" spans="3:17" ht="12.75" customHeight="1" x14ac:dyDescent="0.25">
      <c r="C404" s="4"/>
      <c r="D404" s="4"/>
      <c r="E404" s="4"/>
      <c r="F404" s="4"/>
      <c r="G404" s="6"/>
      <c r="H404" s="4"/>
      <c r="O404" s="4"/>
      <c r="P404" s="4"/>
      <c r="Q404" s="4"/>
    </row>
    <row r="405" spans="3:17" ht="12.75" customHeight="1" x14ac:dyDescent="0.25">
      <c r="C405" s="4"/>
      <c r="D405" s="4"/>
      <c r="E405" s="4"/>
      <c r="F405" s="4"/>
      <c r="G405" s="6"/>
      <c r="H405" s="4"/>
      <c r="O405" s="4"/>
      <c r="P405" s="4"/>
      <c r="Q405" s="4"/>
    </row>
    <row r="406" spans="3:17" ht="12.75" customHeight="1" x14ac:dyDescent="0.25">
      <c r="C406" s="4"/>
      <c r="D406" s="4"/>
      <c r="E406" s="4"/>
      <c r="F406" s="4"/>
      <c r="G406" s="6"/>
      <c r="H406" s="4"/>
      <c r="O406" s="4"/>
      <c r="P406" s="4"/>
      <c r="Q406" s="4"/>
    </row>
    <row r="407" spans="3:17" ht="12.75" customHeight="1" x14ac:dyDescent="0.25">
      <c r="C407" s="4"/>
      <c r="D407" s="4"/>
      <c r="E407" s="4"/>
      <c r="F407" s="4"/>
      <c r="G407" s="6"/>
      <c r="H407" s="4"/>
      <c r="O407" s="4"/>
      <c r="P407" s="4"/>
      <c r="Q407" s="4"/>
    </row>
    <row r="408" spans="3:17" ht="12.75" customHeight="1" x14ac:dyDescent="0.25">
      <c r="C408" s="4"/>
      <c r="D408" s="4"/>
      <c r="E408" s="4"/>
      <c r="F408" s="4"/>
      <c r="G408" s="6"/>
      <c r="H408" s="4"/>
      <c r="O408" s="4"/>
      <c r="P408" s="4"/>
      <c r="Q408" s="4"/>
    </row>
    <row r="409" spans="3:17" ht="12.75" customHeight="1" x14ac:dyDescent="0.25">
      <c r="C409" s="4"/>
      <c r="D409" s="4"/>
      <c r="E409" s="4"/>
      <c r="F409" s="4"/>
      <c r="G409" s="6"/>
      <c r="H409" s="4"/>
      <c r="O409" s="4"/>
      <c r="P409" s="4"/>
      <c r="Q409" s="4"/>
    </row>
    <row r="410" spans="3:17" ht="12.75" customHeight="1" x14ac:dyDescent="0.25">
      <c r="C410" s="4"/>
      <c r="D410" s="4"/>
      <c r="E410" s="4"/>
      <c r="F410" s="4"/>
      <c r="G410" s="6"/>
      <c r="H410" s="4"/>
      <c r="O410" s="4"/>
      <c r="P410" s="4"/>
      <c r="Q410" s="4"/>
    </row>
    <row r="411" spans="3:17" ht="12.75" customHeight="1" x14ac:dyDescent="0.25">
      <c r="C411" s="4"/>
      <c r="D411" s="4"/>
      <c r="E411" s="4"/>
      <c r="F411" s="4"/>
      <c r="G411" s="6"/>
      <c r="H411" s="4"/>
      <c r="O411" s="4"/>
      <c r="P411" s="4"/>
      <c r="Q411" s="4"/>
    </row>
    <row r="412" spans="3:17" ht="12.75" customHeight="1" x14ac:dyDescent="0.25">
      <c r="C412" s="4"/>
      <c r="D412" s="4"/>
      <c r="E412" s="4"/>
      <c r="F412" s="4"/>
      <c r="G412" s="6"/>
      <c r="H412" s="4"/>
      <c r="O412" s="4"/>
      <c r="P412" s="4"/>
      <c r="Q412" s="4"/>
    </row>
    <row r="413" spans="3:17" ht="12.75" customHeight="1" x14ac:dyDescent="0.25">
      <c r="C413" s="4"/>
      <c r="D413" s="4"/>
      <c r="E413" s="4"/>
      <c r="F413" s="4"/>
      <c r="G413" s="6"/>
      <c r="H413" s="4"/>
      <c r="O413" s="4"/>
      <c r="P413" s="4"/>
      <c r="Q413" s="4"/>
    </row>
    <row r="414" spans="3:17" ht="12.75" customHeight="1" x14ac:dyDescent="0.25">
      <c r="C414" s="4"/>
      <c r="D414" s="4"/>
      <c r="E414" s="4"/>
      <c r="F414" s="4"/>
      <c r="G414" s="6"/>
      <c r="H414" s="4"/>
      <c r="O414" s="4"/>
      <c r="P414" s="4"/>
      <c r="Q414" s="4"/>
    </row>
    <row r="415" spans="3:17" ht="12.75" customHeight="1" x14ac:dyDescent="0.25">
      <c r="C415" s="4"/>
      <c r="D415" s="4"/>
      <c r="E415" s="4"/>
      <c r="F415" s="4"/>
      <c r="G415" s="6"/>
      <c r="H415" s="4"/>
      <c r="O415" s="4"/>
      <c r="P415" s="4"/>
      <c r="Q415" s="4"/>
    </row>
    <row r="416" spans="3:17" ht="12.75" customHeight="1" x14ac:dyDescent="0.25">
      <c r="C416" s="4"/>
      <c r="D416" s="4"/>
      <c r="E416" s="4"/>
      <c r="F416" s="4"/>
      <c r="G416" s="6"/>
      <c r="H416" s="4"/>
      <c r="O416" s="4"/>
      <c r="P416" s="4"/>
      <c r="Q416" s="4"/>
    </row>
    <row r="417" spans="3:17" ht="12.75" customHeight="1" x14ac:dyDescent="0.25">
      <c r="C417" s="4"/>
      <c r="D417" s="4"/>
      <c r="E417" s="4"/>
      <c r="F417" s="4"/>
      <c r="G417" s="6"/>
      <c r="H417" s="4"/>
      <c r="O417" s="4"/>
      <c r="P417" s="4"/>
      <c r="Q417" s="4"/>
    </row>
    <row r="418" spans="3:17" ht="12.75" customHeight="1" x14ac:dyDescent="0.25">
      <c r="C418" s="4"/>
      <c r="D418" s="4"/>
      <c r="E418" s="4"/>
      <c r="F418" s="4"/>
      <c r="G418" s="6"/>
      <c r="H418" s="4"/>
      <c r="O418" s="4"/>
      <c r="P418" s="4"/>
      <c r="Q418" s="4"/>
    </row>
    <row r="419" spans="3:17" ht="12.75" customHeight="1" x14ac:dyDescent="0.25">
      <c r="C419" s="4"/>
      <c r="D419" s="4"/>
      <c r="E419" s="4"/>
      <c r="F419" s="4"/>
      <c r="G419" s="6"/>
      <c r="H419" s="4"/>
      <c r="O419" s="4"/>
      <c r="P419" s="4"/>
      <c r="Q419" s="4"/>
    </row>
    <row r="420" spans="3:17" ht="12.75" customHeight="1" x14ac:dyDescent="0.25">
      <c r="C420" s="4"/>
      <c r="D420" s="4"/>
      <c r="E420" s="4"/>
      <c r="F420" s="4"/>
      <c r="G420" s="6"/>
      <c r="H420" s="4"/>
      <c r="O420" s="4"/>
      <c r="P420" s="4"/>
      <c r="Q420" s="4"/>
    </row>
    <row r="421" spans="3:17" ht="12.75" customHeight="1" x14ac:dyDescent="0.25">
      <c r="C421" s="4"/>
      <c r="D421" s="4"/>
      <c r="E421" s="4"/>
      <c r="F421" s="4"/>
      <c r="G421" s="6"/>
      <c r="H421" s="4"/>
      <c r="O421" s="4"/>
      <c r="P421" s="4"/>
      <c r="Q421" s="4"/>
    </row>
    <row r="422" spans="3:17" ht="12.75" customHeight="1" x14ac:dyDescent="0.25">
      <c r="C422" s="4"/>
      <c r="D422" s="4"/>
      <c r="E422" s="4"/>
      <c r="F422" s="4"/>
      <c r="G422" s="6"/>
      <c r="H422" s="4"/>
      <c r="O422" s="4"/>
      <c r="P422" s="4"/>
      <c r="Q422" s="4"/>
    </row>
    <row r="423" spans="3:17" ht="12.75" customHeight="1" x14ac:dyDescent="0.25">
      <c r="C423" s="4"/>
      <c r="D423" s="4"/>
      <c r="E423" s="4"/>
      <c r="F423" s="4"/>
      <c r="G423" s="6"/>
      <c r="H423" s="4"/>
      <c r="O423" s="4"/>
      <c r="P423" s="4"/>
      <c r="Q423" s="4"/>
    </row>
    <row r="424" spans="3:17" ht="12.75" customHeight="1" x14ac:dyDescent="0.25">
      <c r="C424" s="4"/>
      <c r="D424" s="4"/>
      <c r="E424" s="4"/>
      <c r="F424" s="4"/>
      <c r="G424" s="6"/>
      <c r="H424" s="4"/>
      <c r="O424" s="4"/>
      <c r="P424" s="4"/>
      <c r="Q424" s="4"/>
    </row>
    <row r="425" spans="3:17" ht="12.75" customHeight="1" x14ac:dyDescent="0.25">
      <c r="C425" s="4"/>
      <c r="D425" s="4"/>
      <c r="E425" s="4"/>
      <c r="F425" s="4"/>
      <c r="G425" s="6"/>
      <c r="H425" s="4"/>
      <c r="O425" s="4"/>
      <c r="P425" s="4"/>
      <c r="Q425" s="4"/>
    </row>
    <row r="426" spans="3:17" ht="12.75" customHeight="1" x14ac:dyDescent="0.25">
      <c r="C426" s="4"/>
      <c r="D426" s="4"/>
      <c r="E426" s="4"/>
      <c r="F426" s="4"/>
      <c r="G426" s="6"/>
      <c r="H426" s="4"/>
      <c r="O426" s="4"/>
      <c r="P426" s="4"/>
      <c r="Q426" s="4"/>
    </row>
    <row r="427" spans="3:17" ht="12.75" customHeight="1" x14ac:dyDescent="0.25">
      <c r="C427" s="4"/>
      <c r="D427" s="4"/>
      <c r="E427" s="4"/>
      <c r="F427" s="4"/>
      <c r="G427" s="6"/>
      <c r="H427" s="4"/>
      <c r="O427" s="4"/>
      <c r="P427" s="4"/>
      <c r="Q427" s="4"/>
    </row>
    <row r="428" spans="3:17" ht="12.75" customHeight="1" x14ac:dyDescent="0.25">
      <c r="C428" s="4"/>
      <c r="D428" s="4"/>
      <c r="E428" s="4"/>
      <c r="F428" s="4"/>
      <c r="G428" s="6"/>
      <c r="H428" s="4"/>
      <c r="O428" s="4"/>
      <c r="P428" s="4"/>
      <c r="Q428" s="4"/>
    </row>
    <row r="429" spans="3:17" ht="12.75" customHeight="1" x14ac:dyDescent="0.25">
      <c r="C429" s="4"/>
      <c r="D429" s="4"/>
      <c r="E429" s="4"/>
      <c r="F429" s="4"/>
      <c r="G429" s="6"/>
      <c r="H429" s="4"/>
      <c r="O429" s="4"/>
      <c r="P429" s="4"/>
      <c r="Q429" s="4"/>
    </row>
    <row r="430" spans="3:17" ht="12.75" customHeight="1" x14ac:dyDescent="0.25">
      <c r="C430" s="4"/>
      <c r="D430" s="4"/>
      <c r="E430" s="4"/>
      <c r="F430" s="4"/>
      <c r="G430" s="6"/>
      <c r="H430" s="4"/>
      <c r="O430" s="4"/>
      <c r="P430" s="4"/>
      <c r="Q430" s="4"/>
    </row>
    <row r="431" spans="3:17" ht="12.75" customHeight="1" x14ac:dyDescent="0.25">
      <c r="C431" s="4"/>
      <c r="D431" s="4"/>
      <c r="E431" s="4"/>
      <c r="F431" s="4"/>
      <c r="G431" s="6"/>
      <c r="H431" s="4"/>
      <c r="O431" s="4"/>
      <c r="P431" s="4"/>
      <c r="Q431" s="4"/>
    </row>
    <row r="432" spans="3:17" ht="12.75" customHeight="1" x14ac:dyDescent="0.25">
      <c r="C432" s="4"/>
      <c r="D432" s="4"/>
      <c r="E432" s="4"/>
      <c r="F432" s="4"/>
      <c r="G432" s="6"/>
      <c r="H432" s="4"/>
      <c r="O432" s="4"/>
      <c r="P432" s="4"/>
      <c r="Q432" s="4"/>
    </row>
    <row r="433" spans="3:17" ht="12.75" customHeight="1" x14ac:dyDescent="0.25">
      <c r="C433" s="4"/>
      <c r="D433" s="4"/>
      <c r="E433" s="4"/>
      <c r="F433" s="4"/>
      <c r="G433" s="6"/>
      <c r="H433" s="4"/>
      <c r="O433" s="4"/>
      <c r="P433" s="4"/>
      <c r="Q433" s="4"/>
    </row>
    <row r="434" spans="3:17" ht="12.75" customHeight="1" x14ac:dyDescent="0.25">
      <c r="C434" s="4"/>
      <c r="D434" s="4"/>
      <c r="E434" s="4"/>
      <c r="F434" s="4"/>
      <c r="G434" s="6"/>
      <c r="H434" s="4"/>
      <c r="O434" s="4"/>
      <c r="P434" s="4"/>
      <c r="Q434" s="4"/>
    </row>
    <row r="435" spans="3:17" ht="12.75" customHeight="1" x14ac:dyDescent="0.25">
      <c r="C435" s="4"/>
      <c r="D435" s="4"/>
      <c r="E435" s="4"/>
      <c r="F435" s="4"/>
      <c r="G435" s="6"/>
      <c r="H435" s="4"/>
      <c r="O435" s="4"/>
      <c r="P435" s="4"/>
      <c r="Q435" s="4"/>
    </row>
    <row r="436" spans="3:17" ht="12.75" customHeight="1" x14ac:dyDescent="0.25">
      <c r="C436" s="4"/>
      <c r="D436" s="4"/>
      <c r="E436" s="4"/>
      <c r="F436" s="4"/>
      <c r="G436" s="6"/>
      <c r="H436" s="4"/>
      <c r="O436" s="4"/>
      <c r="P436" s="4"/>
      <c r="Q436" s="4"/>
    </row>
    <row r="437" spans="3:17" ht="12.75" customHeight="1" x14ac:dyDescent="0.25">
      <c r="C437" s="4"/>
      <c r="D437" s="4"/>
      <c r="E437" s="4"/>
      <c r="F437" s="4"/>
      <c r="G437" s="6"/>
      <c r="H437" s="4"/>
      <c r="O437" s="4"/>
      <c r="P437" s="4"/>
      <c r="Q437" s="4"/>
    </row>
    <row r="438" spans="3:17" ht="12.75" customHeight="1" x14ac:dyDescent="0.25">
      <c r="C438" s="4"/>
      <c r="D438" s="4"/>
      <c r="E438" s="4"/>
      <c r="F438" s="4"/>
      <c r="G438" s="6"/>
      <c r="H438" s="4"/>
      <c r="O438" s="4"/>
      <c r="P438" s="4"/>
      <c r="Q438" s="4"/>
    </row>
    <row r="439" spans="3:17" ht="12.75" customHeight="1" x14ac:dyDescent="0.25">
      <c r="C439" s="4"/>
      <c r="D439" s="4"/>
      <c r="E439" s="4"/>
      <c r="F439" s="4"/>
      <c r="G439" s="6"/>
      <c r="H439" s="4"/>
      <c r="O439" s="4"/>
      <c r="P439" s="4"/>
      <c r="Q439" s="4"/>
    </row>
    <row r="440" spans="3:17" ht="12.75" customHeight="1" x14ac:dyDescent="0.25">
      <c r="C440" s="4"/>
      <c r="D440" s="4"/>
      <c r="E440" s="4"/>
      <c r="F440" s="4"/>
      <c r="G440" s="6"/>
      <c r="H440" s="4"/>
      <c r="O440" s="4"/>
      <c r="P440" s="4"/>
      <c r="Q440" s="4"/>
    </row>
    <row r="441" spans="3:17" ht="12.75" customHeight="1" x14ac:dyDescent="0.25">
      <c r="C441" s="4"/>
      <c r="D441" s="4"/>
      <c r="E441" s="4"/>
      <c r="F441" s="4"/>
      <c r="G441" s="6"/>
      <c r="H441" s="4"/>
      <c r="O441" s="4"/>
      <c r="P441" s="4"/>
      <c r="Q441" s="4"/>
    </row>
    <row r="442" spans="3:17" ht="12.75" customHeight="1" x14ac:dyDescent="0.25">
      <c r="C442" s="4"/>
      <c r="D442" s="4"/>
      <c r="E442" s="4"/>
      <c r="F442" s="4"/>
      <c r="G442" s="6"/>
      <c r="H442" s="4"/>
      <c r="O442" s="4"/>
      <c r="P442" s="4"/>
      <c r="Q442" s="4"/>
    </row>
    <row r="443" spans="3:17" ht="12.75" customHeight="1" x14ac:dyDescent="0.25">
      <c r="C443" s="4"/>
      <c r="D443" s="4"/>
      <c r="E443" s="4"/>
      <c r="F443" s="4"/>
      <c r="G443" s="6"/>
      <c r="H443" s="4"/>
      <c r="O443" s="4"/>
      <c r="P443" s="4"/>
      <c r="Q443" s="4"/>
    </row>
    <row r="444" spans="3:17" ht="12.75" customHeight="1" x14ac:dyDescent="0.25">
      <c r="C444" s="4"/>
      <c r="D444" s="4"/>
      <c r="E444" s="4"/>
      <c r="F444" s="4"/>
      <c r="G444" s="6"/>
      <c r="H444" s="4"/>
      <c r="O444" s="4"/>
      <c r="P444" s="4"/>
      <c r="Q444" s="4"/>
    </row>
    <row r="445" spans="3:17" ht="12.75" customHeight="1" x14ac:dyDescent="0.25">
      <c r="C445" s="4"/>
      <c r="D445" s="4"/>
      <c r="E445" s="4"/>
      <c r="F445" s="4"/>
      <c r="G445" s="6"/>
      <c r="H445" s="4"/>
      <c r="O445" s="4"/>
      <c r="P445" s="4"/>
      <c r="Q445" s="4"/>
    </row>
    <row r="446" spans="3:17" ht="12.75" customHeight="1" x14ac:dyDescent="0.25">
      <c r="C446" s="4"/>
      <c r="D446" s="4"/>
      <c r="E446" s="4"/>
      <c r="F446" s="4"/>
      <c r="G446" s="6"/>
      <c r="H446" s="4"/>
      <c r="O446" s="4"/>
      <c r="P446" s="4"/>
      <c r="Q446" s="4"/>
    </row>
    <row r="447" spans="3:17" ht="12.75" customHeight="1" x14ac:dyDescent="0.25">
      <c r="C447" s="4"/>
      <c r="D447" s="4"/>
      <c r="E447" s="4"/>
      <c r="F447" s="4"/>
      <c r="G447" s="6"/>
      <c r="H447" s="4"/>
      <c r="O447" s="4"/>
      <c r="P447" s="4"/>
      <c r="Q447" s="4"/>
    </row>
    <row r="448" spans="3:17" ht="12.75" customHeight="1" x14ac:dyDescent="0.25">
      <c r="C448" s="4"/>
      <c r="D448" s="4"/>
      <c r="E448" s="4"/>
      <c r="F448" s="4"/>
      <c r="G448" s="6"/>
      <c r="H448" s="4"/>
      <c r="O448" s="4"/>
      <c r="P448" s="4"/>
      <c r="Q448" s="4"/>
    </row>
    <row r="449" spans="3:17" ht="12.75" customHeight="1" x14ac:dyDescent="0.25">
      <c r="C449" s="4"/>
      <c r="D449" s="4"/>
      <c r="E449" s="4"/>
      <c r="F449" s="4"/>
      <c r="G449" s="6"/>
      <c r="H449" s="4"/>
      <c r="O449" s="4"/>
      <c r="P449" s="4"/>
      <c r="Q449" s="4"/>
    </row>
    <row r="450" spans="3:17" ht="12.75" customHeight="1" x14ac:dyDescent="0.25">
      <c r="C450" s="4"/>
      <c r="D450" s="4"/>
      <c r="E450" s="4"/>
      <c r="F450" s="4"/>
      <c r="G450" s="6"/>
      <c r="H450" s="4"/>
      <c r="O450" s="4"/>
      <c r="P450" s="4"/>
      <c r="Q450" s="4"/>
    </row>
    <row r="451" spans="3:17" ht="12.75" customHeight="1" x14ac:dyDescent="0.25">
      <c r="C451" s="4"/>
      <c r="D451" s="4"/>
      <c r="E451" s="4"/>
      <c r="F451" s="4"/>
      <c r="G451" s="6"/>
      <c r="H451" s="4"/>
      <c r="O451" s="4"/>
      <c r="P451" s="4"/>
      <c r="Q451" s="4"/>
    </row>
    <row r="452" spans="3:17" ht="12.75" customHeight="1" x14ac:dyDescent="0.25">
      <c r="C452" s="4"/>
      <c r="D452" s="4"/>
      <c r="E452" s="4"/>
      <c r="F452" s="4"/>
      <c r="G452" s="6"/>
      <c r="H452" s="4"/>
      <c r="O452" s="4"/>
      <c r="P452" s="4"/>
      <c r="Q452" s="4"/>
    </row>
    <row r="453" spans="3:17" ht="12.75" customHeight="1" x14ac:dyDescent="0.25">
      <c r="C453" s="4"/>
      <c r="D453" s="4"/>
      <c r="E453" s="4"/>
      <c r="F453" s="4"/>
      <c r="G453" s="6"/>
      <c r="H453" s="4"/>
      <c r="O453" s="4"/>
      <c r="P453" s="4"/>
      <c r="Q453" s="4"/>
    </row>
    <row r="454" spans="3:17" ht="12.75" customHeight="1" x14ac:dyDescent="0.25">
      <c r="C454" s="4"/>
      <c r="D454" s="4"/>
      <c r="E454" s="4"/>
      <c r="F454" s="4"/>
      <c r="G454" s="6"/>
      <c r="H454" s="4"/>
      <c r="O454" s="4"/>
      <c r="P454" s="4"/>
      <c r="Q454" s="4"/>
    </row>
    <row r="455" spans="3:17" ht="12.75" customHeight="1" x14ac:dyDescent="0.25">
      <c r="C455" s="4"/>
      <c r="D455" s="4"/>
      <c r="E455" s="4"/>
      <c r="F455" s="4"/>
      <c r="G455" s="6"/>
      <c r="H455" s="4"/>
      <c r="O455" s="4"/>
      <c r="P455" s="4"/>
      <c r="Q455" s="4"/>
    </row>
    <row r="456" spans="3:17" ht="12.75" customHeight="1" x14ac:dyDescent="0.25">
      <c r="C456" s="4"/>
      <c r="D456" s="4"/>
      <c r="E456" s="4"/>
      <c r="F456" s="4"/>
      <c r="G456" s="6"/>
      <c r="H456" s="4"/>
      <c r="O456" s="4"/>
      <c r="P456" s="4"/>
      <c r="Q456" s="4"/>
    </row>
    <row r="457" spans="3:17" ht="12.75" customHeight="1" x14ac:dyDescent="0.25">
      <c r="C457" s="4"/>
      <c r="D457" s="4"/>
      <c r="E457" s="4"/>
      <c r="F457" s="4"/>
      <c r="G457" s="6"/>
      <c r="H457" s="4"/>
      <c r="O457" s="4"/>
      <c r="P457" s="4"/>
      <c r="Q457" s="4"/>
    </row>
    <row r="458" spans="3:17" ht="12.75" customHeight="1" x14ac:dyDescent="0.25">
      <c r="C458" s="4"/>
      <c r="D458" s="4"/>
      <c r="E458" s="4"/>
      <c r="F458" s="4"/>
      <c r="G458" s="6"/>
      <c r="H458" s="4"/>
      <c r="O458" s="4"/>
      <c r="P458" s="4"/>
      <c r="Q458" s="4"/>
    </row>
    <row r="459" spans="3:17" ht="12.75" customHeight="1" x14ac:dyDescent="0.25">
      <c r="C459" s="4"/>
      <c r="D459" s="4"/>
      <c r="E459" s="4"/>
      <c r="F459" s="4"/>
      <c r="G459" s="6"/>
      <c r="H459" s="4"/>
      <c r="O459" s="4"/>
      <c r="P459" s="4"/>
      <c r="Q459" s="4"/>
    </row>
    <row r="460" spans="3:17" ht="12.75" customHeight="1" x14ac:dyDescent="0.25">
      <c r="C460" s="4"/>
      <c r="D460" s="4"/>
      <c r="E460" s="4"/>
      <c r="F460" s="4"/>
      <c r="G460" s="6"/>
      <c r="H460" s="4"/>
      <c r="O460" s="4"/>
      <c r="P460" s="4"/>
      <c r="Q460" s="4"/>
    </row>
    <row r="461" spans="3:17" ht="12.75" customHeight="1" x14ac:dyDescent="0.25">
      <c r="C461" s="4"/>
      <c r="D461" s="4"/>
      <c r="E461" s="4"/>
      <c r="F461" s="4"/>
      <c r="G461" s="6"/>
      <c r="H461" s="4"/>
      <c r="O461" s="4"/>
      <c r="P461" s="4"/>
      <c r="Q461" s="4"/>
    </row>
    <row r="462" spans="3:17" ht="12.75" customHeight="1" x14ac:dyDescent="0.25">
      <c r="C462" s="4"/>
      <c r="D462" s="4"/>
      <c r="E462" s="4"/>
      <c r="F462" s="4"/>
      <c r="G462" s="6"/>
      <c r="H462" s="4"/>
      <c r="O462" s="4"/>
      <c r="P462" s="4"/>
      <c r="Q462" s="4"/>
    </row>
    <row r="463" spans="3:17" ht="12.75" customHeight="1" x14ac:dyDescent="0.25">
      <c r="C463" s="4"/>
      <c r="D463" s="4"/>
      <c r="E463" s="4"/>
      <c r="F463" s="4"/>
      <c r="G463" s="6"/>
      <c r="H463" s="4"/>
      <c r="O463" s="4"/>
      <c r="P463" s="4"/>
      <c r="Q463" s="4"/>
    </row>
    <row r="464" spans="3:17" ht="12.75" customHeight="1" x14ac:dyDescent="0.25">
      <c r="C464" s="4"/>
      <c r="D464" s="4"/>
      <c r="E464" s="4"/>
      <c r="F464" s="4"/>
      <c r="G464" s="6"/>
      <c r="H464" s="4"/>
      <c r="O464" s="4"/>
      <c r="P464" s="4"/>
      <c r="Q464" s="4"/>
    </row>
    <row r="465" spans="3:17" ht="12.75" customHeight="1" x14ac:dyDescent="0.25">
      <c r="C465" s="4"/>
      <c r="D465" s="4"/>
      <c r="E465" s="4"/>
      <c r="F465" s="4"/>
      <c r="G465" s="6"/>
      <c r="H465" s="4"/>
      <c r="O465" s="4"/>
      <c r="P465" s="4"/>
      <c r="Q465" s="4"/>
    </row>
    <row r="466" spans="3:17" ht="12.75" customHeight="1" x14ac:dyDescent="0.25">
      <c r="C466" s="4"/>
      <c r="D466" s="4"/>
      <c r="E466" s="4"/>
      <c r="F466" s="4"/>
      <c r="G466" s="6"/>
      <c r="H466" s="4"/>
      <c r="O466" s="4"/>
      <c r="P466" s="4"/>
      <c r="Q466" s="4"/>
    </row>
    <row r="467" spans="3:17" ht="12.75" customHeight="1" x14ac:dyDescent="0.25">
      <c r="C467" s="4"/>
      <c r="D467" s="4"/>
      <c r="E467" s="4"/>
      <c r="F467" s="4"/>
      <c r="G467" s="6"/>
      <c r="H467" s="4"/>
      <c r="O467" s="4"/>
      <c r="P467" s="4"/>
      <c r="Q467" s="4"/>
    </row>
    <row r="468" spans="3:17" ht="12.75" customHeight="1" x14ac:dyDescent="0.25">
      <c r="C468" s="4"/>
      <c r="D468" s="4"/>
      <c r="E468" s="4"/>
      <c r="F468" s="4"/>
      <c r="G468" s="6"/>
      <c r="H468" s="4"/>
      <c r="O468" s="4"/>
      <c r="P468" s="4"/>
      <c r="Q468" s="4"/>
    </row>
    <row r="469" spans="3:17" ht="12.75" customHeight="1" x14ac:dyDescent="0.25">
      <c r="C469" s="4"/>
      <c r="D469" s="4"/>
      <c r="E469" s="4"/>
      <c r="F469" s="4"/>
      <c r="G469" s="6"/>
      <c r="H469" s="4"/>
      <c r="O469" s="4"/>
      <c r="P469" s="4"/>
      <c r="Q469" s="4"/>
    </row>
    <row r="470" spans="3:17" ht="12.75" customHeight="1" x14ac:dyDescent="0.25">
      <c r="C470" s="4"/>
      <c r="D470" s="4"/>
      <c r="E470" s="4"/>
      <c r="F470" s="4"/>
      <c r="G470" s="6"/>
      <c r="H470" s="4"/>
      <c r="O470" s="4"/>
      <c r="P470" s="4"/>
      <c r="Q470" s="4"/>
    </row>
    <row r="471" spans="3:17" ht="12.75" customHeight="1" x14ac:dyDescent="0.25">
      <c r="C471" s="4"/>
      <c r="D471" s="4"/>
      <c r="E471" s="4"/>
      <c r="F471" s="4"/>
      <c r="G471" s="6"/>
      <c r="H471" s="4"/>
      <c r="O471" s="4"/>
      <c r="P471" s="4"/>
      <c r="Q471" s="4"/>
    </row>
    <row r="472" spans="3:17" ht="12.75" customHeight="1" x14ac:dyDescent="0.25">
      <c r="C472" s="4"/>
      <c r="D472" s="4"/>
      <c r="E472" s="4"/>
      <c r="F472" s="4"/>
      <c r="G472" s="6"/>
      <c r="H472" s="4"/>
      <c r="O472" s="4"/>
      <c r="P472" s="4"/>
      <c r="Q472" s="4"/>
    </row>
    <row r="473" spans="3:17" ht="12.75" customHeight="1" x14ac:dyDescent="0.25">
      <c r="C473" s="4"/>
      <c r="D473" s="4"/>
      <c r="E473" s="4"/>
      <c r="F473" s="4"/>
      <c r="G473" s="6"/>
      <c r="H473" s="4"/>
      <c r="O473" s="4"/>
      <c r="P473" s="4"/>
      <c r="Q473" s="4"/>
    </row>
    <row r="474" spans="3:17" ht="12.75" customHeight="1" x14ac:dyDescent="0.25">
      <c r="C474" s="4"/>
      <c r="D474" s="4"/>
      <c r="E474" s="4"/>
      <c r="F474" s="4"/>
      <c r="G474" s="6"/>
      <c r="H474" s="4"/>
      <c r="O474" s="4"/>
      <c r="P474" s="4"/>
      <c r="Q474" s="4"/>
    </row>
    <row r="475" spans="3:17" ht="12.75" customHeight="1" x14ac:dyDescent="0.25">
      <c r="C475" s="4"/>
      <c r="D475" s="4"/>
      <c r="E475" s="4"/>
      <c r="F475" s="4"/>
      <c r="G475" s="6"/>
      <c r="H475" s="4"/>
      <c r="O475" s="4"/>
      <c r="P475" s="4"/>
      <c r="Q475" s="4"/>
    </row>
    <row r="476" spans="3:17" ht="12.75" customHeight="1" x14ac:dyDescent="0.25">
      <c r="C476" s="4"/>
      <c r="D476" s="4"/>
      <c r="E476" s="4"/>
      <c r="F476" s="4"/>
      <c r="G476" s="6"/>
      <c r="H476" s="4"/>
      <c r="O476" s="4"/>
      <c r="P476" s="4"/>
      <c r="Q476" s="4"/>
    </row>
    <row r="477" spans="3:17" ht="12.75" customHeight="1" x14ac:dyDescent="0.25">
      <c r="C477" s="4"/>
      <c r="D477" s="4"/>
      <c r="E477" s="4"/>
      <c r="F477" s="4"/>
      <c r="G477" s="6"/>
      <c r="H477" s="4"/>
      <c r="O477" s="4"/>
      <c r="P477" s="4"/>
      <c r="Q477" s="4"/>
    </row>
    <row r="478" spans="3:17" ht="12.75" customHeight="1" x14ac:dyDescent="0.25">
      <c r="C478" s="4"/>
      <c r="D478" s="4"/>
      <c r="E478" s="4"/>
      <c r="F478" s="4"/>
      <c r="G478" s="6"/>
      <c r="H478" s="4"/>
      <c r="O478" s="4"/>
      <c r="P478" s="4"/>
      <c r="Q478" s="4"/>
    </row>
    <row r="479" spans="3:17" ht="12.75" customHeight="1" x14ac:dyDescent="0.25">
      <c r="C479" s="4"/>
      <c r="D479" s="4"/>
      <c r="E479" s="4"/>
      <c r="F479" s="4"/>
      <c r="G479" s="6"/>
      <c r="H479" s="4"/>
      <c r="O479" s="4"/>
      <c r="P479" s="4"/>
      <c r="Q479" s="4"/>
    </row>
    <row r="480" spans="3:17" ht="12.75" customHeight="1" x14ac:dyDescent="0.25">
      <c r="C480" s="4"/>
      <c r="D480" s="4"/>
      <c r="E480" s="4"/>
      <c r="F480" s="4"/>
      <c r="G480" s="6"/>
      <c r="H480" s="4"/>
      <c r="O480" s="4"/>
      <c r="P480" s="4"/>
      <c r="Q480" s="4"/>
    </row>
    <row r="481" spans="3:17" ht="12.75" customHeight="1" x14ac:dyDescent="0.25">
      <c r="C481" s="4"/>
      <c r="D481" s="4"/>
      <c r="E481" s="4"/>
      <c r="F481" s="4"/>
      <c r="G481" s="6"/>
      <c r="H481" s="4"/>
      <c r="O481" s="4"/>
      <c r="P481" s="4"/>
      <c r="Q481" s="4"/>
    </row>
    <row r="482" spans="3:17" ht="12.75" customHeight="1" x14ac:dyDescent="0.25">
      <c r="C482" s="4"/>
      <c r="D482" s="4"/>
      <c r="E482" s="4"/>
      <c r="F482" s="4"/>
      <c r="G482" s="6"/>
      <c r="H482" s="4"/>
      <c r="O482" s="4"/>
      <c r="P482" s="4"/>
      <c r="Q482" s="4"/>
    </row>
    <row r="483" spans="3:17" ht="12.75" customHeight="1" x14ac:dyDescent="0.25">
      <c r="C483" s="4"/>
      <c r="D483" s="4"/>
      <c r="E483" s="4"/>
      <c r="F483" s="4"/>
      <c r="G483" s="6"/>
      <c r="H483" s="4"/>
      <c r="O483" s="4"/>
      <c r="P483" s="4"/>
      <c r="Q483" s="4"/>
    </row>
    <row r="484" spans="3:17" ht="12.75" customHeight="1" x14ac:dyDescent="0.25">
      <c r="C484" s="4"/>
      <c r="D484" s="4"/>
      <c r="E484" s="4"/>
      <c r="F484" s="4"/>
      <c r="G484" s="6"/>
      <c r="H484" s="4"/>
      <c r="O484" s="4"/>
      <c r="P484" s="4"/>
      <c r="Q484" s="4"/>
    </row>
    <row r="485" spans="3:17" ht="12.75" customHeight="1" x14ac:dyDescent="0.25">
      <c r="C485" s="4"/>
      <c r="D485" s="4"/>
      <c r="E485" s="4"/>
      <c r="F485" s="4"/>
      <c r="G485" s="6"/>
      <c r="H485" s="4"/>
      <c r="O485" s="4"/>
      <c r="P485" s="4"/>
      <c r="Q485" s="4"/>
    </row>
    <row r="486" spans="3:17" ht="12.75" customHeight="1" x14ac:dyDescent="0.25">
      <c r="C486" s="4"/>
      <c r="D486" s="4"/>
      <c r="E486" s="4"/>
      <c r="F486" s="4"/>
      <c r="G486" s="6"/>
      <c r="H486" s="4"/>
      <c r="O486" s="4"/>
      <c r="P486" s="4"/>
      <c r="Q486" s="4"/>
    </row>
    <row r="487" spans="3:17" ht="12.75" customHeight="1" x14ac:dyDescent="0.25">
      <c r="C487" s="4"/>
      <c r="D487" s="4"/>
      <c r="E487" s="4"/>
      <c r="F487" s="4"/>
      <c r="G487" s="6"/>
      <c r="H487" s="4"/>
      <c r="O487" s="4"/>
      <c r="P487" s="4"/>
      <c r="Q487" s="4"/>
    </row>
    <row r="488" spans="3:17" ht="12.75" customHeight="1" x14ac:dyDescent="0.25">
      <c r="C488" s="4"/>
      <c r="D488" s="4"/>
      <c r="E488" s="4"/>
      <c r="F488" s="4"/>
      <c r="G488" s="6"/>
      <c r="H488" s="4"/>
      <c r="O488" s="4"/>
      <c r="P488" s="4"/>
      <c r="Q488" s="4"/>
    </row>
    <row r="489" spans="3:17" ht="12.75" customHeight="1" x14ac:dyDescent="0.25">
      <c r="C489" s="4"/>
      <c r="D489" s="4"/>
      <c r="E489" s="4"/>
      <c r="F489" s="4"/>
      <c r="G489" s="6"/>
      <c r="H489" s="4"/>
      <c r="O489" s="4"/>
      <c r="P489" s="4"/>
      <c r="Q489" s="4"/>
    </row>
    <row r="490" spans="3:17" ht="12.75" customHeight="1" x14ac:dyDescent="0.25">
      <c r="C490" s="4"/>
      <c r="D490" s="4"/>
      <c r="E490" s="4"/>
      <c r="F490" s="4"/>
      <c r="G490" s="6"/>
      <c r="H490" s="4"/>
      <c r="O490" s="4"/>
      <c r="P490" s="4"/>
      <c r="Q490" s="4"/>
    </row>
    <row r="491" spans="3:17" ht="12.75" customHeight="1" x14ac:dyDescent="0.25">
      <c r="C491" s="4"/>
      <c r="D491" s="4"/>
      <c r="E491" s="4"/>
      <c r="F491" s="4"/>
      <c r="G491" s="6"/>
      <c r="H491" s="4"/>
      <c r="O491" s="4"/>
      <c r="P491" s="4"/>
      <c r="Q491" s="4"/>
    </row>
    <row r="492" spans="3:17" ht="12.75" customHeight="1" x14ac:dyDescent="0.25">
      <c r="C492" s="4"/>
      <c r="D492" s="4"/>
      <c r="E492" s="4"/>
      <c r="F492" s="4"/>
      <c r="G492" s="6"/>
      <c r="H492" s="4"/>
      <c r="O492" s="4"/>
      <c r="P492" s="4"/>
      <c r="Q492" s="4"/>
    </row>
    <row r="493" spans="3:17" ht="12.75" customHeight="1" x14ac:dyDescent="0.25">
      <c r="C493" s="4"/>
      <c r="D493" s="4"/>
      <c r="E493" s="4"/>
      <c r="F493" s="4"/>
      <c r="G493" s="6"/>
      <c r="H493" s="4"/>
      <c r="O493" s="4"/>
      <c r="P493" s="4"/>
      <c r="Q493" s="4"/>
    </row>
    <row r="494" spans="3:17" ht="12.75" customHeight="1" x14ac:dyDescent="0.25">
      <c r="C494" s="4"/>
      <c r="D494" s="4"/>
      <c r="E494" s="4"/>
      <c r="F494" s="4"/>
      <c r="G494" s="6"/>
      <c r="H494" s="4"/>
      <c r="O494" s="4"/>
      <c r="P494" s="4"/>
      <c r="Q494" s="4"/>
    </row>
    <row r="495" spans="3:17" ht="12.75" customHeight="1" x14ac:dyDescent="0.25">
      <c r="C495" s="4"/>
      <c r="D495" s="4"/>
      <c r="E495" s="4"/>
      <c r="F495" s="4"/>
      <c r="G495" s="6"/>
      <c r="H495" s="4"/>
      <c r="O495" s="4"/>
      <c r="P495" s="4"/>
      <c r="Q495" s="4"/>
    </row>
    <row r="496" spans="3:17" ht="12.75" customHeight="1" x14ac:dyDescent="0.25">
      <c r="C496" s="4"/>
      <c r="D496" s="4"/>
      <c r="E496" s="4"/>
      <c r="F496" s="4"/>
      <c r="G496" s="6"/>
      <c r="H496" s="4"/>
      <c r="O496" s="4"/>
      <c r="P496" s="4"/>
      <c r="Q496" s="4"/>
    </row>
    <row r="497" spans="3:17" ht="12.75" customHeight="1" x14ac:dyDescent="0.25">
      <c r="C497" s="4"/>
      <c r="D497" s="4"/>
      <c r="E497" s="4"/>
      <c r="F497" s="4"/>
      <c r="G497" s="6"/>
      <c r="H497" s="4"/>
      <c r="O497" s="4"/>
      <c r="P497" s="4"/>
      <c r="Q497" s="4"/>
    </row>
    <row r="498" spans="3:17" ht="12.75" customHeight="1" x14ac:dyDescent="0.25">
      <c r="C498" s="4"/>
      <c r="D498" s="4"/>
      <c r="E498" s="4"/>
      <c r="F498" s="4"/>
      <c r="G498" s="6"/>
      <c r="H498" s="4"/>
      <c r="O498" s="4"/>
      <c r="P498" s="4"/>
      <c r="Q498" s="4"/>
    </row>
    <row r="499" spans="3:17" ht="12.75" customHeight="1" x14ac:dyDescent="0.25">
      <c r="C499" s="4"/>
      <c r="D499" s="4"/>
      <c r="E499" s="4"/>
      <c r="F499" s="4"/>
      <c r="G499" s="6"/>
      <c r="H499" s="4"/>
      <c r="O499" s="4"/>
      <c r="P499" s="4"/>
      <c r="Q499" s="4"/>
    </row>
    <row r="500" spans="3:17" ht="12.75" customHeight="1" x14ac:dyDescent="0.25">
      <c r="C500" s="4"/>
      <c r="D500" s="4"/>
      <c r="E500" s="4"/>
      <c r="F500" s="4"/>
      <c r="G500" s="6"/>
      <c r="H500" s="4"/>
      <c r="O500" s="4"/>
      <c r="P500" s="4"/>
      <c r="Q500" s="4"/>
    </row>
    <row r="501" spans="3:17" ht="12.75" customHeight="1" x14ac:dyDescent="0.25">
      <c r="C501" s="4"/>
      <c r="D501" s="4"/>
      <c r="E501" s="4"/>
      <c r="F501" s="4"/>
      <c r="G501" s="6"/>
      <c r="H501" s="4"/>
      <c r="O501" s="4"/>
      <c r="P501" s="4"/>
      <c r="Q501" s="4"/>
    </row>
    <row r="502" spans="3:17" ht="12.75" customHeight="1" x14ac:dyDescent="0.25">
      <c r="C502" s="4"/>
      <c r="D502" s="4"/>
      <c r="E502" s="4"/>
      <c r="F502" s="4"/>
      <c r="G502" s="6"/>
      <c r="H502" s="4"/>
      <c r="O502" s="4"/>
      <c r="P502" s="4"/>
      <c r="Q502" s="4"/>
    </row>
    <row r="503" spans="3:17" ht="12.75" customHeight="1" x14ac:dyDescent="0.25">
      <c r="C503" s="4"/>
      <c r="D503" s="4"/>
      <c r="E503" s="4"/>
      <c r="F503" s="4"/>
      <c r="G503" s="6"/>
      <c r="H503" s="4"/>
      <c r="O503" s="4"/>
      <c r="P503" s="4"/>
      <c r="Q503" s="4"/>
    </row>
    <row r="504" spans="3:17" ht="12.75" customHeight="1" x14ac:dyDescent="0.25">
      <c r="C504" s="4"/>
      <c r="D504" s="4"/>
      <c r="E504" s="4"/>
      <c r="F504" s="4"/>
      <c r="G504" s="6"/>
      <c r="H504" s="4"/>
      <c r="O504" s="4"/>
      <c r="P504" s="4"/>
      <c r="Q504" s="4"/>
    </row>
    <row r="505" spans="3:17" ht="12.75" customHeight="1" x14ac:dyDescent="0.25">
      <c r="C505" s="4"/>
      <c r="D505" s="4"/>
      <c r="E505" s="4"/>
      <c r="F505" s="4"/>
      <c r="G505" s="6"/>
      <c r="H505" s="4"/>
      <c r="O505" s="4"/>
      <c r="P505" s="4"/>
      <c r="Q505" s="4"/>
    </row>
    <row r="506" spans="3:17" ht="12.75" customHeight="1" x14ac:dyDescent="0.25">
      <c r="C506" s="4"/>
      <c r="D506" s="4"/>
      <c r="E506" s="4"/>
      <c r="F506" s="4"/>
      <c r="G506" s="6"/>
      <c r="H506" s="4"/>
      <c r="O506" s="4"/>
      <c r="P506" s="4"/>
      <c r="Q506" s="4"/>
    </row>
    <row r="507" spans="3:17" ht="12.75" customHeight="1" x14ac:dyDescent="0.25">
      <c r="C507" s="4"/>
      <c r="D507" s="4"/>
      <c r="E507" s="4"/>
      <c r="F507" s="4"/>
      <c r="G507" s="6"/>
      <c r="H507" s="4"/>
      <c r="O507" s="4"/>
      <c r="P507" s="4"/>
      <c r="Q507" s="4"/>
    </row>
    <row r="508" spans="3:17" ht="12.75" customHeight="1" x14ac:dyDescent="0.25">
      <c r="C508" s="4"/>
      <c r="D508" s="4"/>
      <c r="E508" s="4"/>
      <c r="F508" s="4"/>
      <c r="G508" s="6"/>
      <c r="H508" s="4"/>
      <c r="O508" s="4"/>
      <c r="P508" s="4"/>
      <c r="Q508" s="4"/>
    </row>
    <row r="509" spans="3:17" ht="12.75" customHeight="1" x14ac:dyDescent="0.25">
      <c r="C509" s="4"/>
      <c r="D509" s="4"/>
      <c r="E509" s="4"/>
      <c r="F509" s="4"/>
      <c r="G509" s="6"/>
      <c r="H509" s="4"/>
      <c r="O509" s="4"/>
      <c r="P509" s="4"/>
      <c r="Q509" s="4"/>
    </row>
    <row r="510" spans="3:17" ht="12.75" customHeight="1" x14ac:dyDescent="0.25">
      <c r="C510" s="4"/>
      <c r="D510" s="4"/>
      <c r="E510" s="4"/>
      <c r="F510" s="4"/>
      <c r="G510" s="6"/>
      <c r="H510" s="4"/>
      <c r="O510" s="4"/>
      <c r="P510" s="4"/>
      <c r="Q510" s="4"/>
    </row>
    <row r="511" spans="3:17" ht="12.75" customHeight="1" x14ac:dyDescent="0.25">
      <c r="C511" s="4"/>
      <c r="D511" s="4"/>
      <c r="E511" s="4"/>
      <c r="F511" s="4"/>
      <c r="G511" s="6"/>
      <c r="H511" s="4"/>
      <c r="O511" s="4"/>
      <c r="P511" s="4"/>
      <c r="Q511" s="4"/>
    </row>
    <row r="512" spans="3:17" ht="12.75" customHeight="1" x14ac:dyDescent="0.25">
      <c r="C512" s="4"/>
      <c r="D512" s="4"/>
      <c r="E512" s="4"/>
      <c r="F512" s="4"/>
      <c r="G512" s="6"/>
      <c r="H512" s="4"/>
      <c r="O512" s="4"/>
      <c r="P512" s="4"/>
      <c r="Q512" s="4"/>
    </row>
    <row r="513" spans="3:17" ht="12.75" customHeight="1" x14ac:dyDescent="0.25">
      <c r="C513" s="4"/>
      <c r="D513" s="4"/>
      <c r="E513" s="4"/>
      <c r="F513" s="4"/>
      <c r="G513" s="6"/>
      <c r="H513" s="4"/>
      <c r="O513" s="4"/>
      <c r="P513" s="4"/>
      <c r="Q513" s="4"/>
    </row>
    <row r="514" spans="3:17" ht="12.75" customHeight="1" x14ac:dyDescent="0.25">
      <c r="C514" s="4"/>
      <c r="D514" s="4"/>
      <c r="E514" s="4"/>
      <c r="F514" s="4"/>
      <c r="G514" s="6"/>
      <c r="H514" s="4"/>
      <c r="O514" s="4"/>
      <c r="P514" s="4"/>
      <c r="Q514" s="4"/>
    </row>
    <row r="515" spans="3:17" ht="12.75" customHeight="1" x14ac:dyDescent="0.25">
      <c r="C515" s="4"/>
      <c r="D515" s="4"/>
      <c r="E515" s="4"/>
      <c r="F515" s="4"/>
      <c r="G515" s="6"/>
      <c r="H515" s="4"/>
      <c r="O515" s="4"/>
      <c r="P515" s="4"/>
      <c r="Q515" s="4"/>
    </row>
    <row r="516" spans="3:17" ht="12.75" customHeight="1" x14ac:dyDescent="0.25">
      <c r="C516" s="4"/>
      <c r="D516" s="4"/>
      <c r="E516" s="4"/>
      <c r="F516" s="4"/>
      <c r="G516" s="6"/>
      <c r="H516" s="4"/>
      <c r="O516" s="4"/>
      <c r="P516" s="4"/>
      <c r="Q516" s="4"/>
    </row>
    <row r="517" spans="3:17" ht="12.75" customHeight="1" x14ac:dyDescent="0.25">
      <c r="C517" s="4"/>
      <c r="D517" s="4"/>
      <c r="E517" s="4"/>
      <c r="F517" s="4"/>
      <c r="G517" s="6"/>
      <c r="H517" s="4"/>
      <c r="O517" s="4"/>
      <c r="P517" s="4"/>
      <c r="Q517" s="4"/>
    </row>
    <row r="518" spans="3:17" ht="12.75" customHeight="1" x14ac:dyDescent="0.25">
      <c r="C518" s="4"/>
      <c r="D518" s="4"/>
      <c r="E518" s="4"/>
      <c r="F518" s="4"/>
      <c r="G518" s="6"/>
      <c r="H518" s="4"/>
      <c r="O518" s="4"/>
      <c r="P518" s="4"/>
      <c r="Q518" s="4"/>
    </row>
    <row r="519" spans="3:17" ht="12.75" customHeight="1" x14ac:dyDescent="0.25">
      <c r="C519" s="4"/>
      <c r="D519" s="4"/>
      <c r="E519" s="4"/>
      <c r="F519" s="4"/>
      <c r="G519" s="6"/>
      <c r="H519" s="4"/>
      <c r="O519" s="4"/>
      <c r="P519" s="4"/>
      <c r="Q519" s="4"/>
    </row>
    <row r="520" spans="3:17" ht="12.75" customHeight="1" x14ac:dyDescent="0.25">
      <c r="C520" s="4"/>
      <c r="D520" s="4"/>
      <c r="E520" s="4"/>
      <c r="F520" s="4"/>
      <c r="G520" s="6"/>
      <c r="H520" s="4"/>
      <c r="O520" s="4"/>
      <c r="P520" s="4"/>
      <c r="Q520" s="4"/>
    </row>
    <row r="521" spans="3:17" ht="12.75" customHeight="1" x14ac:dyDescent="0.25">
      <c r="C521" s="4"/>
      <c r="D521" s="4"/>
      <c r="E521" s="4"/>
      <c r="F521" s="4"/>
      <c r="G521" s="6"/>
      <c r="H521" s="4"/>
      <c r="O521" s="4"/>
      <c r="P521" s="4"/>
      <c r="Q521" s="4"/>
    </row>
    <row r="522" spans="3:17" ht="12.75" customHeight="1" x14ac:dyDescent="0.25">
      <c r="C522" s="4"/>
      <c r="D522" s="4"/>
      <c r="E522" s="4"/>
      <c r="F522" s="4"/>
      <c r="G522" s="6"/>
      <c r="H522" s="4"/>
      <c r="O522" s="4"/>
      <c r="P522" s="4"/>
      <c r="Q522" s="4"/>
    </row>
    <row r="523" spans="3:17" ht="12.75" customHeight="1" x14ac:dyDescent="0.25">
      <c r="C523" s="4"/>
      <c r="D523" s="4"/>
      <c r="E523" s="4"/>
      <c r="F523" s="4"/>
      <c r="G523" s="6"/>
      <c r="H523" s="4"/>
      <c r="O523" s="4"/>
      <c r="P523" s="4"/>
      <c r="Q523" s="4"/>
    </row>
    <row r="524" spans="3:17" ht="12.75" customHeight="1" x14ac:dyDescent="0.25">
      <c r="C524" s="4"/>
      <c r="D524" s="4"/>
      <c r="E524" s="4"/>
      <c r="F524" s="4"/>
      <c r="G524" s="6"/>
      <c r="H524" s="4"/>
      <c r="O524" s="4"/>
      <c r="P524" s="4"/>
      <c r="Q524" s="4"/>
    </row>
    <row r="525" spans="3:17" ht="12.75" customHeight="1" x14ac:dyDescent="0.25">
      <c r="C525" s="4"/>
      <c r="D525" s="4"/>
      <c r="E525" s="4"/>
      <c r="F525" s="4"/>
      <c r="G525" s="6"/>
      <c r="H525" s="4"/>
      <c r="O525" s="4"/>
      <c r="P525" s="4"/>
      <c r="Q525" s="4"/>
    </row>
    <row r="526" spans="3:17" ht="12.75" customHeight="1" x14ac:dyDescent="0.25">
      <c r="C526" s="4"/>
      <c r="D526" s="4"/>
      <c r="E526" s="4"/>
      <c r="F526" s="4"/>
      <c r="G526" s="6"/>
      <c r="H526" s="4"/>
      <c r="O526" s="4"/>
      <c r="P526" s="4"/>
      <c r="Q526" s="4"/>
    </row>
    <row r="527" spans="3:17" ht="12.75" customHeight="1" x14ac:dyDescent="0.25">
      <c r="C527" s="4"/>
      <c r="D527" s="4"/>
      <c r="E527" s="4"/>
      <c r="F527" s="4"/>
      <c r="G527" s="6"/>
      <c r="H527" s="4"/>
      <c r="O527" s="4"/>
      <c r="P527" s="4"/>
      <c r="Q527" s="4"/>
    </row>
    <row r="528" spans="3:17" ht="12.75" customHeight="1" x14ac:dyDescent="0.25">
      <c r="C528" s="4"/>
      <c r="D528" s="4"/>
      <c r="E528" s="4"/>
      <c r="F528" s="4"/>
      <c r="G528" s="6"/>
      <c r="H528" s="4"/>
      <c r="O528" s="4"/>
      <c r="P528" s="4"/>
      <c r="Q528" s="4"/>
    </row>
    <row r="529" spans="3:17" ht="12.75" customHeight="1" x14ac:dyDescent="0.25">
      <c r="C529" s="4"/>
      <c r="D529" s="4"/>
      <c r="E529" s="4"/>
      <c r="F529" s="4"/>
      <c r="G529" s="6"/>
      <c r="H529" s="4"/>
      <c r="O529" s="4"/>
      <c r="P529" s="4"/>
      <c r="Q529" s="4"/>
    </row>
    <row r="530" spans="3:17" ht="12.75" customHeight="1" x14ac:dyDescent="0.25">
      <c r="C530" s="4"/>
      <c r="D530" s="4"/>
      <c r="E530" s="4"/>
      <c r="F530" s="4"/>
      <c r="G530" s="6"/>
      <c r="H530" s="4"/>
      <c r="O530" s="4"/>
      <c r="P530" s="4"/>
      <c r="Q530" s="4"/>
    </row>
    <row r="531" spans="3:17" ht="12.75" customHeight="1" x14ac:dyDescent="0.25">
      <c r="C531" s="4"/>
      <c r="D531" s="4"/>
      <c r="E531" s="4"/>
      <c r="F531" s="4"/>
      <c r="G531" s="6"/>
      <c r="H531" s="4"/>
      <c r="O531" s="4"/>
      <c r="P531" s="4"/>
      <c r="Q531" s="4"/>
    </row>
    <row r="532" spans="3:17" ht="12.75" customHeight="1" x14ac:dyDescent="0.25">
      <c r="C532" s="4"/>
      <c r="D532" s="4"/>
      <c r="E532" s="4"/>
      <c r="F532" s="4"/>
      <c r="G532" s="6"/>
      <c r="H532" s="4"/>
      <c r="O532" s="4"/>
      <c r="P532" s="4"/>
      <c r="Q532" s="4"/>
    </row>
    <row r="533" spans="3:17" ht="12.75" customHeight="1" x14ac:dyDescent="0.25">
      <c r="C533" s="4"/>
      <c r="D533" s="4"/>
      <c r="E533" s="4"/>
      <c r="F533" s="4"/>
      <c r="G533" s="6"/>
      <c r="H533" s="4"/>
      <c r="O533" s="4"/>
      <c r="P533" s="4"/>
      <c r="Q533" s="4"/>
    </row>
    <row r="534" spans="3:17" ht="12.75" customHeight="1" x14ac:dyDescent="0.25">
      <c r="C534" s="4"/>
      <c r="D534" s="4"/>
      <c r="E534" s="4"/>
      <c r="F534" s="4"/>
      <c r="G534" s="6"/>
      <c r="H534" s="4"/>
      <c r="O534" s="4"/>
      <c r="P534" s="4"/>
      <c r="Q534" s="4"/>
    </row>
    <row r="535" spans="3:17" ht="12.75" customHeight="1" x14ac:dyDescent="0.25">
      <c r="C535" s="4"/>
      <c r="D535" s="4"/>
      <c r="E535" s="4"/>
      <c r="F535" s="4"/>
      <c r="G535" s="6"/>
      <c r="H535" s="4"/>
      <c r="O535" s="4"/>
      <c r="P535" s="4"/>
      <c r="Q535" s="4"/>
    </row>
    <row r="536" spans="3:17" ht="12.75" customHeight="1" x14ac:dyDescent="0.25">
      <c r="C536" s="4"/>
      <c r="D536" s="4"/>
      <c r="E536" s="4"/>
      <c r="F536" s="4"/>
      <c r="G536" s="6"/>
      <c r="H536" s="4"/>
      <c r="O536" s="4"/>
      <c r="P536" s="4"/>
      <c r="Q536" s="4"/>
    </row>
    <row r="537" spans="3:17" ht="12.75" customHeight="1" x14ac:dyDescent="0.25">
      <c r="C537" s="4"/>
      <c r="D537" s="4"/>
      <c r="E537" s="4"/>
      <c r="F537" s="4"/>
      <c r="G537" s="6"/>
      <c r="H537" s="4"/>
      <c r="O537" s="4"/>
      <c r="P537" s="4"/>
      <c r="Q537" s="4"/>
    </row>
    <row r="538" spans="3:17" ht="12.75" customHeight="1" x14ac:dyDescent="0.25">
      <c r="C538" s="4"/>
      <c r="D538" s="4"/>
      <c r="E538" s="4"/>
      <c r="F538" s="4"/>
      <c r="G538" s="6"/>
      <c r="H538" s="4"/>
      <c r="O538" s="4"/>
      <c r="P538" s="4"/>
      <c r="Q538" s="4"/>
    </row>
    <row r="539" spans="3:17" ht="12.75" customHeight="1" x14ac:dyDescent="0.25">
      <c r="C539" s="4"/>
      <c r="D539" s="4"/>
      <c r="E539" s="4"/>
      <c r="F539" s="4"/>
      <c r="G539" s="6"/>
      <c r="H539" s="4"/>
      <c r="O539" s="4"/>
      <c r="P539" s="4"/>
      <c r="Q539" s="4"/>
    </row>
    <row r="540" spans="3:17" ht="12.75" customHeight="1" x14ac:dyDescent="0.25">
      <c r="C540" s="4"/>
      <c r="D540" s="4"/>
      <c r="E540" s="4"/>
      <c r="F540" s="4"/>
      <c r="G540" s="6"/>
      <c r="H540" s="4"/>
      <c r="O540" s="4"/>
      <c r="P540" s="4"/>
      <c r="Q540" s="4"/>
    </row>
    <row r="541" spans="3:17" ht="12.75" customHeight="1" x14ac:dyDescent="0.25">
      <c r="C541" s="4"/>
      <c r="D541" s="4"/>
      <c r="E541" s="4"/>
      <c r="F541" s="4"/>
      <c r="G541" s="6"/>
      <c r="H541" s="4"/>
      <c r="O541" s="4"/>
      <c r="P541" s="4"/>
      <c r="Q541" s="4"/>
    </row>
    <row r="542" spans="3:17" ht="12.75" customHeight="1" x14ac:dyDescent="0.25">
      <c r="C542" s="4"/>
      <c r="D542" s="4"/>
      <c r="E542" s="4"/>
      <c r="F542" s="4"/>
      <c r="G542" s="6"/>
      <c r="H542" s="4"/>
      <c r="O542" s="4"/>
      <c r="P542" s="4"/>
      <c r="Q542" s="4"/>
    </row>
    <row r="543" spans="3:17" ht="12.75" customHeight="1" x14ac:dyDescent="0.25">
      <c r="C543" s="4"/>
      <c r="D543" s="4"/>
      <c r="E543" s="4"/>
      <c r="F543" s="4"/>
      <c r="G543" s="6"/>
      <c r="H543" s="4"/>
      <c r="O543" s="4"/>
      <c r="P543" s="4"/>
      <c r="Q543" s="4"/>
    </row>
    <row r="544" spans="3:17" ht="12.75" customHeight="1" x14ac:dyDescent="0.25">
      <c r="C544" s="4"/>
      <c r="D544" s="4"/>
      <c r="E544" s="4"/>
      <c r="F544" s="4"/>
      <c r="G544" s="6"/>
      <c r="H544" s="4"/>
      <c r="O544" s="4"/>
      <c r="P544" s="4"/>
      <c r="Q544" s="4"/>
    </row>
    <row r="545" spans="3:17" ht="12.75" customHeight="1" x14ac:dyDescent="0.25">
      <c r="C545" s="4"/>
      <c r="D545" s="4"/>
      <c r="E545" s="4"/>
      <c r="F545" s="4"/>
      <c r="G545" s="6"/>
      <c r="H545" s="4"/>
      <c r="O545" s="4"/>
      <c r="P545" s="4"/>
      <c r="Q545" s="4"/>
    </row>
    <row r="546" spans="3:17" ht="12.75" customHeight="1" x14ac:dyDescent="0.25">
      <c r="C546" s="4"/>
      <c r="D546" s="4"/>
      <c r="E546" s="4"/>
      <c r="F546" s="4"/>
      <c r="G546" s="6"/>
      <c r="H546" s="4"/>
      <c r="O546" s="4"/>
      <c r="P546" s="4"/>
      <c r="Q546" s="4"/>
    </row>
    <row r="547" spans="3:17" ht="12.75" customHeight="1" x14ac:dyDescent="0.25">
      <c r="C547" s="4"/>
      <c r="D547" s="4"/>
      <c r="E547" s="4"/>
      <c r="F547" s="4"/>
      <c r="G547" s="6"/>
      <c r="H547" s="4"/>
      <c r="O547" s="4"/>
      <c r="P547" s="4"/>
      <c r="Q547" s="4"/>
    </row>
    <row r="548" spans="3:17" ht="12.75" customHeight="1" x14ac:dyDescent="0.25">
      <c r="C548" s="4"/>
      <c r="D548" s="4"/>
      <c r="E548" s="4"/>
      <c r="F548" s="4"/>
      <c r="G548" s="6"/>
      <c r="H548" s="4"/>
      <c r="O548" s="4"/>
      <c r="P548" s="4"/>
      <c r="Q548" s="4"/>
    </row>
    <row r="549" spans="3:17" ht="12.75" customHeight="1" x14ac:dyDescent="0.25">
      <c r="C549" s="4"/>
      <c r="D549" s="4"/>
      <c r="E549" s="4"/>
      <c r="F549" s="4"/>
      <c r="G549" s="6"/>
      <c r="H549" s="4"/>
      <c r="O549" s="4"/>
      <c r="P549" s="4"/>
      <c r="Q549" s="4"/>
    </row>
    <row r="550" spans="3:17" ht="12.75" customHeight="1" x14ac:dyDescent="0.25">
      <c r="C550" s="4"/>
      <c r="D550" s="4"/>
      <c r="E550" s="4"/>
      <c r="F550" s="4"/>
      <c r="G550" s="6"/>
      <c r="H550" s="4"/>
      <c r="O550" s="4"/>
      <c r="P550" s="4"/>
      <c r="Q550" s="4"/>
    </row>
    <row r="551" spans="3:17" ht="12.75" customHeight="1" x14ac:dyDescent="0.25">
      <c r="C551" s="4"/>
      <c r="D551" s="4"/>
      <c r="E551" s="4"/>
      <c r="F551" s="4"/>
      <c r="G551" s="6"/>
      <c r="H551" s="4"/>
      <c r="O551" s="4"/>
      <c r="P551" s="4"/>
      <c r="Q551" s="4"/>
    </row>
    <row r="552" spans="3:17" ht="12.75" customHeight="1" x14ac:dyDescent="0.25">
      <c r="C552" s="4"/>
      <c r="D552" s="4"/>
      <c r="E552" s="4"/>
      <c r="F552" s="4"/>
      <c r="G552" s="6"/>
      <c r="H552" s="4"/>
      <c r="O552" s="4"/>
      <c r="P552" s="4"/>
      <c r="Q552" s="4"/>
    </row>
    <row r="553" spans="3:17" ht="12.75" customHeight="1" x14ac:dyDescent="0.25">
      <c r="C553" s="4"/>
      <c r="D553" s="4"/>
      <c r="E553" s="4"/>
      <c r="F553" s="4"/>
      <c r="G553" s="6"/>
      <c r="H553" s="4"/>
      <c r="O553" s="4"/>
      <c r="P553" s="4"/>
      <c r="Q553" s="4"/>
    </row>
    <row r="554" spans="3:17" ht="12.75" customHeight="1" x14ac:dyDescent="0.25">
      <c r="C554" s="4"/>
      <c r="D554" s="4"/>
      <c r="E554" s="4"/>
      <c r="F554" s="4"/>
      <c r="G554" s="6"/>
      <c r="H554" s="4"/>
      <c r="O554" s="4"/>
      <c r="P554" s="4"/>
      <c r="Q554" s="4"/>
    </row>
    <row r="555" spans="3:17" ht="12.75" customHeight="1" x14ac:dyDescent="0.25">
      <c r="C555" s="4"/>
      <c r="D555" s="4"/>
      <c r="E555" s="4"/>
      <c r="F555" s="4"/>
      <c r="G555" s="6"/>
      <c r="H555" s="4"/>
      <c r="O555" s="4"/>
      <c r="P555" s="4"/>
      <c r="Q555" s="4"/>
    </row>
    <row r="556" spans="3:17" ht="12.75" customHeight="1" x14ac:dyDescent="0.25">
      <c r="C556" s="4"/>
      <c r="D556" s="4"/>
      <c r="E556" s="4"/>
      <c r="F556" s="4"/>
      <c r="G556" s="6"/>
      <c r="H556" s="4"/>
      <c r="O556" s="4"/>
      <c r="P556" s="4"/>
      <c r="Q556" s="4"/>
    </row>
    <row r="557" spans="3:17" ht="12.75" customHeight="1" x14ac:dyDescent="0.25">
      <c r="C557" s="4"/>
      <c r="D557" s="4"/>
      <c r="E557" s="4"/>
      <c r="F557" s="4"/>
      <c r="G557" s="6"/>
      <c r="H557" s="4"/>
      <c r="O557" s="4"/>
      <c r="P557" s="4"/>
      <c r="Q557" s="4"/>
    </row>
    <row r="558" spans="3:17" ht="12.75" customHeight="1" x14ac:dyDescent="0.25">
      <c r="C558" s="4"/>
      <c r="D558" s="4"/>
      <c r="E558" s="4"/>
      <c r="F558" s="4"/>
      <c r="G558" s="6"/>
      <c r="H558" s="4"/>
      <c r="O558" s="4"/>
      <c r="P558" s="4"/>
      <c r="Q558" s="4"/>
    </row>
    <row r="559" spans="3:17" ht="12.75" customHeight="1" x14ac:dyDescent="0.25">
      <c r="C559" s="4"/>
      <c r="D559" s="4"/>
      <c r="E559" s="4"/>
      <c r="F559" s="4"/>
      <c r="G559" s="6"/>
      <c r="H559" s="4"/>
      <c r="O559" s="4"/>
      <c r="P559" s="4"/>
      <c r="Q559" s="4"/>
    </row>
    <row r="560" spans="3:17" ht="12.75" customHeight="1" x14ac:dyDescent="0.25">
      <c r="C560" s="4"/>
      <c r="D560" s="4"/>
      <c r="E560" s="4"/>
      <c r="F560" s="4"/>
      <c r="G560" s="6"/>
      <c r="H560" s="4"/>
      <c r="O560" s="4"/>
      <c r="P560" s="4"/>
      <c r="Q560" s="4"/>
    </row>
    <row r="561" spans="3:17" ht="12.75" customHeight="1" x14ac:dyDescent="0.25">
      <c r="C561" s="4"/>
      <c r="D561" s="4"/>
      <c r="E561" s="4"/>
      <c r="F561" s="4"/>
      <c r="G561" s="6"/>
      <c r="H561" s="4"/>
      <c r="O561" s="4"/>
      <c r="P561" s="4"/>
      <c r="Q561" s="4"/>
    </row>
    <row r="562" spans="3:17" ht="12.75" customHeight="1" x14ac:dyDescent="0.25">
      <c r="C562" s="4"/>
      <c r="D562" s="4"/>
      <c r="E562" s="4"/>
      <c r="F562" s="4"/>
      <c r="G562" s="6"/>
      <c r="H562" s="4"/>
      <c r="O562" s="4"/>
      <c r="P562" s="4"/>
      <c r="Q562" s="4"/>
    </row>
    <row r="563" spans="3:17" ht="12.75" customHeight="1" x14ac:dyDescent="0.25">
      <c r="C563" s="4"/>
      <c r="D563" s="4"/>
      <c r="E563" s="4"/>
      <c r="F563" s="4"/>
      <c r="G563" s="6"/>
      <c r="H563" s="4"/>
      <c r="O563" s="4"/>
      <c r="P563" s="4"/>
      <c r="Q563" s="4"/>
    </row>
    <row r="564" spans="3:17" ht="12.75" customHeight="1" x14ac:dyDescent="0.25">
      <c r="C564" s="4"/>
      <c r="D564" s="4"/>
      <c r="E564" s="4"/>
      <c r="F564" s="4"/>
      <c r="G564" s="6"/>
      <c r="H564" s="4"/>
      <c r="O564" s="4"/>
      <c r="P564" s="4"/>
      <c r="Q564" s="4"/>
    </row>
    <row r="565" spans="3:17" ht="12.75" customHeight="1" x14ac:dyDescent="0.25">
      <c r="C565" s="4"/>
      <c r="D565" s="4"/>
      <c r="E565" s="4"/>
      <c r="F565" s="4"/>
      <c r="G565" s="6"/>
      <c r="H565" s="4"/>
      <c r="O565" s="4"/>
      <c r="P565" s="4"/>
      <c r="Q565" s="4"/>
    </row>
    <row r="566" spans="3:17" ht="12.75" customHeight="1" x14ac:dyDescent="0.25">
      <c r="C566" s="4"/>
      <c r="D566" s="4"/>
      <c r="E566" s="4"/>
      <c r="F566" s="4"/>
      <c r="G566" s="6"/>
      <c r="H566" s="4"/>
      <c r="O566" s="4"/>
      <c r="P566" s="4"/>
      <c r="Q566" s="4"/>
    </row>
    <row r="567" spans="3:17" ht="12.75" customHeight="1" x14ac:dyDescent="0.25">
      <c r="C567" s="4"/>
      <c r="D567" s="4"/>
      <c r="E567" s="4"/>
      <c r="F567" s="4"/>
      <c r="G567" s="6"/>
      <c r="H567" s="4"/>
      <c r="O567" s="4"/>
      <c r="P567" s="4"/>
      <c r="Q567" s="4"/>
    </row>
    <row r="568" spans="3:17" ht="12.75" customHeight="1" x14ac:dyDescent="0.25">
      <c r="C568" s="4"/>
      <c r="D568" s="4"/>
      <c r="E568" s="4"/>
      <c r="F568" s="4"/>
      <c r="G568" s="6"/>
      <c r="H568" s="4"/>
      <c r="O568" s="4"/>
      <c r="P568" s="4"/>
      <c r="Q568" s="4"/>
    </row>
    <row r="569" spans="3:17" ht="12.75" customHeight="1" x14ac:dyDescent="0.25">
      <c r="C569" s="4"/>
      <c r="D569" s="4"/>
      <c r="E569" s="4"/>
      <c r="F569" s="4"/>
      <c r="G569" s="6"/>
      <c r="H569" s="4"/>
      <c r="O569" s="4"/>
      <c r="P569" s="4"/>
      <c r="Q569" s="4"/>
    </row>
    <row r="570" spans="3:17" ht="12.75" customHeight="1" x14ac:dyDescent="0.25">
      <c r="C570" s="4"/>
      <c r="D570" s="4"/>
      <c r="E570" s="4"/>
      <c r="F570" s="4"/>
      <c r="G570" s="6"/>
      <c r="H570" s="4"/>
      <c r="O570" s="4"/>
      <c r="P570" s="4"/>
      <c r="Q570" s="4"/>
    </row>
    <row r="571" spans="3:17" ht="12.75" customHeight="1" x14ac:dyDescent="0.25">
      <c r="C571" s="4"/>
      <c r="D571" s="4"/>
      <c r="E571" s="4"/>
      <c r="F571" s="4"/>
      <c r="G571" s="6"/>
      <c r="H571" s="4"/>
      <c r="O571" s="4"/>
      <c r="P571" s="4"/>
      <c r="Q571" s="4"/>
    </row>
    <row r="572" spans="3:17" ht="12.75" customHeight="1" x14ac:dyDescent="0.25">
      <c r="C572" s="4"/>
      <c r="D572" s="4"/>
      <c r="E572" s="4"/>
      <c r="F572" s="4"/>
      <c r="G572" s="6"/>
      <c r="H572" s="4"/>
      <c r="O572" s="4"/>
      <c r="P572" s="4"/>
      <c r="Q572" s="4"/>
    </row>
    <row r="573" spans="3:17" ht="12.75" customHeight="1" x14ac:dyDescent="0.25">
      <c r="C573" s="4"/>
      <c r="D573" s="4"/>
      <c r="E573" s="4"/>
      <c r="F573" s="4"/>
      <c r="G573" s="6"/>
      <c r="H573" s="4"/>
      <c r="O573" s="4"/>
      <c r="P573" s="4"/>
      <c r="Q573" s="4"/>
    </row>
    <row r="574" spans="3:17" ht="12.75" customHeight="1" x14ac:dyDescent="0.25">
      <c r="C574" s="4"/>
      <c r="D574" s="4"/>
      <c r="E574" s="4"/>
      <c r="F574" s="4"/>
      <c r="G574" s="6"/>
      <c r="H574" s="4"/>
      <c r="O574" s="4"/>
      <c r="P574" s="4"/>
      <c r="Q574" s="4"/>
    </row>
    <row r="575" spans="3:17" ht="12.75" customHeight="1" x14ac:dyDescent="0.25">
      <c r="C575" s="4"/>
      <c r="D575" s="4"/>
      <c r="E575" s="4"/>
      <c r="F575" s="4"/>
      <c r="G575" s="6"/>
      <c r="H575" s="4"/>
      <c r="O575" s="4"/>
      <c r="P575" s="4"/>
      <c r="Q575" s="4"/>
    </row>
    <row r="576" spans="3:17" ht="12.75" customHeight="1" x14ac:dyDescent="0.25">
      <c r="C576" s="4"/>
      <c r="D576" s="4"/>
      <c r="E576" s="4"/>
      <c r="F576" s="4"/>
      <c r="G576" s="6"/>
      <c r="H576" s="4"/>
      <c r="O576" s="4"/>
      <c r="P576" s="4"/>
      <c r="Q576" s="4"/>
    </row>
    <row r="577" spans="3:17" ht="12.75" customHeight="1" x14ac:dyDescent="0.25">
      <c r="C577" s="4"/>
      <c r="D577" s="4"/>
      <c r="E577" s="4"/>
      <c r="F577" s="4"/>
      <c r="G577" s="6"/>
      <c r="H577" s="4"/>
      <c r="O577" s="4"/>
      <c r="P577" s="4"/>
      <c r="Q577" s="4"/>
    </row>
    <row r="578" spans="3:17" ht="12.75" customHeight="1" x14ac:dyDescent="0.25">
      <c r="C578" s="4"/>
      <c r="D578" s="4"/>
      <c r="E578" s="4"/>
      <c r="F578" s="4"/>
      <c r="G578" s="6"/>
      <c r="H578" s="4"/>
      <c r="O578" s="4"/>
      <c r="P578" s="4"/>
      <c r="Q578" s="4"/>
    </row>
    <row r="579" spans="3:17" ht="12.75" customHeight="1" x14ac:dyDescent="0.25">
      <c r="C579" s="4"/>
      <c r="D579" s="4"/>
      <c r="E579" s="4"/>
      <c r="F579" s="4"/>
      <c r="G579" s="6"/>
      <c r="H579" s="4"/>
      <c r="O579" s="4"/>
      <c r="P579" s="4"/>
      <c r="Q579" s="4"/>
    </row>
    <row r="580" spans="3:17" ht="12.75" customHeight="1" x14ac:dyDescent="0.25">
      <c r="C580" s="4"/>
      <c r="D580" s="4"/>
      <c r="E580" s="4"/>
      <c r="F580" s="4"/>
      <c r="G580" s="6"/>
      <c r="H580" s="4"/>
      <c r="O580" s="4"/>
      <c r="P580" s="4"/>
      <c r="Q580" s="4"/>
    </row>
    <row r="581" spans="3:17" ht="12.75" customHeight="1" x14ac:dyDescent="0.25">
      <c r="C581" s="4"/>
      <c r="D581" s="4"/>
      <c r="E581" s="4"/>
      <c r="F581" s="4"/>
      <c r="G581" s="6"/>
      <c r="H581" s="4"/>
      <c r="O581" s="4"/>
      <c r="P581" s="4"/>
      <c r="Q581" s="4"/>
    </row>
    <row r="582" spans="3:17" ht="12.75" customHeight="1" x14ac:dyDescent="0.25">
      <c r="C582" s="4"/>
      <c r="D582" s="4"/>
      <c r="E582" s="4"/>
      <c r="F582" s="4"/>
      <c r="G582" s="6"/>
      <c r="H582" s="4"/>
      <c r="O582" s="4"/>
      <c r="P582" s="4"/>
      <c r="Q582" s="4"/>
    </row>
    <row r="583" spans="3:17" ht="12.75" customHeight="1" x14ac:dyDescent="0.25">
      <c r="C583" s="4"/>
      <c r="D583" s="4"/>
      <c r="E583" s="4"/>
      <c r="F583" s="4"/>
      <c r="G583" s="6"/>
      <c r="H583" s="4"/>
      <c r="O583" s="4"/>
      <c r="P583" s="4"/>
      <c r="Q583" s="4"/>
    </row>
    <row r="584" spans="3:17" ht="12.75" customHeight="1" x14ac:dyDescent="0.25">
      <c r="C584" s="4"/>
      <c r="D584" s="4"/>
      <c r="E584" s="4"/>
      <c r="F584" s="4"/>
      <c r="G584" s="6"/>
      <c r="H584" s="4"/>
      <c r="O584" s="4"/>
      <c r="P584" s="4"/>
      <c r="Q584" s="4"/>
    </row>
    <row r="585" spans="3:17" ht="12.75" customHeight="1" x14ac:dyDescent="0.25">
      <c r="C585" s="4"/>
      <c r="D585" s="4"/>
      <c r="E585" s="4"/>
      <c r="F585" s="4"/>
      <c r="G585" s="6"/>
      <c r="H585" s="4"/>
      <c r="O585" s="4"/>
      <c r="P585" s="4"/>
      <c r="Q585" s="4"/>
    </row>
    <row r="586" spans="3:17" ht="12.75" customHeight="1" x14ac:dyDescent="0.25">
      <c r="C586" s="4"/>
      <c r="D586" s="4"/>
      <c r="E586" s="4"/>
      <c r="F586" s="4"/>
      <c r="G586" s="6"/>
      <c r="H586" s="4"/>
      <c r="O586" s="4"/>
      <c r="P586" s="4"/>
      <c r="Q586" s="4"/>
    </row>
    <row r="587" spans="3:17" ht="12.75" customHeight="1" x14ac:dyDescent="0.25">
      <c r="C587" s="4"/>
      <c r="D587" s="4"/>
      <c r="E587" s="4"/>
      <c r="F587" s="4"/>
      <c r="G587" s="6"/>
      <c r="H587" s="4"/>
      <c r="O587" s="4"/>
      <c r="P587" s="4"/>
      <c r="Q587" s="4"/>
    </row>
    <row r="588" spans="3:17" ht="12.75" customHeight="1" x14ac:dyDescent="0.25">
      <c r="C588" s="4"/>
      <c r="D588" s="4"/>
      <c r="E588" s="4"/>
      <c r="F588" s="4"/>
      <c r="G588" s="6"/>
      <c r="H588" s="4"/>
      <c r="O588" s="4"/>
      <c r="P588" s="4"/>
      <c r="Q588" s="4"/>
    </row>
    <row r="589" spans="3:17" ht="12.75" customHeight="1" x14ac:dyDescent="0.25">
      <c r="C589" s="4"/>
      <c r="D589" s="4"/>
      <c r="E589" s="4"/>
      <c r="F589" s="4"/>
      <c r="G589" s="6"/>
      <c r="H589" s="4"/>
      <c r="O589" s="4"/>
      <c r="P589" s="4"/>
      <c r="Q589" s="4"/>
    </row>
    <row r="590" spans="3:17" ht="12.75" customHeight="1" x14ac:dyDescent="0.25">
      <c r="C590" s="4"/>
      <c r="D590" s="4"/>
      <c r="E590" s="4"/>
      <c r="F590" s="4"/>
      <c r="G590" s="6"/>
      <c r="H590" s="4"/>
      <c r="O590" s="4"/>
      <c r="P590" s="4"/>
      <c r="Q590" s="4"/>
    </row>
    <row r="591" spans="3:17" ht="12.75" customHeight="1" x14ac:dyDescent="0.25">
      <c r="C591" s="4"/>
      <c r="D591" s="4"/>
      <c r="E591" s="4"/>
      <c r="F591" s="4"/>
      <c r="G591" s="6"/>
      <c r="H591" s="4"/>
      <c r="O591" s="4"/>
      <c r="P591" s="4"/>
      <c r="Q591" s="4"/>
    </row>
    <row r="592" spans="3:17" ht="12.75" customHeight="1" x14ac:dyDescent="0.25">
      <c r="C592" s="4"/>
      <c r="D592" s="4"/>
      <c r="E592" s="4"/>
      <c r="F592" s="4"/>
      <c r="G592" s="6"/>
      <c r="H592" s="4"/>
      <c r="O592" s="4"/>
      <c r="P592" s="4"/>
      <c r="Q592" s="4"/>
    </row>
    <row r="593" spans="3:17" ht="12.75" customHeight="1" x14ac:dyDescent="0.25">
      <c r="C593" s="4"/>
      <c r="D593" s="4"/>
      <c r="E593" s="4"/>
      <c r="F593" s="4"/>
      <c r="G593" s="6"/>
      <c r="H593" s="4"/>
      <c r="O593" s="4"/>
      <c r="P593" s="4"/>
      <c r="Q593" s="4"/>
    </row>
    <row r="594" spans="3:17" ht="12.75" customHeight="1" x14ac:dyDescent="0.25">
      <c r="C594" s="4"/>
      <c r="D594" s="4"/>
      <c r="E594" s="4"/>
      <c r="F594" s="4"/>
      <c r="G594" s="6"/>
      <c r="H594" s="4"/>
      <c r="O594" s="4"/>
      <c r="P594" s="4"/>
      <c r="Q594" s="4"/>
    </row>
    <row r="595" spans="3:17" ht="12.75" customHeight="1" x14ac:dyDescent="0.25">
      <c r="C595" s="4"/>
      <c r="D595" s="4"/>
      <c r="E595" s="4"/>
      <c r="F595" s="4"/>
      <c r="G595" s="6"/>
      <c r="H595" s="4"/>
      <c r="O595" s="4"/>
      <c r="P595" s="4"/>
      <c r="Q595" s="4"/>
    </row>
    <row r="596" spans="3:17" ht="12.75" customHeight="1" x14ac:dyDescent="0.25">
      <c r="C596" s="4"/>
      <c r="D596" s="4"/>
      <c r="E596" s="4"/>
      <c r="F596" s="4"/>
      <c r="G596" s="6"/>
      <c r="H596" s="4"/>
      <c r="O596" s="4"/>
      <c r="P596" s="4"/>
      <c r="Q596" s="4"/>
    </row>
    <row r="597" spans="3:17" ht="12.75" customHeight="1" x14ac:dyDescent="0.25">
      <c r="C597" s="4"/>
      <c r="D597" s="4"/>
      <c r="E597" s="4"/>
      <c r="F597" s="4"/>
      <c r="G597" s="6"/>
      <c r="H597" s="4"/>
      <c r="O597" s="4"/>
      <c r="P597" s="4"/>
      <c r="Q597" s="4"/>
    </row>
    <row r="598" spans="3:17" ht="12.75" customHeight="1" x14ac:dyDescent="0.25">
      <c r="C598" s="4"/>
      <c r="D598" s="4"/>
      <c r="E598" s="4"/>
      <c r="F598" s="4"/>
      <c r="G598" s="6"/>
      <c r="H598" s="4"/>
      <c r="O598" s="4"/>
      <c r="P598" s="4"/>
      <c r="Q598" s="4"/>
    </row>
    <row r="599" spans="3:17" ht="12.75" customHeight="1" x14ac:dyDescent="0.25">
      <c r="C599" s="4"/>
      <c r="D599" s="4"/>
      <c r="E599" s="4"/>
      <c r="F599" s="4"/>
      <c r="G599" s="6"/>
      <c r="H599" s="4"/>
      <c r="O599" s="4"/>
      <c r="P599" s="4"/>
      <c r="Q599" s="4"/>
    </row>
    <row r="600" spans="3:17" ht="12.75" customHeight="1" x14ac:dyDescent="0.25">
      <c r="C600" s="4"/>
      <c r="D600" s="4"/>
      <c r="E600" s="4"/>
      <c r="F600" s="4"/>
      <c r="G600" s="6"/>
      <c r="H600" s="4"/>
      <c r="O600" s="4"/>
      <c r="P600" s="4"/>
      <c r="Q600" s="4"/>
    </row>
    <row r="601" spans="3:17" ht="12.75" customHeight="1" x14ac:dyDescent="0.25">
      <c r="C601" s="4"/>
      <c r="D601" s="4"/>
      <c r="E601" s="4"/>
      <c r="F601" s="4"/>
      <c r="G601" s="6"/>
      <c r="H601" s="4"/>
      <c r="O601" s="4"/>
      <c r="P601" s="4"/>
      <c r="Q601" s="4"/>
    </row>
    <row r="602" spans="3:17" ht="12.75" customHeight="1" x14ac:dyDescent="0.25">
      <c r="C602" s="4"/>
      <c r="D602" s="4"/>
      <c r="E602" s="4"/>
      <c r="F602" s="4"/>
      <c r="G602" s="6"/>
      <c r="H602" s="4"/>
      <c r="O602" s="4"/>
      <c r="P602" s="4"/>
      <c r="Q602" s="4"/>
    </row>
    <row r="603" spans="3:17" ht="12.75" customHeight="1" x14ac:dyDescent="0.25">
      <c r="C603" s="4"/>
      <c r="D603" s="4"/>
      <c r="E603" s="4"/>
      <c r="F603" s="4"/>
      <c r="G603" s="6"/>
      <c r="H603" s="4"/>
      <c r="O603" s="4"/>
      <c r="P603" s="4"/>
      <c r="Q603" s="4"/>
    </row>
    <row r="604" spans="3:17" ht="12.75" customHeight="1" x14ac:dyDescent="0.25">
      <c r="C604" s="4"/>
      <c r="D604" s="4"/>
      <c r="E604" s="4"/>
      <c r="F604" s="4"/>
      <c r="G604" s="6"/>
      <c r="H604" s="4"/>
      <c r="O604" s="4"/>
      <c r="P604" s="4"/>
      <c r="Q604" s="4"/>
    </row>
    <row r="605" spans="3:17" ht="12.75" customHeight="1" x14ac:dyDescent="0.25">
      <c r="C605" s="4"/>
      <c r="D605" s="4"/>
      <c r="E605" s="4"/>
      <c r="F605" s="4"/>
      <c r="G605" s="6"/>
      <c r="H605" s="4"/>
      <c r="O605" s="4"/>
      <c r="P605" s="4"/>
      <c r="Q605" s="4"/>
    </row>
    <row r="606" spans="3:17" ht="12.75" customHeight="1" x14ac:dyDescent="0.25">
      <c r="C606" s="4"/>
      <c r="D606" s="4"/>
      <c r="E606" s="4"/>
      <c r="F606" s="4"/>
      <c r="G606" s="6"/>
      <c r="H606" s="4"/>
      <c r="O606" s="4"/>
      <c r="P606" s="4"/>
      <c r="Q606" s="4"/>
    </row>
    <row r="607" spans="3:17" ht="12.75" customHeight="1" x14ac:dyDescent="0.25">
      <c r="C607" s="4"/>
      <c r="D607" s="4"/>
      <c r="E607" s="4"/>
      <c r="F607" s="4"/>
      <c r="G607" s="6"/>
      <c r="H607" s="4"/>
      <c r="O607" s="4"/>
      <c r="P607" s="4"/>
      <c r="Q607" s="4"/>
    </row>
    <row r="608" spans="3:17" ht="12.75" customHeight="1" x14ac:dyDescent="0.25">
      <c r="C608" s="4"/>
      <c r="D608" s="4"/>
      <c r="E608" s="4"/>
      <c r="F608" s="4"/>
      <c r="G608" s="6"/>
      <c r="H608" s="4"/>
      <c r="O608" s="4"/>
      <c r="P608" s="4"/>
      <c r="Q608" s="4"/>
    </row>
    <row r="609" spans="3:17" ht="12.75" customHeight="1" x14ac:dyDescent="0.25">
      <c r="C609" s="4"/>
      <c r="D609" s="4"/>
      <c r="E609" s="4"/>
      <c r="F609" s="4"/>
      <c r="G609" s="6"/>
      <c r="H609" s="4"/>
      <c r="O609" s="4"/>
      <c r="P609" s="4"/>
      <c r="Q609" s="4"/>
    </row>
    <row r="610" spans="3:17" ht="12.75" customHeight="1" x14ac:dyDescent="0.25">
      <c r="C610" s="4"/>
      <c r="D610" s="4"/>
      <c r="E610" s="4"/>
      <c r="F610" s="4"/>
      <c r="G610" s="6"/>
      <c r="H610" s="4"/>
      <c r="O610" s="4"/>
      <c r="P610" s="4"/>
      <c r="Q610" s="4"/>
    </row>
    <row r="611" spans="3:17" ht="12.75" customHeight="1" x14ac:dyDescent="0.25">
      <c r="C611" s="4"/>
      <c r="D611" s="4"/>
      <c r="E611" s="4"/>
      <c r="F611" s="4"/>
      <c r="G611" s="6"/>
      <c r="H611" s="4"/>
      <c r="O611" s="4"/>
      <c r="P611" s="4"/>
      <c r="Q611" s="4"/>
    </row>
    <row r="612" spans="3:17" ht="12.75" customHeight="1" x14ac:dyDescent="0.25">
      <c r="C612" s="4"/>
      <c r="D612" s="4"/>
      <c r="E612" s="4"/>
      <c r="F612" s="4"/>
      <c r="G612" s="6"/>
      <c r="H612" s="4"/>
      <c r="O612" s="4"/>
      <c r="P612" s="4"/>
      <c r="Q612" s="4"/>
    </row>
    <row r="613" spans="3:17" ht="12.75" customHeight="1" x14ac:dyDescent="0.25">
      <c r="C613" s="4"/>
      <c r="D613" s="4"/>
      <c r="E613" s="4"/>
      <c r="F613" s="4"/>
      <c r="G613" s="6"/>
      <c r="H613" s="4"/>
      <c r="O613" s="4"/>
      <c r="P613" s="4"/>
      <c r="Q613" s="4"/>
    </row>
    <row r="614" spans="3:17" ht="12.75" customHeight="1" x14ac:dyDescent="0.25">
      <c r="C614" s="4"/>
      <c r="D614" s="4"/>
      <c r="E614" s="4"/>
      <c r="F614" s="4"/>
      <c r="G614" s="6"/>
      <c r="H614" s="4"/>
      <c r="O614" s="4"/>
      <c r="P614" s="4"/>
      <c r="Q614" s="4"/>
    </row>
    <row r="615" spans="3:17" ht="12.75" customHeight="1" x14ac:dyDescent="0.25">
      <c r="C615" s="4"/>
      <c r="D615" s="4"/>
      <c r="E615" s="4"/>
      <c r="F615" s="4"/>
      <c r="G615" s="6"/>
      <c r="H615" s="4"/>
      <c r="O615" s="4"/>
      <c r="P615" s="4"/>
      <c r="Q615" s="4"/>
    </row>
    <row r="616" spans="3:17" ht="12.75" customHeight="1" x14ac:dyDescent="0.25">
      <c r="C616" s="4"/>
      <c r="D616" s="4"/>
      <c r="E616" s="4"/>
      <c r="F616" s="4"/>
      <c r="G616" s="6"/>
      <c r="H616" s="4"/>
      <c r="O616" s="4"/>
      <c r="P616" s="4"/>
      <c r="Q616" s="4"/>
    </row>
    <row r="617" spans="3:17" ht="12.75" customHeight="1" x14ac:dyDescent="0.25">
      <c r="C617" s="4"/>
      <c r="D617" s="4"/>
      <c r="E617" s="4"/>
      <c r="F617" s="4"/>
      <c r="G617" s="6"/>
      <c r="H617" s="4"/>
      <c r="O617" s="4"/>
      <c r="P617" s="4"/>
      <c r="Q617" s="4"/>
    </row>
    <row r="618" spans="3:17" ht="12.75" customHeight="1" x14ac:dyDescent="0.25">
      <c r="C618" s="4"/>
      <c r="D618" s="4"/>
      <c r="E618" s="4"/>
      <c r="F618" s="4"/>
      <c r="G618" s="6"/>
      <c r="H618" s="4"/>
      <c r="O618" s="4"/>
      <c r="P618" s="4"/>
      <c r="Q618" s="4"/>
    </row>
    <row r="619" spans="3:17" ht="12.75" customHeight="1" x14ac:dyDescent="0.25">
      <c r="C619" s="4"/>
      <c r="D619" s="4"/>
      <c r="E619" s="4"/>
      <c r="F619" s="4"/>
      <c r="G619" s="6"/>
      <c r="H619" s="4"/>
      <c r="O619" s="4"/>
      <c r="P619" s="4"/>
      <c r="Q619" s="4"/>
    </row>
    <row r="620" spans="3:17" ht="12.75" customHeight="1" x14ac:dyDescent="0.25">
      <c r="C620" s="4"/>
      <c r="D620" s="4"/>
      <c r="E620" s="4"/>
      <c r="F620" s="4"/>
      <c r="G620" s="6"/>
      <c r="H620" s="4"/>
      <c r="O620" s="4"/>
      <c r="P620" s="4"/>
      <c r="Q620" s="4"/>
    </row>
    <row r="621" spans="3:17" ht="12.75" customHeight="1" x14ac:dyDescent="0.25">
      <c r="C621" s="4"/>
      <c r="D621" s="4"/>
      <c r="E621" s="4"/>
      <c r="F621" s="4"/>
      <c r="G621" s="6"/>
      <c r="H621" s="4"/>
      <c r="O621" s="4"/>
      <c r="P621" s="4"/>
      <c r="Q621" s="4"/>
    </row>
    <row r="622" spans="3:17" ht="12.75" customHeight="1" x14ac:dyDescent="0.25">
      <c r="C622" s="4"/>
      <c r="D622" s="4"/>
      <c r="E622" s="4"/>
      <c r="F622" s="4"/>
      <c r="G622" s="6"/>
      <c r="H622" s="4"/>
      <c r="O622" s="4"/>
      <c r="P622" s="4"/>
      <c r="Q622" s="4"/>
    </row>
    <row r="623" spans="3:17" ht="12.75" customHeight="1" x14ac:dyDescent="0.25">
      <c r="C623" s="4"/>
      <c r="D623" s="4"/>
      <c r="E623" s="4"/>
      <c r="F623" s="4"/>
      <c r="G623" s="6"/>
      <c r="H623" s="4"/>
      <c r="O623" s="4"/>
      <c r="P623" s="4"/>
      <c r="Q623" s="4"/>
    </row>
    <row r="624" spans="3:17" ht="12.75" customHeight="1" x14ac:dyDescent="0.25">
      <c r="C624" s="4"/>
      <c r="D624" s="4"/>
      <c r="E624" s="4"/>
      <c r="F624" s="4"/>
      <c r="G624" s="6"/>
      <c r="H624" s="4"/>
      <c r="O624" s="4"/>
      <c r="P624" s="4"/>
      <c r="Q624" s="4"/>
    </row>
    <row r="625" spans="3:17" ht="12.75" customHeight="1" x14ac:dyDescent="0.25">
      <c r="C625" s="4"/>
      <c r="D625" s="4"/>
      <c r="E625" s="4"/>
      <c r="F625" s="4"/>
      <c r="G625" s="6"/>
      <c r="H625" s="4"/>
      <c r="O625" s="4"/>
      <c r="P625" s="4"/>
      <c r="Q625" s="4"/>
    </row>
    <row r="626" spans="3:17" ht="12.75" customHeight="1" x14ac:dyDescent="0.25">
      <c r="C626" s="4"/>
      <c r="D626" s="4"/>
      <c r="E626" s="4"/>
      <c r="F626" s="4"/>
      <c r="G626" s="6"/>
      <c r="H626" s="4"/>
      <c r="O626" s="4"/>
      <c r="P626" s="4"/>
      <c r="Q626" s="4"/>
    </row>
    <row r="627" spans="3:17" ht="12.75" customHeight="1" x14ac:dyDescent="0.25">
      <c r="C627" s="4"/>
      <c r="D627" s="4"/>
      <c r="E627" s="4"/>
      <c r="F627" s="4"/>
      <c r="G627" s="6"/>
      <c r="H627" s="4"/>
      <c r="O627" s="4"/>
      <c r="P627" s="4"/>
      <c r="Q627" s="4"/>
    </row>
    <row r="628" spans="3:17" ht="12.75" customHeight="1" x14ac:dyDescent="0.25">
      <c r="C628" s="4"/>
      <c r="D628" s="4"/>
      <c r="E628" s="4"/>
      <c r="F628" s="4"/>
      <c r="G628" s="6"/>
      <c r="H628" s="4"/>
      <c r="O628" s="4"/>
      <c r="P628" s="4"/>
      <c r="Q628" s="4"/>
    </row>
    <row r="629" spans="3:17" ht="12.75" customHeight="1" x14ac:dyDescent="0.25">
      <c r="C629" s="4"/>
      <c r="D629" s="4"/>
      <c r="E629" s="4"/>
      <c r="F629" s="4"/>
      <c r="G629" s="6"/>
      <c r="H629" s="4"/>
      <c r="O629" s="4"/>
      <c r="P629" s="4"/>
      <c r="Q629" s="4"/>
    </row>
    <row r="630" spans="3:17" ht="12.75" customHeight="1" x14ac:dyDescent="0.25">
      <c r="C630" s="4"/>
      <c r="D630" s="4"/>
      <c r="E630" s="4"/>
      <c r="F630" s="4"/>
      <c r="G630" s="6"/>
      <c r="H630" s="4"/>
      <c r="O630" s="4"/>
      <c r="P630" s="4"/>
      <c r="Q630" s="4"/>
    </row>
    <row r="631" spans="3:17" ht="12.75" customHeight="1" x14ac:dyDescent="0.25">
      <c r="C631" s="4"/>
      <c r="D631" s="4"/>
      <c r="E631" s="4"/>
      <c r="F631" s="4"/>
      <c r="G631" s="6"/>
      <c r="H631" s="4"/>
      <c r="O631" s="4"/>
      <c r="P631" s="4"/>
      <c r="Q631" s="4"/>
    </row>
    <row r="632" spans="3:17" ht="12.75" customHeight="1" x14ac:dyDescent="0.25">
      <c r="C632" s="4"/>
      <c r="D632" s="4"/>
      <c r="E632" s="4"/>
      <c r="F632" s="4"/>
      <c r="G632" s="6"/>
      <c r="H632" s="4"/>
      <c r="O632" s="4"/>
      <c r="P632" s="4"/>
      <c r="Q632" s="4"/>
    </row>
    <row r="633" spans="3:17" ht="12.75" customHeight="1" x14ac:dyDescent="0.25">
      <c r="C633" s="4"/>
      <c r="D633" s="4"/>
      <c r="E633" s="4"/>
      <c r="F633" s="4"/>
      <c r="G633" s="6"/>
      <c r="H633" s="4"/>
      <c r="O633" s="4"/>
      <c r="P633" s="4"/>
      <c r="Q633" s="4"/>
    </row>
    <row r="634" spans="3:17" ht="12.75" customHeight="1" x14ac:dyDescent="0.25">
      <c r="C634" s="4"/>
      <c r="D634" s="4"/>
      <c r="E634" s="4"/>
      <c r="F634" s="4"/>
      <c r="G634" s="6"/>
      <c r="H634" s="4"/>
      <c r="O634" s="4"/>
      <c r="P634" s="4"/>
      <c r="Q634" s="4"/>
    </row>
    <row r="635" spans="3:17" ht="12.75" customHeight="1" x14ac:dyDescent="0.25">
      <c r="C635" s="4"/>
      <c r="D635" s="4"/>
      <c r="E635" s="4"/>
      <c r="F635" s="4"/>
      <c r="G635" s="6"/>
      <c r="H635" s="4"/>
      <c r="O635" s="4"/>
      <c r="P635" s="4"/>
      <c r="Q635" s="4"/>
    </row>
    <row r="636" spans="3:17" ht="12.75" customHeight="1" x14ac:dyDescent="0.25">
      <c r="C636" s="4"/>
      <c r="D636" s="4"/>
      <c r="E636" s="4"/>
      <c r="F636" s="4"/>
      <c r="G636" s="6"/>
      <c r="H636" s="4"/>
      <c r="O636" s="4"/>
      <c r="P636" s="4"/>
      <c r="Q636" s="4"/>
    </row>
    <row r="637" spans="3:17" ht="12.75" customHeight="1" x14ac:dyDescent="0.25">
      <c r="C637" s="4"/>
      <c r="D637" s="4"/>
      <c r="E637" s="4"/>
      <c r="F637" s="4"/>
      <c r="G637" s="6"/>
      <c r="H637" s="4"/>
      <c r="O637" s="4"/>
      <c r="P637" s="4"/>
      <c r="Q637" s="4"/>
    </row>
    <row r="638" spans="3:17" ht="12.75" customHeight="1" x14ac:dyDescent="0.25">
      <c r="C638" s="4"/>
      <c r="D638" s="4"/>
      <c r="E638" s="4"/>
      <c r="F638" s="4"/>
      <c r="G638" s="6"/>
      <c r="H638" s="4"/>
      <c r="O638" s="4"/>
      <c r="P638" s="4"/>
      <c r="Q638" s="4"/>
    </row>
    <row r="639" spans="3:17" ht="12.75" customHeight="1" x14ac:dyDescent="0.25">
      <c r="C639" s="4"/>
      <c r="D639" s="4"/>
      <c r="E639" s="4"/>
      <c r="F639" s="4"/>
      <c r="G639" s="6"/>
      <c r="H639" s="4"/>
      <c r="O639" s="4"/>
      <c r="P639" s="4"/>
      <c r="Q639" s="4"/>
    </row>
    <row r="640" spans="3:17" ht="12.75" customHeight="1" x14ac:dyDescent="0.25">
      <c r="C640" s="4"/>
      <c r="D640" s="4"/>
      <c r="E640" s="4"/>
      <c r="F640" s="4"/>
      <c r="G640" s="6"/>
      <c r="H640" s="4"/>
      <c r="O640" s="4"/>
      <c r="P640" s="4"/>
      <c r="Q640" s="4"/>
    </row>
    <row r="641" spans="3:17" ht="12.75" customHeight="1" x14ac:dyDescent="0.25">
      <c r="C641" s="4"/>
      <c r="D641" s="4"/>
      <c r="E641" s="4"/>
      <c r="F641" s="4"/>
      <c r="G641" s="6"/>
      <c r="H641" s="4"/>
      <c r="O641" s="4"/>
      <c r="P641" s="4"/>
      <c r="Q641" s="4"/>
    </row>
    <row r="642" spans="3:17" ht="12.75" customHeight="1" x14ac:dyDescent="0.25">
      <c r="C642" s="4"/>
      <c r="D642" s="4"/>
      <c r="E642" s="4"/>
      <c r="F642" s="4"/>
      <c r="G642" s="6"/>
      <c r="H642" s="4"/>
      <c r="O642" s="4"/>
      <c r="P642" s="4"/>
      <c r="Q642" s="4"/>
    </row>
    <row r="643" spans="3:17" ht="12.75" customHeight="1" x14ac:dyDescent="0.25">
      <c r="C643" s="4"/>
      <c r="D643" s="4"/>
      <c r="E643" s="4"/>
      <c r="F643" s="4"/>
      <c r="G643" s="6"/>
      <c r="H643" s="4"/>
      <c r="O643" s="4"/>
      <c r="P643" s="4"/>
      <c r="Q643" s="4"/>
    </row>
    <row r="644" spans="3:17" ht="12.75" customHeight="1" x14ac:dyDescent="0.25">
      <c r="C644" s="4"/>
      <c r="D644" s="4"/>
      <c r="E644" s="4"/>
      <c r="F644" s="4"/>
      <c r="G644" s="6"/>
      <c r="H644" s="4"/>
      <c r="O644" s="4"/>
      <c r="P644" s="4"/>
      <c r="Q644" s="4"/>
    </row>
    <row r="645" spans="3:17" ht="12.75" customHeight="1" x14ac:dyDescent="0.25">
      <c r="C645" s="4"/>
      <c r="D645" s="4"/>
      <c r="E645" s="4"/>
      <c r="F645" s="4"/>
      <c r="G645" s="6"/>
      <c r="H645" s="4"/>
      <c r="O645" s="4"/>
      <c r="P645" s="4"/>
      <c r="Q645" s="4"/>
    </row>
    <row r="646" spans="3:17" ht="12.75" customHeight="1" x14ac:dyDescent="0.25">
      <c r="C646" s="4"/>
      <c r="D646" s="4"/>
      <c r="E646" s="4"/>
      <c r="F646" s="4"/>
      <c r="G646" s="6"/>
      <c r="H646" s="4"/>
      <c r="O646" s="4"/>
      <c r="P646" s="4"/>
      <c r="Q646" s="4"/>
    </row>
    <row r="647" spans="3:17" ht="12.75" customHeight="1" x14ac:dyDescent="0.25">
      <c r="C647" s="4"/>
      <c r="D647" s="4"/>
      <c r="E647" s="4"/>
      <c r="F647" s="4"/>
      <c r="G647" s="6"/>
      <c r="H647" s="4"/>
      <c r="O647" s="4"/>
      <c r="P647" s="4"/>
      <c r="Q647" s="4"/>
    </row>
    <row r="648" spans="3:17" ht="12.75" customHeight="1" x14ac:dyDescent="0.25">
      <c r="C648" s="4"/>
      <c r="D648" s="4"/>
      <c r="E648" s="4"/>
      <c r="F648" s="4"/>
      <c r="G648" s="6"/>
      <c r="H648" s="4"/>
      <c r="O648" s="4"/>
      <c r="P648" s="4"/>
      <c r="Q648" s="4"/>
    </row>
    <row r="649" spans="3:17" ht="12.75" customHeight="1" x14ac:dyDescent="0.25">
      <c r="C649" s="4"/>
      <c r="D649" s="4"/>
      <c r="E649" s="4"/>
      <c r="F649" s="4"/>
      <c r="G649" s="6"/>
      <c r="H649" s="4"/>
      <c r="O649" s="4"/>
      <c r="P649" s="4"/>
      <c r="Q649" s="4"/>
    </row>
    <row r="650" spans="3:17" ht="12.75" customHeight="1" x14ac:dyDescent="0.25">
      <c r="C650" s="4"/>
      <c r="D650" s="4"/>
      <c r="E650" s="4"/>
      <c r="F650" s="4"/>
      <c r="G650" s="6"/>
      <c r="H650" s="4"/>
      <c r="O650" s="4"/>
      <c r="P650" s="4"/>
      <c r="Q650" s="4"/>
    </row>
    <row r="651" spans="3:17" ht="12.75" customHeight="1" x14ac:dyDescent="0.25">
      <c r="C651" s="4"/>
      <c r="D651" s="4"/>
      <c r="E651" s="4"/>
      <c r="F651" s="4"/>
      <c r="G651" s="6"/>
      <c r="H651" s="4"/>
      <c r="O651" s="4"/>
      <c r="P651" s="4"/>
      <c r="Q651" s="4"/>
    </row>
    <row r="652" spans="3:17" ht="12.75" customHeight="1" x14ac:dyDescent="0.25">
      <c r="C652" s="4"/>
      <c r="D652" s="4"/>
      <c r="E652" s="4"/>
      <c r="F652" s="4"/>
      <c r="G652" s="6"/>
      <c r="H652" s="4"/>
      <c r="O652" s="4"/>
      <c r="P652" s="4"/>
      <c r="Q652" s="4"/>
    </row>
    <row r="653" spans="3:17" ht="12.75" customHeight="1" x14ac:dyDescent="0.25">
      <c r="C653" s="4"/>
      <c r="D653" s="4"/>
      <c r="E653" s="4"/>
      <c r="F653" s="4"/>
      <c r="G653" s="6"/>
      <c r="H653" s="4"/>
      <c r="O653" s="4"/>
      <c r="P653" s="4"/>
      <c r="Q653" s="4"/>
    </row>
    <row r="654" spans="3:17" ht="12.75" customHeight="1" x14ac:dyDescent="0.25">
      <c r="C654" s="4"/>
      <c r="D654" s="4"/>
      <c r="E654" s="4"/>
      <c r="F654" s="4"/>
      <c r="G654" s="6"/>
      <c r="H654" s="4"/>
      <c r="O654" s="4"/>
      <c r="P654" s="4"/>
      <c r="Q654" s="4"/>
    </row>
    <row r="655" spans="3:17" ht="12.75" customHeight="1" x14ac:dyDescent="0.25">
      <c r="C655" s="4"/>
      <c r="D655" s="4"/>
      <c r="E655" s="4"/>
      <c r="F655" s="4"/>
      <c r="G655" s="6"/>
      <c r="H655" s="4"/>
      <c r="O655" s="4"/>
      <c r="P655" s="4"/>
      <c r="Q655" s="4"/>
    </row>
    <row r="656" spans="3:17" ht="12.75" customHeight="1" x14ac:dyDescent="0.25">
      <c r="C656" s="4"/>
      <c r="D656" s="4"/>
      <c r="E656" s="4"/>
      <c r="F656" s="4"/>
      <c r="G656" s="6"/>
      <c r="H656" s="4"/>
      <c r="O656" s="4"/>
      <c r="P656" s="4"/>
      <c r="Q656" s="4"/>
    </row>
    <row r="657" spans="3:17" ht="12.75" customHeight="1" x14ac:dyDescent="0.25">
      <c r="C657" s="4"/>
      <c r="D657" s="4"/>
      <c r="E657" s="4"/>
      <c r="F657" s="4"/>
      <c r="G657" s="6"/>
      <c r="H657" s="4"/>
      <c r="O657" s="4"/>
      <c r="P657" s="4"/>
      <c r="Q657" s="4"/>
    </row>
    <row r="658" spans="3:17" ht="12.75" customHeight="1" x14ac:dyDescent="0.25">
      <c r="C658" s="4"/>
      <c r="D658" s="4"/>
      <c r="E658" s="4"/>
      <c r="F658" s="4"/>
      <c r="G658" s="6"/>
      <c r="H658" s="4"/>
      <c r="O658" s="4"/>
      <c r="P658" s="4"/>
      <c r="Q658" s="4"/>
    </row>
    <row r="659" spans="3:17" ht="12.75" customHeight="1" x14ac:dyDescent="0.25">
      <c r="C659" s="4"/>
      <c r="D659" s="4"/>
      <c r="E659" s="4"/>
      <c r="F659" s="4"/>
      <c r="G659" s="6"/>
      <c r="H659" s="4"/>
      <c r="O659" s="4"/>
      <c r="P659" s="4"/>
      <c r="Q659" s="4"/>
    </row>
    <row r="660" spans="3:17" ht="12.75" customHeight="1" x14ac:dyDescent="0.25">
      <c r="C660" s="4"/>
      <c r="D660" s="4"/>
      <c r="E660" s="4"/>
      <c r="F660" s="4"/>
      <c r="G660" s="6"/>
      <c r="H660" s="4"/>
      <c r="O660" s="4"/>
      <c r="P660" s="4"/>
      <c r="Q660" s="4"/>
    </row>
    <row r="661" spans="3:17" ht="12.75" customHeight="1" x14ac:dyDescent="0.25">
      <c r="C661" s="4"/>
      <c r="D661" s="4"/>
      <c r="E661" s="4"/>
      <c r="F661" s="4"/>
      <c r="G661" s="6"/>
      <c r="H661" s="4"/>
      <c r="O661" s="4"/>
      <c r="P661" s="4"/>
      <c r="Q661" s="4"/>
    </row>
    <row r="662" spans="3:17" ht="12.75" customHeight="1" x14ac:dyDescent="0.25">
      <c r="C662" s="4"/>
      <c r="D662" s="4"/>
      <c r="E662" s="4"/>
      <c r="F662" s="4"/>
      <c r="G662" s="6"/>
      <c r="H662" s="4"/>
      <c r="O662" s="4"/>
      <c r="P662" s="4"/>
      <c r="Q662" s="4"/>
    </row>
    <row r="663" spans="3:17" ht="12.75" customHeight="1" x14ac:dyDescent="0.25">
      <c r="C663" s="4"/>
      <c r="D663" s="4"/>
      <c r="E663" s="4"/>
      <c r="F663" s="4"/>
      <c r="G663" s="6"/>
      <c r="H663" s="4"/>
      <c r="O663" s="4"/>
      <c r="P663" s="4"/>
      <c r="Q663" s="4"/>
    </row>
    <row r="664" spans="3:17" ht="12.75" customHeight="1" x14ac:dyDescent="0.25">
      <c r="C664" s="4"/>
      <c r="D664" s="4"/>
      <c r="E664" s="4"/>
      <c r="F664" s="4"/>
      <c r="G664" s="6"/>
      <c r="H664" s="4"/>
      <c r="O664" s="4"/>
      <c r="P664" s="4"/>
      <c r="Q664" s="4"/>
    </row>
    <row r="665" spans="3:17" ht="12.75" customHeight="1" x14ac:dyDescent="0.25">
      <c r="C665" s="4"/>
      <c r="D665" s="4"/>
      <c r="E665" s="4"/>
      <c r="F665" s="4"/>
      <c r="G665" s="6"/>
      <c r="H665" s="4"/>
      <c r="O665" s="4"/>
      <c r="P665" s="4"/>
      <c r="Q665" s="4"/>
    </row>
    <row r="666" spans="3:17" ht="12.75" customHeight="1" x14ac:dyDescent="0.25">
      <c r="C666" s="4"/>
      <c r="D666" s="4"/>
      <c r="E666" s="4"/>
      <c r="F666" s="4"/>
      <c r="G666" s="6"/>
      <c r="H666" s="4"/>
      <c r="O666" s="4"/>
      <c r="P666" s="4"/>
      <c r="Q666" s="4"/>
    </row>
    <row r="667" spans="3:17" ht="12.75" customHeight="1" x14ac:dyDescent="0.25">
      <c r="C667" s="4"/>
      <c r="D667" s="4"/>
      <c r="E667" s="4"/>
      <c r="F667" s="4"/>
      <c r="G667" s="6"/>
      <c r="H667" s="4"/>
      <c r="O667" s="4"/>
      <c r="P667" s="4"/>
      <c r="Q667" s="4"/>
    </row>
    <row r="668" spans="3:17" ht="12.75" customHeight="1" x14ac:dyDescent="0.25">
      <c r="C668" s="4"/>
      <c r="D668" s="4"/>
      <c r="E668" s="4"/>
      <c r="F668" s="4"/>
      <c r="G668" s="6"/>
      <c r="H668" s="4"/>
      <c r="O668" s="4"/>
      <c r="P668" s="4"/>
      <c r="Q668" s="4"/>
    </row>
    <row r="669" spans="3:17" ht="12.75" customHeight="1" x14ac:dyDescent="0.25">
      <c r="C669" s="4"/>
      <c r="D669" s="4"/>
      <c r="E669" s="4"/>
      <c r="F669" s="4"/>
      <c r="G669" s="6"/>
      <c r="H669" s="4"/>
      <c r="O669" s="4"/>
      <c r="P669" s="4"/>
      <c r="Q669" s="4"/>
    </row>
    <row r="670" spans="3:17" ht="12.75" customHeight="1" x14ac:dyDescent="0.25">
      <c r="C670" s="4"/>
      <c r="D670" s="4"/>
      <c r="E670" s="4"/>
      <c r="F670" s="4"/>
      <c r="G670" s="6"/>
      <c r="H670" s="4"/>
      <c r="O670" s="4"/>
      <c r="P670" s="4"/>
      <c r="Q670" s="4"/>
    </row>
    <row r="671" spans="3:17" ht="12.75" customHeight="1" x14ac:dyDescent="0.25">
      <c r="C671" s="4"/>
      <c r="D671" s="4"/>
      <c r="E671" s="4"/>
      <c r="F671" s="4"/>
      <c r="G671" s="6"/>
      <c r="H671" s="4"/>
      <c r="O671" s="4"/>
      <c r="P671" s="4"/>
      <c r="Q671" s="4"/>
    </row>
    <row r="672" spans="3:17" ht="12.75" customHeight="1" x14ac:dyDescent="0.25">
      <c r="C672" s="4"/>
      <c r="D672" s="4"/>
      <c r="E672" s="4"/>
      <c r="F672" s="4"/>
      <c r="G672" s="6"/>
      <c r="H672" s="4"/>
      <c r="O672" s="4"/>
      <c r="P672" s="4"/>
      <c r="Q672" s="4"/>
    </row>
    <row r="673" spans="3:17" ht="12.75" customHeight="1" x14ac:dyDescent="0.25">
      <c r="C673" s="4"/>
      <c r="D673" s="4"/>
      <c r="E673" s="4"/>
      <c r="F673" s="4"/>
      <c r="G673" s="6"/>
      <c r="H673" s="4"/>
      <c r="O673" s="4"/>
      <c r="P673" s="4"/>
      <c r="Q673" s="4"/>
    </row>
    <row r="674" spans="3:17" ht="12.75" customHeight="1" x14ac:dyDescent="0.25">
      <c r="C674" s="4"/>
      <c r="D674" s="4"/>
      <c r="E674" s="4"/>
      <c r="F674" s="4"/>
      <c r="G674" s="6"/>
      <c r="H674" s="4"/>
      <c r="O674" s="4"/>
      <c r="P674" s="4"/>
      <c r="Q674" s="4"/>
    </row>
    <row r="675" spans="3:17" ht="12.75" customHeight="1" x14ac:dyDescent="0.25">
      <c r="C675" s="4"/>
      <c r="D675" s="4"/>
      <c r="E675" s="4"/>
      <c r="F675" s="4"/>
      <c r="G675" s="6"/>
      <c r="H675" s="4"/>
      <c r="O675" s="4"/>
      <c r="P675" s="4"/>
      <c r="Q675" s="4"/>
    </row>
    <row r="676" spans="3:17" ht="12.75" customHeight="1" x14ac:dyDescent="0.25">
      <c r="C676" s="4"/>
      <c r="D676" s="4"/>
      <c r="E676" s="4"/>
      <c r="F676" s="4"/>
      <c r="G676" s="6"/>
      <c r="H676" s="4"/>
      <c r="O676" s="4"/>
      <c r="P676" s="4"/>
      <c r="Q676" s="4"/>
    </row>
    <row r="677" spans="3:17" ht="12.75" customHeight="1" x14ac:dyDescent="0.25">
      <c r="C677" s="4"/>
      <c r="D677" s="4"/>
      <c r="E677" s="4"/>
      <c r="F677" s="4"/>
      <c r="G677" s="6"/>
      <c r="H677" s="4"/>
      <c r="O677" s="4"/>
      <c r="P677" s="4"/>
      <c r="Q677" s="4"/>
    </row>
    <row r="678" spans="3:17" ht="12.75" customHeight="1" x14ac:dyDescent="0.25">
      <c r="C678" s="4"/>
      <c r="D678" s="4"/>
      <c r="E678" s="4"/>
      <c r="F678" s="4"/>
      <c r="G678" s="6"/>
      <c r="H678" s="4"/>
      <c r="O678" s="4"/>
      <c r="P678" s="4"/>
      <c r="Q678" s="4"/>
    </row>
    <row r="679" spans="3:17" ht="12.75" customHeight="1" x14ac:dyDescent="0.25">
      <c r="C679" s="4"/>
      <c r="D679" s="4"/>
      <c r="E679" s="4"/>
      <c r="F679" s="4"/>
      <c r="G679" s="6"/>
      <c r="H679" s="4"/>
      <c r="O679" s="4"/>
      <c r="P679" s="4"/>
      <c r="Q679" s="4"/>
    </row>
    <row r="680" spans="3:17" ht="12.75" customHeight="1" x14ac:dyDescent="0.25">
      <c r="C680" s="4"/>
      <c r="D680" s="4"/>
      <c r="E680" s="4"/>
      <c r="F680" s="4"/>
      <c r="G680" s="6"/>
      <c r="H680" s="4"/>
      <c r="O680" s="4"/>
      <c r="P680" s="4"/>
      <c r="Q680" s="4"/>
    </row>
    <row r="681" spans="3:17" ht="12.75" customHeight="1" x14ac:dyDescent="0.25">
      <c r="C681" s="4"/>
      <c r="D681" s="4"/>
      <c r="E681" s="4"/>
      <c r="F681" s="4"/>
      <c r="G681" s="6"/>
      <c r="H681" s="4"/>
      <c r="O681" s="4"/>
      <c r="P681" s="4"/>
      <c r="Q681" s="4"/>
    </row>
    <row r="682" spans="3:17" ht="12.75" customHeight="1" x14ac:dyDescent="0.25">
      <c r="C682" s="4"/>
      <c r="D682" s="4"/>
      <c r="E682" s="4"/>
      <c r="F682" s="4"/>
      <c r="G682" s="6"/>
      <c r="H682" s="4"/>
      <c r="O682" s="4"/>
      <c r="P682" s="4"/>
      <c r="Q682" s="4"/>
    </row>
    <row r="683" spans="3:17" ht="12.75" customHeight="1" x14ac:dyDescent="0.25">
      <c r="C683" s="4"/>
      <c r="D683" s="4"/>
      <c r="E683" s="4"/>
      <c r="F683" s="4"/>
      <c r="G683" s="6"/>
      <c r="H683" s="4"/>
      <c r="O683" s="4"/>
      <c r="P683" s="4"/>
      <c r="Q683" s="4"/>
    </row>
    <row r="684" spans="3:17" ht="12.75" customHeight="1" x14ac:dyDescent="0.25">
      <c r="C684" s="4"/>
      <c r="D684" s="4"/>
      <c r="E684" s="4"/>
      <c r="F684" s="4"/>
      <c r="G684" s="6"/>
      <c r="H684" s="4"/>
      <c r="O684" s="4"/>
      <c r="P684" s="4"/>
      <c r="Q684" s="4"/>
    </row>
    <row r="685" spans="3:17" ht="12.75" customHeight="1" x14ac:dyDescent="0.25">
      <c r="C685" s="4"/>
      <c r="D685" s="4"/>
      <c r="E685" s="4"/>
      <c r="F685" s="4"/>
      <c r="G685" s="6"/>
      <c r="H685" s="4"/>
      <c r="O685" s="4"/>
      <c r="P685" s="4"/>
      <c r="Q685" s="4"/>
    </row>
    <row r="686" spans="3:17" ht="12.75" customHeight="1" x14ac:dyDescent="0.25">
      <c r="C686" s="4"/>
      <c r="D686" s="4"/>
      <c r="E686" s="4"/>
      <c r="F686" s="4"/>
      <c r="G686" s="6"/>
      <c r="H686" s="4"/>
      <c r="O686" s="4"/>
      <c r="P686" s="4"/>
      <c r="Q686" s="4"/>
    </row>
    <row r="687" spans="3:17" ht="12.75" customHeight="1" x14ac:dyDescent="0.25">
      <c r="C687" s="4"/>
      <c r="D687" s="4"/>
      <c r="E687" s="4"/>
      <c r="F687" s="4"/>
      <c r="G687" s="6"/>
      <c r="H687" s="4"/>
      <c r="O687" s="4"/>
      <c r="P687" s="4"/>
      <c r="Q687" s="4"/>
    </row>
    <row r="688" spans="3:17" ht="12.75" customHeight="1" x14ac:dyDescent="0.25">
      <c r="C688" s="4"/>
      <c r="D688" s="4"/>
      <c r="E688" s="4"/>
      <c r="F688" s="4"/>
      <c r="G688" s="6"/>
      <c r="H688" s="4"/>
      <c r="O688" s="4"/>
      <c r="P688" s="4"/>
      <c r="Q688" s="4"/>
    </row>
    <row r="689" spans="3:17" ht="12.75" customHeight="1" x14ac:dyDescent="0.25">
      <c r="C689" s="4"/>
      <c r="D689" s="4"/>
      <c r="E689" s="4"/>
      <c r="F689" s="4"/>
      <c r="G689" s="6"/>
      <c r="H689" s="4"/>
      <c r="O689" s="4"/>
      <c r="P689" s="4"/>
      <c r="Q689" s="4"/>
    </row>
    <row r="690" spans="3:17" ht="12.75" customHeight="1" x14ac:dyDescent="0.25">
      <c r="C690" s="4"/>
      <c r="D690" s="4"/>
      <c r="E690" s="4"/>
      <c r="F690" s="4"/>
      <c r="G690" s="6"/>
      <c r="H690" s="4"/>
      <c r="O690" s="4"/>
      <c r="P690" s="4"/>
      <c r="Q690" s="4"/>
    </row>
    <row r="691" spans="3:17" ht="12.75" customHeight="1" x14ac:dyDescent="0.25">
      <c r="C691" s="4"/>
      <c r="D691" s="4"/>
      <c r="E691" s="4"/>
      <c r="F691" s="4"/>
      <c r="G691" s="6"/>
      <c r="H691" s="4"/>
      <c r="O691" s="4"/>
      <c r="P691" s="4"/>
      <c r="Q691" s="4"/>
    </row>
    <row r="692" spans="3:17" ht="12.75" customHeight="1" x14ac:dyDescent="0.25">
      <c r="C692" s="4"/>
      <c r="D692" s="4"/>
      <c r="E692" s="4"/>
      <c r="F692" s="4"/>
      <c r="G692" s="6"/>
      <c r="H692" s="4"/>
      <c r="O692" s="4"/>
      <c r="P692" s="4"/>
      <c r="Q692" s="4"/>
    </row>
    <row r="693" spans="3:17" ht="12.75" customHeight="1" x14ac:dyDescent="0.25">
      <c r="C693" s="4"/>
      <c r="D693" s="4"/>
      <c r="E693" s="4"/>
      <c r="F693" s="4"/>
      <c r="G693" s="6"/>
      <c r="H693" s="4"/>
      <c r="O693" s="4"/>
      <c r="P693" s="4"/>
      <c r="Q693" s="4"/>
    </row>
    <row r="694" spans="3:17" ht="12.75" customHeight="1" x14ac:dyDescent="0.25">
      <c r="C694" s="4"/>
      <c r="D694" s="4"/>
      <c r="E694" s="4"/>
      <c r="F694" s="4"/>
      <c r="G694" s="6"/>
      <c r="H694" s="4"/>
      <c r="O694" s="4"/>
      <c r="P694" s="4"/>
      <c r="Q694" s="4"/>
    </row>
    <row r="695" spans="3:17" ht="12.75" customHeight="1" x14ac:dyDescent="0.25">
      <c r="C695" s="4"/>
      <c r="D695" s="4"/>
      <c r="E695" s="4"/>
      <c r="F695" s="4"/>
      <c r="G695" s="6"/>
      <c r="H695" s="4"/>
      <c r="O695" s="4"/>
      <c r="P695" s="4"/>
      <c r="Q695" s="4"/>
    </row>
    <row r="696" spans="3:17" ht="12.75" customHeight="1" x14ac:dyDescent="0.25">
      <c r="C696" s="4"/>
      <c r="D696" s="4"/>
      <c r="E696" s="4"/>
      <c r="F696" s="4"/>
      <c r="G696" s="6"/>
      <c r="H696" s="4"/>
      <c r="O696" s="4"/>
      <c r="P696" s="4"/>
      <c r="Q696" s="4"/>
    </row>
    <row r="697" spans="3:17" ht="12.75" customHeight="1" x14ac:dyDescent="0.25">
      <c r="C697" s="4"/>
      <c r="D697" s="4"/>
      <c r="E697" s="4"/>
      <c r="F697" s="4"/>
      <c r="G697" s="6"/>
      <c r="H697" s="4"/>
      <c r="O697" s="4"/>
      <c r="P697" s="4"/>
      <c r="Q697" s="4"/>
    </row>
    <row r="698" spans="3:17" ht="12.75" customHeight="1" x14ac:dyDescent="0.25">
      <c r="C698" s="4"/>
      <c r="D698" s="4"/>
      <c r="E698" s="4"/>
      <c r="F698" s="4"/>
      <c r="G698" s="6"/>
      <c r="H698" s="4"/>
      <c r="O698" s="4"/>
      <c r="P698" s="4"/>
      <c r="Q698" s="4"/>
    </row>
    <row r="699" spans="3:17" ht="12.75" customHeight="1" x14ac:dyDescent="0.25">
      <c r="C699" s="4"/>
      <c r="D699" s="4"/>
      <c r="E699" s="4"/>
      <c r="F699" s="4"/>
      <c r="G699" s="6"/>
      <c r="H699" s="4"/>
      <c r="O699" s="4"/>
      <c r="P699" s="4"/>
      <c r="Q699" s="4"/>
    </row>
    <row r="700" spans="3:17" ht="12.75" customHeight="1" x14ac:dyDescent="0.25">
      <c r="C700" s="4"/>
      <c r="D700" s="4"/>
      <c r="E700" s="4"/>
      <c r="F700" s="4"/>
      <c r="G700" s="6"/>
      <c r="H700" s="4"/>
      <c r="O700" s="4"/>
      <c r="P700" s="4"/>
      <c r="Q700" s="4"/>
    </row>
    <row r="701" spans="3:17" ht="12.75" customHeight="1" x14ac:dyDescent="0.25">
      <c r="C701" s="4"/>
      <c r="D701" s="4"/>
      <c r="E701" s="4"/>
      <c r="F701" s="4"/>
      <c r="G701" s="6"/>
      <c r="H701" s="4"/>
      <c r="O701" s="4"/>
      <c r="P701" s="4"/>
      <c r="Q701" s="4"/>
    </row>
    <row r="702" spans="3:17" ht="12.75" customHeight="1" x14ac:dyDescent="0.25">
      <c r="C702" s="4"/>
      <c r="D702" s="4"/>
      <c r="E702" s="4"/>
      <c r="F702" s="4"/>
      <c r="G702" s="6"/>
      <c r="H702" s="4"/>
      <c r="O702" s="4"/>
      <c r="P702" s="4"/>
      <c r="Q702" s="4"/>
    </row>
    <row r="703" spans="3:17" ht="12.75" customHeight="1" x14ac:dyDescent="0.25">
      <c r="C703" s="4"/>
      <c r="D703" s="4"/>
      <c r="E703" s="4"/>
      <c r="F703" s="4"/>
      <c r="G703" s="6"/>
      <c r="H703" s="4"/>
      <c r="O703" s="4"/>
      <c r="P703" s="4"/>
      <c r="Q703" s="4"/>
    </row>
    <row r="704" spans="3:17" ht="12.75" customHeight="1" x14ac:dyDescent="0.25">
      <c r="C704" s="4"/>
      <c r="D704" s="4"/>
      <c r="E704" s="4"/>
      <c r="F704" s="4"/>
      <c r="G704" s="6"/>
      <c r="H704" s="4"/>
      <c r="O704" s="4"/>
      <c r="P704" s="4"/>
      <c r="Q704" s="4"/>
    </row>
    <row r="705" spans="3:17" ht="12.75" customHeight="1" x14ac:dyDescent="0.25">
      <c r="C705" s="4"/>
      <c r="D705" s="4"/>
      <c r="E705" s="4"/>
      <c r="F705" s="4"/>
      <c r="G705" s="6"/>
      <c r="H705" s="4"/>
      <c r="O705" s="4"/>
      <c r="P705" s="4"/>
      <c r="Q705" s="4"/>
    </row>
    <row r="706" spans="3:17" ht="12.75" customHeight="1" x14ac:dyDescent="0.25">
      <c r="C706" s="4"/>
      <c r="D706" s="4"/>
      <c r="E706" s="4"/>
      <c r="F706" s="4"/>
      <c r="G706" s="6"/>
      <c r="H706" s="4"/>
      <c r="O706" s="4"/>
      <c r="P706" s="4"/>
      <c r="Q706" s="4"/>
    </row>
    <row r="707" spans="3:17" ht="12.75" customHeight="1" x14ac:dyDescent="0.25">
      <c r="C707" s="4"/>
      <c r="D707" s="4"/>
      <c r="E707" s="4"/>
      <c r="F707" s="4"/>
      <c r="G707" s="6"/>
      <c r="H707" s="4"/>
      <c r="O707" s="4"/>
      <c r="P707" s="4"/>
      <c r="Q707" s="4"/>
    </row>
    <row r="708" spans="3:17" ht="12.75" customHeight="1" x14ac:dyDescent="0.25">
      <c r="C708" s="4"/>
      <c r="D708" s="4"/>
      <c r="E708" s="4"/>
      <c r="F708" s="4"/>
      <c r="G708" s="6"/>
      <c r="H708" s="4"/>
      <c r="O708" s="4"/>
      <c r="P708" s="4"/>
      <c r="Q708" s="4"/>
    </row>
    <row r="709" spans="3:17" ht="12.75" customHeight="1" x14ac:dyDescent="0.25">
      <c r="C709" s="4"/>
      <c r="D709" s="4"/>
      <c r="E709" s="4"/>
      <c r="F709" s="4"/>
      <c r="G709" s="6"/>
      <c r="H709" s="4"/>
      <c r="O709" s="4"/>
      <c r="P709" s="4"/>
      <c r="Q709" s="4"/>
    </row>
    <row r="710" spans="3:17" ht="12.75" customHeight="1" x14ac:dyDescent="0.25">
      <c r="C710" s="4"/>
      <c r="D710" s="4"/>
      <c r="E710" s="4"/>
      <c r="F710" s="4"/>
      <c r="G710" s="6"/>
      <c r="H710" s="4"/>
      <c r="O710" s="4"/>
      <c r="P710" s="4"/>
      <c r="Q710" s="4"/>
    </row>
    <row r="711" spans="3:17" ht="12.75" customHeight="1" x14ac:dyDescent="0.25">
      <c r="C711" s="4"/>
      <c r="D711" s="4"/>
      <c r="E711" s="4"/>
      <c r="F711" s="4"/>
      <c r="G711" s="6"/>
      <c r="H711" s="4"/>
      <c r="O711" s="4"/>
      <c r="P711" s="4"/>
      <c r="Q711" s="4"/>
    </row>
    <row r="712" spans="3:17" ht="12.75" customHeight="1" x14ac:dyDescent="0.25">
      <c r="C712" s="4"/>
      <c r="D712" s="4"/>
      <c r="E712" s="4"/>
      <c r="F712" s="4"/>
      <c r="G712" s="6"/>
      <c r="H712" s="4"/>
      <c r="O712" s="4"/>
      <c r="P712" s="4"/>
      <c r="Q712" s="4"/>
    </row>
    <row r="713" spans="3:17" ht="12.75" customHeight="1" x14ac:dyDescent="0.25">
      <c r="C713" s="4"/>
      <c r="D713" s="4"/>
      <c r="E713" s="4"/>
      <c r="F713" s="4"/>
      <c r="G713" s="6"/>
      <c r="H713" s="4"/>
      <c r="O713" s="4"/>
      <c r="P713" s="4"/>
      <c r="Q713" s="4"/>
    </row>
    <row r="714" spans="3:17" ht="12.75" customHeight="1" x14ac:dyDescent="0.25">
      <c r="C714" s="4"/>
      <c r="D714" s="4"/>
      <c r="E714" s="4"/>
      <c r="F714" s="4"/>
      <c r="G714" s="6"/>
      <c r="H714" s="4"/>
      <c r="O714" s="4"/>
      <c r="P714" s="4"/>
      <c r="Q714" s="4"/>
    </row>
    <row r="715" spans="3:17" ht="12.75" customHeight="1" x14ac:dyDescent="0.25">
      <c r="C715" s="4"/>
      <c r="D715" s="4"/>
      <c r="E715" s="4"/>
      <c r="F715" s="4"/>
      <c r="G715" s="6"/>
      <c r="H715" s="4"/>
      <c r="O715" s="4"/>
      <c r="P715" s="4"/>
      <c r="Q715" s="4"/>
    </row>
    <row r="716" spans="3:17" ht="12.75" customHeight="1" x14ac:dyDescent="0.25">
      <c r="C716" s="4"/>
      <c r="D716" s="4"/>
      <c r="E716" s="4"/>
      <c r="F716" s="4"/>
      <c r="G716" s="6"/>
      <c r="H716" s="4"/>
      <c r="O716" s="4"/>
      <c r="P716" s="4"/>
      <c r="Q716" s="4"/>
    </row>
    <row r="717" spans="3:17" ht="12.75" customHeight="1" x14ac:dyDescent="0.25">
      <c r="C717" s="4"/>
      <c r="D717" s="4"/>
      <c r="E717" s="4"/>
      <c r="F717" s="4"/>
      <c r="G717" s="6"/>
      <c r="H717" s="4"/>
      <c r="O717" s="4"/>
      <c r="P717" s="4"/>
      <c r="Q717" s="4"/>
    </row>
    <row r="718" spans="3:17" ht="12.75" customHeight="1" x14ac:dyDescent="0.25">
      <c r="C718" s="4"/>
      <c r="D718" s="4"/>
      <c r="E718" s="4"/>
      <c r="F718" s="4"/>
      <c r="G718" s="6"/>
      <c r="H718" s="4"/>
      <c r="O718" s="4"/>
      <c r="P718" s="4"/>
      <c r="Q718" s="4"/>
    </row>
    <row r="719" spans="3:17" ht="12.75" customHeight="1" x14ac:dyDescent="0.25">
      <c r="C719" s="4"/>
      <c r="D719" s="4"/>
      <c r="E719" s="4"/>
      <c r="F719" s="4"/>
      <c r="G719" s="6"/>
      <c r="H719" s="4"/>
      <c r="O719" s="4"/>
      <c r="P719" s="4"/>
      <c r="Q719" s="4"/>
    </row>
    <row r="720" spans="3:17" ht="12.75" customHeight="1" x14ac:dyDescent="0.25">
      <c r="C720" s="4"/>
      <c r="D720" s="4"/>
      <c r="E720" s="4"/>
      <c r="F720" s="4"/>
      <c r="G720" s="6"/>
      <c r="H720" s="4"/>
      <c r="O720" s="4"/>
      <c r="P720" s="4"/>
      <c r="Q720" s="4"/>
    </row>
    <row r="721" spans="3:17" ht="12.75" customHeight="1" x14ac:dyDescent="0.25">
      <c r="C721" s="4"/>
      <c r="D721" s="4"/>
      <c r="E721" s="4"/>
      <c r="F721" s="4"/>
      <c r="G721" s="6"/>
      <c r="H721" s="4"/>
      <c r="O721" s="4"/>
      <c r="P721" s="4"/>
      <c r="Q721" s="4"/>
    </row>
    <row r="722" spans="3:17" ht="12.75" customHeight="1" x14ac:dyDescent="0.25">
      <c r="C722" s="4"/>
      <c r="D722" s="4"/>
      <c r="E722" s="4"/>
      <c r="F722" s="4"/>
      <c r="G722" s="6"/>
      <c r="H722" s="4"/>
      <c r="O722" s="4"/>
      <c r="P722" s="4"/>
      <c r="Q722" s="4"/>
    </row>
    <row r="723" spans="3:17" ht="12.75" customHeight="1" x14ac:dyDescent="0.25">
      <c r="C723" s="4"/>
      <c r="D723" s="4"/>
      <c r="E723" s="4"/>
      <c r="F723" s="4"/>
      <c r="G723" s="6"/>
      <c r="H723" s="4"/>
      <c r="O723" s="4"/>
      <c r="P723" s="4"/>
      <c r="Q723" s="4"/>
    </row>
    <row r="724" spans="3:17" ht="12.75" customHeight="1" x14ac:dyDescent="0.25">
      <c r="C724" s="4"/>
      <c r="D724" s="4"/>
      <c r="E724" s="4"/>
      <c r="F724" s="4"/>
      <c r="G724" s="6"/>
      <c r="H724" s="4"/>
      <c r="O724" s="4"/>
      <c r="P724" s="4"/>
      <c r="Q724" s="4"/>
    </row>
    <row r="725" spans="3:17" ht="12.75" customHeight="1" x14ac:dyDescent="0.25">
      <c r="C725" s="4"/>
      <c r="D725" s="4"/>
      <c r="E725" s="4"/>
      <c r="F725" s="4"/>
      <c r="G725" s="6"/>
      <c r="H725" s="4"/>
      <c r="O725" s="4"/>
      <c r="P725" s="4"/>
      <c r="Q725" s="4"/>
    </row>
    <row r="726" spans="3:17" ht="12.75" customHeight="1" x14ac:dyDescent="0.25">
      <c r="C726" s="4"/>
      <c r="D726" s="4"/>
      <c r="E726" s="4"/>
      <c r="F726" s="4"/>
      <c r="G726" s="6"/>
      <c r="H726" s="4"/>
      <c r="O726" s="4"/>
      <c r="P726" s="4"/>
      <c r="Q726" s="4"/>
    </row>
    <row r="727" spans="3:17" ht="12.75" customHeight="1" x14ac:dyDescent="0.25">
      <c r="C727" s="4"/>
      <c r="D727" s="4"/>
      <c r="E727" s="4"/>
      <c r="F727" s="4"/>
      <c r="G727" s="6"/>
      <c r="H727" s="4"/>
      <c r="O727" s="4"/>
      <c r="P727" s="4"/>
      <c r="Q727" s="4"/>
    </row>
    <row r="728" spans="3:17" ht="12.75" customHeight="1" x14ac:dyDescent="0.25">
      <c r="C728" s="4"/>
      <c r="D728" s="4"/>
      <c r="E728" s="4"/>
      <c r="F728" s="4"/>
      <c r="G728" s="6"/>
      <c r="H728" s="4"/>
      <c r="O728" s="4"/>
      <c r="P728" s="4"/>
      <c r="Q728" s="4"/>
    </row>
    <row r="729" spans="3:17" ht="12.75" customHeight="1" x14ac:dyDescent="0.25">
      <c r="C729" s="4"/>
      <c r="D729" s="4"/>
      <c r="E729" s="4"/>
      <c r="F729" s="4"/>
      <c r="G729" s="6"/>
      <c r="H729" s="4"/>
      <c r="O729" s="4"/>
      <c r="P729" s="4"/>
      <c r="Q729" s="4"/>
    </row>
    <row r="730" spans="3:17" ht="12.75" customHeight="1" x14ac:dyDescent="0.25">
      <c r="C730" s="4"/>
      <c r="D730" s="4"/>
      <c r="E730" s="4"/>
      <c r="F730" s="4"/>
      <c r="G730" s="6"/>
      <c r="H730" s="4"/>
      <c r="O730" s="4"/>
      <c r="P730" s="4"/>
      <c r="Q730" s="4"/>
    </row>
    <row r="731" spans="3:17" ht="12.75" customHeight="1" x14ac:dyDescent="0.25">
      <c r="C731" s="4"/>
      <c r="D731" s="4"/>
      <c r="E731" s="4"/>
      <c r="F731" s="4"/>
      <c r="G731" s="6"/>
      <c r="H731" s="4"/>
      <c r="O731" s="4"/>
      <c r="P731" s="4"/>
      <c r="Q731" s="4"/>
    </row>
    <row r="732" spans="3:17" ht="12.75" customHeight="1" x14ac:dyDescent="0.25">
      <c r="C732" s="4"/>
      <c r="D732" s="4"/>
      <c r="E732" s="4"/>
      <c r="F732" s="4"/>
      <c r="G732" s="6"/>
      <c r="H732" s="4"/>
      <c r="O732" s="4"/>
      <c r="P732" s="4"/>
      <c r="Q732" s="4"/>
    </row>
    <row r="733" spans="3:17" ht="12.75" customHeight="1" x14ac:dyDescent="0.25">
      <c r="C733" s="4"/>
      <c r="D733" s="4"/>
      <c r="E733" s="4"/>
      <c r="F733" s="4"/>
      <c r="G733" s="6"/>
      <c r="H733" s="4"/>
      <c r="O733" s="4"/>
      <c r="P733" s="4"/>
      <c r="Q733" s="4"/>
    </row>
    <row r="734" spans="3:17" ht="12.75" customHeight="1" x14ac:dyDescent="0.25">
      <c r="C734" s="4"/>
      <c r="D734" s="4"/>
      <c r="E734" s="4"/>
      <c r="F734" s="4"/>
      <c r="G734" s="6"/>
      <c r="H734" s="4"/>
      <c r="O734" s="4"/>
      <c r="P734" s="4"/>
      <c r="Q734" s="4"/>
    </row>
    <row r="735" spans="3:17" ht="12.75" customHeight="1" x14ac:dyDescent="0.25">
      <c r="C735" s="4"/>
      <c r="D735" s="4"/>
      <c r="E735" s="4"/>
      <c r="F735" s="4"/>
      <c r="G735" s="6"/>
      <c r="H735" s="4"/>
      <c r="O735" s="4"/>
      <c r="P735" s="4"/>
      <c r="Q735" s="4"/>
    </row>
    <row r="736" spans="3:17" ht="12.75" customHeight="1" x14ac:dyDescent="0.25">
      <c r="C736" s="4"/>
      <c r="D736" s="4"/>
      <c r="E736" s="4"/>
      <c r="F736" s="4"/>
      <c r="G736" s="6"/>
      <c r="H736" s="4"/>
      <c r="O736" s="4"/>
      <c r="P736" s="4"/>
      <c r="Q736" s="4"/>
    </row>
    <row r="737" spans="3:17" ht="12.75" customHeight="1" x14ac:dyDescent="0.25">
      <c r="C737" s="4"/>
      <c r="D737" s="4"/>
      <c r="E737" s="4"/>
      <c r="F737" s="4"/>
      <c r="G737" s="6"/>
      <c r="H737" s="4"/>
      <c r="O737" s="4"/>
      <c r="P737" s="4"/>
      <c r="Q737" s="4"/>
    </row>
    <row r="738" spans="3:17" ht="12.75" customHeight="1" x14ac:dyDescent="0.25">
      <c r="C738" s="4"/>
      <c r="D738" s="4"/>
      <c r="E738" s="4"/>
      <c r="F738" s="4"/>
      <c r="G738" s="6"/>
      <c r="H738" s="4"/>
      <c r="O738" s="4"/>
      <c r="P738" s="4"/>
      <c r="Q738" s="4"/>
    </row>
    <row r="739" spans="3:17" ht="12.75" customHeight="1" x14ac:dyDescent="0.25">
      <c r="C739" s="4"/>
      <c r="D739" s="4"/>
      <c r="E739" s="4"/>
      <c r="F739" s="4"/>
      <c r="G739" s="6"/>
      <c r="H739" s="4"/>
      <c r="O739" s="4"/>
      <c r="P739" s="4"/>
      <c r="Q739" s="4"/>
    </row>
    <row r="740" spans="3:17" ht="12.75" customHeight="1" x14ac:dyDescent="0.25">
      <c r="C740" s="4"/>
      <c r="D740" s="4"/>
      <c r="E740" s="4"/>
      <c r="F740" s="4"/>
      <c r="G740" s="6"/>
      <c r="H740" s="4"/>
      <c r="O740" s="4"/>
      <c r="P740" s="4"/>
      <c r="Q740" s="4"/>
    </row>
    <row r="741" spans="3:17" ht="12.75" customHeight="1" x14ac:dyDescent="0.25">
      <c r="C741" s="4"/>
      <c r="D741" s="4"/>
      <c r="E741" s="4"/>
      <c r="F741" s="4"/>
      <c r="G741" s="6"/>
      <c r="H741" s="4"/>
      <c r="O741" s="4"/>
      <c r="P741" s="4"/>
      <c r="Q741" s="4"/>
    </row>
    <row r="742" spans="3:17" ht="12.75" customHeight="1" x14ac:dyDescent="0.25">
      <c r="C742" s="4"/>
      <c r="D742" s="4"/>
      <c r="E742" s="4"/>
      <c r="F742" s="4"/>
      <c r="G742" s="6"/>
      <c r="H742" s="4"/>
      <c r="O742" s="4"/>
      <c r="P742" s="4"/>
      <c r="Q742" s="4"/>
    </row>
    <row r="743" spans="3:17" ht="12.75" customHeight="1" x14ac:dyDescent="0.25">
      <c r="C743" s="4"/>
      <c r="D743" s="4"/>
      <c r="E743" s="4"/>
      <c r="F743" s="4"/>
      <c r="G743" s="6"/>
      <c r="H743" s="4"/>
      <c r="O743" s="4"/>
      <c r="P743" s="4"/>
      <c r="Q743" s="4"/>
    </row>
    <row r="744" spans="3:17" ht="12.75" customHeight="1" x14ac:dyDescent="0.25">
      <c r="C744" s="4"/>
      <c r="D744" s="4"/>
      <c r="E744" s="4"/>
      <c r="F744" s="4"/>
      <c r="G744" s="6"/>
      <c r="H744" s="4"/>
      <c r="O744" s="4"/>
      <c r="P744" s="4"/>
      <c r="Q744" s="4"/>
    </row>
    <row r="745" spans="3:17" ht="12.75" customHeight="1" x14ac:dyDescent="0.25">
      <c r="C745" s="4"/>
      <c r="D745" s="4"/>
      <c r="E745" s="4"/>
      <c r="F745" s="4"/>
      <c r="G745" s="6"/>
      <c r="H745" s="4"/>
      <c r="O745" s="4"/>
      <c r="P745" s="4"/>
      <c r="Q745" s="4"/>
    </row>
    <row r="746" spans="3:17" ht="12.75" customHeight="1" x14ac:dyDescent="0.25">
      <c r="C746" s="4"/>
      <c r="D746" s="4"/>
      <c r="E746" s="4"/>
      <c r="F746" s="4"/>
      <c r="G746" s="6"/>
      <c r="H746" s="4"/>
      <c r="O746" s="4"/>
      <c r="P746" s="4"/>
      <c r="Q746" s="4"/>
    </row>
    <row r="747" spans="3:17" ht="12.75" customHeight="1" x14ac:dyDescent="0.25">
      <c r="C747" s="4"/>
      <c r="D747" s="4"/>
      <c r="E747" s="4"/>
      <c r="F747" s="4"/>
      <c r="G747" s="6"/>
      <c r="H747" s="4"/>
      <c r="O747" s="4"/>
      <c r="P747" s="4"/>
      <c r="Q747" s="4"/>
    </row>
    <row r="748" spans="3:17" ht="12.75" customHeight="1" x14ac:dyDescent="0.25">
      <c r="C748" s="4"/>
      <c r="D748" s="4"/>
      <c r="E748" s="4"/>
      <c r="F748" s="4"/>
      <c r="G748" s="6"/>
      <c r="H748" s="4"/>
      <c r="O748" s="4"/>
      <c r="P748" s="4"/>
      <c r="Q748" s="4"/>
    </row>
    <row r="749" spans="3:17" ht="12.75" customHeight="1" x14ac:dyDescent="0.25">
      <c r="C749" s="4"/>
      <c r="D749" s="4"/>
      <c r="E749" s="4"/>
      <c r="F749" s="4"/>
      <c r="G749" s="6"/>
      <c r="H749" s="4"/>
      <c r="O749" s="4"/>
      <c r="P749" s="4"/>
      <c r="Q749" s="4"/>
    </row>
    <row r="750" spans="3:17" ht="12.75" customHeight="1" x14ac:dyDescent="0.25">
      <c r="C750" s="4"/>
      <c r="D750" s="4"/>
      <c r="E750" s="4"/>
      <c r="F750" s="4"/>
      <c r="G750" s="6"/>
      <c r="H750" s="4"/>
      <c r="O750" s="4"/>
      <c r="P750" s="4"/>
      <c r="Q750" s="4"/>
    </row>
    <row r="751" spans="3:17" ht="12.75" customHeight="1" x14ac:dyDescent="0.25">
      <c r="C751" s="4"/>
      <c r="D751" s="4"/>
      <c r="E751" s="4"/>
      <c r="F751" s="4"/>
      <c r="G751" s="6"/>
      <c r="H751" s="4"/>
      <c r="O751" s="4"/>
      <c r="P751" s="4"/>
      <c r="Q751" s="4"/>
    </row>
    <row r="752" spans="3:17" ht="12.75" customHeight="1" x14ac:dyDescent="0.25">
      <c r="C752" s="4"/>
      <c r="D752" s="4"/>
      <c r="E752" s="4"/>
      <c r="F752" s="4"/>
      <c r="G752" s="6"/>
      <c r="H752" s="4"/>
      <c r="O752" s="4"/>
      <c r="P752" s="4"/>
      <c r="Q752" s="4"/>
    </row>
    <row r="753" spans="3:17" ht="12.75" customHeight="1" x14ac:dyDescent="0.25">
      <c r="C753" s="4"/>
      <c r="D753" s="4"/>
      <c r="E753" s="4"/>
      <c r="F753" s="4"/>
      <c r="G753" s="6"/>
      <c r="H753" s="4"/>
      <c r="O753" s="4"/>
      <c r="P753" s="4"/>
      <c r="Q753" s="4"/>
    </row>
    <row r="754" spans="3:17" ht="12.75" customHeight="1" x14ac:dyDescent="0.25">
      <c r="C754" s="4"/>
      <c r="D754" s="4"/>
      <c r="E754" s="4"/>
      <c r="F754" s="4"/>
      <c r="G754" s="6"/>
      <c r="H754" s="4"/>
      <c r="O754" s="4"/>
      <c r="P754" s="4"/>
      <c r="Q754" s="4"/>
    </row>
    <row r="755" spans="3:17" ht="12.75" customHeight="1" x14ac:dyDescent="0.25">
      <c r="C755" s="4"/>
      <c r="D755" s="4"/>
      <c r="E755" s="4"/>
      <c r="F755" s="4"/>
      <c r="G755" s="6"/>
      <c r="H755" s="4"/>
      <c r="O755" s="4"/>
      <c r="P755" s="4"/>
      <c r="Q755" s="4"/>
    </row>
    <row r="756" spans="3:17" ht="12.75" customHeight="1" x14ac:dyDescent="0.25">
      <c r="C756" s="4"/>
      <c r="D756" s="4"/>
      <c r="E756" s="4"/>
      <c r="F756" s="4"/>
      <c r="G756" s="6"/>
      <c r="H756" s="4"/>
      <c r="O756" s="4"/>
      <c r="P756" s="4"/>
      <c r="Q756" s="4"/>
    </row>
    <row r="757" spans="3:17" ht="12.75" customHeight="1" x14ac:dyDescent="0.25">
      <c r="C757" s="4"/>
      <c r="D757" s="4"/>
      <c r="E757" s="4"/>
      <c r="F757" s="4"/>
      <c r="G757" s="6"/>
      <c r="H757" s="4"/>
      <c r="O757" s="4"/>
      <c r="P757" s="4"/>
      <c r="Q757" s="4"/>
    </row>
    <row r="758" spans="3:17" ht="12.75" customHeight="1" x14ac:dyDescent="0.25">
      <c r="C758" s="4"/>
      <c r="D758" s="4"/>
      <c r="E758" s="4"/>
      <c r="F758" s="4"/>
      <c r="G758" s="6"/>
      <c r="H758" s="4"/>
      <c r="O758" s="4"/>
      <c r="P758" s="4"/>
      <c r="Q758" s="4"/>
    </row>
    <row r="759" spans="3:17" ht="12.75" customHeight="1" x14ac:dyDescent="0.25">
      <c r="C759" s="4"/>
      <c r="D759" s="4"/>
      <c r="E759" s="4"/>
      <c r="F759" s="4"/>
      <c r="G759" s="6"/>
      <c r="H759" s="4"/>
      <c r="O759" s="4"/>
      <c r="P759" s="4"/>
      <c r="Q759" s="4"/>
    </row>
    <row r="760" spans="3:17" ht="12.75" customHeight="1" x14ac:dyDescent="0.25">
      <c r="C760" s="4"/>
      <c r="D760" s="4"/>
      <c r="E760" s="4"/>
      <c r="F760" s="4"/>
      <c r="G760" s="6"/>
      <c r="H760" s="4"/>
      <c r="O760" s="4"/>
      <c r="P760" s="4"/>
      <c r="Q760" s="4"/>
    </row>
    <row r="761" spans="3:17" ht="12.75" customHeight="1" x14ac:dyDescent="0.25">
      <c r="C761" s="4"/>
      <c r="D761" s="4"/>
      <c r="E761" s="4"/>
      <c r="F761" s="4"/>
      <c r="G761" s="6"/>
      <c r="H761" s="4"/>
      <c r="O761" s="4"/>
      <c r="P761" s="4"/>
      <c r="Q761" s="4"/>
    </row>
    <row r="762" spans="3:17" ht="12.75" customHeight="1" x14ac:dyDescent="0.25">
      <c r="C762" s="4"/>
      <c r="D762" s="4"/>
      <c r="E762" s="4"/>
      <c r="F762" s="4"/>
      <c r="G762" s="6"/>
      <c r="H762" s="4"/>
      <c r="O762" s="4"/>
      <c r="P762" s="4"/>
      <c r="Q762" s="4"/>
    </row>
    <row r="763" spans="3:17" ht="12.75" customHeight="1" x14ac:dyDescent="0.25">
      <c r="C763" s="4"/>
      <c r="D763" s="4"/>
      <c r="E763" s="4"/>
      <c r="F763" s="4"/>
      <c r="G763" s="6"/>
      <c r="H763" s="4"/>
      <c r="O763" s="4"/>
      <c r="P763" s="4"/>
      <c r="Q763" s="4"/>
    </row>
    <row r="764" spans="3:17" ht="12.75" customHeight="1" x14ac:dyDescent="0.25">
      <c r="C764" s="4"/>
      <c r="D764" s="4"/>
      <c r="E764" s="4"/>
      <c r="F764" s="4"/>
      <c r="G764" s="6"/>
      <c r="H764" s="4"/>
      <c r="O764" s="4"/>
      <c r="P764" s="4"/>
      <c r="Q764" s="4"/>
    </row>
    <row r="765" spans="3:17" ht="12.75" customHeight="1" x14ac:dyDescent="0.25">
      <c r="C765" s="4"/>
      <c r="D765" s="4"/>
      <c r="E765" s="4"/>
      <c r="F765" s="4"/>
      <c r="G765" s="6"/>
      <c r="H765" s="4"/>
      <c r="O765" s="4"/>
      <c r="P765" s="4"/>
      <c r="Q765" s="4"/>
    </row>
    <row r="766" spans="3:17" ht="12.75" customHeight="1" x14ac:dyDescent="0.25">
      <c r="C766" s="4"/>
      <c r="D766" s="4"/>
      <c r="E766" s="4"/>
      <c r="F766" s="4"/>
      <c r="G766" s="6"/>
      <c r="H766" s="4"/>
      <c r="O766" s="4"/>
      <c r="P766" s="4"/>
      <c r="Q766" s="4"/>
    </row>
    <row r="767" spans="3:17" ht="12.75" customHeight="1" x14ac:dyDescent="0.25">
      <c r="C767" s="4"/>
      <c r="D767" s="4"/>
      <c r="E767" s="4"/>
      <c r="F767" s="4"/>
      <c r="G767" s="6"/>
      <c r="H767" s="4"/>
      <c r="O767" s="4"/>
      <c r="P767" s="4"/>
      <c r="Q767" s="4"/>
    </row>
    <row r="768" spans="3:17" ht="12.75" customHeight="1" x14ac:dyDescent="0.25">
      <c r="C768" s="4"/>
      <c r="D768" s="4"/>
      <c r="E768" s="4"/>
      <c r="F768" s="4"/>
      <c r="G768" s="6"/>
      <c r="H768" s="4"/>
      <c r="O768" s="4"/>
      <c r="P768" s="4"/>
      <c r="Q768" s="4"/>
    </row>
    <row r="769" spans="3:17" ht="12.75" customHeight="1" x14ac:dyDescent="0.25">
      <c r="C769" s="4"/>
      <c r="D769" s="4"/>
      <c r="E769" s="4"/>
      <c r="F769" s="4"/>
      <c r="G769" s="6"/>
      <c r="H769" s="4"/>
      <c r="O769" s="4"/>
      <c r="P769" s="4"/>
      <c r="Q769" s="4"/>
    </row>
    <row r="770" spans="3:17" ht="12.75" customHeight="1" x14ac:dyDescent="0.25">
      <c r="C770" s="4"/>
      <c r="D770" s="4"/>
      <c r="E770" s="4"/>
      <c r="F770" s="4"/>
      <c r="G770" s="6"/>
      <c r="H770" s="4"/>
      <c r="O770" s="4"/>
      <c r="P770" s="4"/>
      <c r="Q770" s="4"/>
    </row>
    <row r="771" spans="3:17" ht="12.75" customHeight="1" x14ac:dyDescent="0.25">
      <c r="C771" s="4"/>
      <c r="D771" s="4"/>
      <c r="E771" s="4"/>
      <c r="F771" s="4"/>
      <c r="G771" s="6"/>
      <c r="H771" s="4"/>
      <c r="O771" s="4"/>
      <c r="P771" s="4"/>
      <c r="Q771" s="4"/>
    </row>
    <row r="772" spans="3:17" ht="12.75" customHeight="1" x14ac:dyDescent="0.25">
      <c r="C772" s="4"/>
      <c r="D772" s="4"/>
      <c r="E772" s="4"/>
      <c r="F772" s="4"/>
      <c r="G772" s="6"/>
      <c r="H772" s="4"/>
      <c r="O772" s="4"/>
      <c r="P772" s="4"/>
      <c r="Q772" s="4"/>
    </row>
    <row r="773" spans="3:17" ht="12.75" customHeight="1" x14ac:dyDescent="0.25">
      <c r="C773" s="4"/>
      <c r="D773" s="4"/>
      <c r="E773" s="4"/>
      <c r="F773" s="4"/>
      <c r="G773" s="6"/>
      <c r="H773" s="4"/>
      <c r="O773" s="4"/>
      <c r="P773" s="4"/>
      <c r="Q773" s="4"/>
    </row>
    <row r="774" spans="3:17" ht="12.75" customHeight="1" x14ac:dyDescent="0.25">
      <c r="C774" s="4"/>
      <c r="D774" s="4"/>
      <c r="E774" s="4"/>
      <c r="F774" s="4"/>
      <c r="G774" s="6"/>
      <c r="H774" s="4"/>
      <c r="O774" s="4"/>
      <c r="P774" s="4"/>
      <c r="Q774" s="4"/>
    </row>
    <row r="775" spans="3:17" ht="12.75" customHeight="1" x14ac:dyDescent="0.25">
      <c r="C775" s="4"/>
      <c r="D775" s="4"/>
      <c r="E775" s="4"/>
      <c r="F775" s="4"/>
      <c r="G775" s="6"/>
      <c r="H775" s="4"/>
      <c r="O775" s="4"/>
      <c r="P775" s="4"/>
      <c r="Q775" s="4"/>
    </row>
    <row r="776" spans="3:17" ht="12.75" customHeight="1" x14ac:dyDescent="0.25">
      <c r="C776" s="4"/>
      <c r="D776" s="4"/>
      <c r="E776" s="4"/>
      <c r="F776" s="4"/>
      <c r="G776" s="6"/>
      <c r="H776" s="4"/>
      <c r="O776" s="4"/>
      <c r="P776" s="4"/>
      <c r="Q776" s="4"/>
    </row>
    <row r="777" spans="3:17" ht="12.75" customHeight="1" x14ac:dyDescent="0.25">
      <c r="C777" s="4"/>
      <c r="D777" s="4"/>
      <c r="E777" s="4"/>
      <c r="F777" s="4"/>
      <c r="G777" s="6"/>
      <c r="H777" s="4"/>
      <c r="O777" s="4"/>
      <c r="P777" s="4"/>
      <c r="Q777" s="4"/>
    </row>
    <row r="778" spans="3:17" ht="12.75" customHeight="1" x14ac:dyDescent="0.25">
      <c r="C778" s="4"/>
      <c r="D778" s="4"/>
      <c r="E778" s="4"/>
      <c r="F778" s="4"/>
      <c r="G778" s="6"/>
      <c r="H778" s="4"/>
      <c r="O778" s="4"/>
      <c r="P778" s="4"/>
      <c r="Q778" s="4"/>
    </row>
    <row r="779" spans="3:17" ht="12.75" customHeight="1" x14ac:dyDescent="0.25">
      <c r="C779" s="4"/>
      <c r="D779" s="4"/>
      <c r="E779" s="4"/>
      <c r="F779" s="4"/>
      <c r="G779" s="6"/>
      <c r="H779" s="4"/>
      <c r="O779" s="4"/>
      <c r="P779" s="4"/>
      <c r="Q779" s="4"/>
    </row>
    <row r="780" spans="3:17" ht="12.75" customHeight="1" x14ac:dyDescent="0.25">
      <c r="C780" s="4"/>
      <c r="D780" s="4"/>
      <c r="E780" s="4"/>
      <c r="F780" s="4"/>
      <c r="G780" s="6"/>
      <c r="H780" s="4"/>
      <c r="O780" s="4"/>
      <c r="P780" s="4"/>
      <c r="Q780" s="4"/>
    </row>
    <row r="781" spans="3:17" ht="12.75" customHeight="1" x14ac:dyDescent="0.25">
      <c r="C781" s="4"/>
      <c r="D781" s="4"/>
      <c r="E781" s="4"/>
      <c r="F781" s="4"/>
      <c r="G781" s="6"/>
      <c r="H781" s="4"/>
      <c r="O781" s="4"/>
      <c r="P781" s="4"/>
      <c r="Q781" s="4"/>
    </row>
    <row r="782" spans="3:17" ht="12.75" customHeight="1" x14ac:dyDescent="0.25">
      <c r="C782" s="4"/>
      <c r="D782" s="4"/>
      <c r="E782" s="4"/>
      <c r="F782" s="4"/>
      <c r="G782" s="6"/>
      <c r="H782" s="4"/>
      <c r="O782" s="4"/>
      <c r="P782" s="4"/>
      <c r="Q782" s="4"/>
    </row>
    <row r="783" spans="3:17" ht="12.75" customHeight="1" x14ac:dyDescent="0.25">
      <c r="C783" s="4"/>
      <c r="D783" s="4"/>
      <c r="E783" s="4"/>
      <c r="F783" s="4"/>
      <c r="G783" s="6"/>
      <c r="H783" s="4"/>
      <c r="O783" s="4"/>
      <c r="P783" s="4"/>
      <c r="Q783" s="4"/>
    </row>
    <row r="784" spans="3:17" ht="12.75" customHeight="1" x14ac:dyDescent="0.25">
      <c r="C784" s="4"/>
      <c r="D784" s="4"/>
      <c r="E784" s="4"/>
      <c r="F784" s="4"/>
      <c r="G784" s="6"/>
      <c r="H784" s="4"/>
      <c r="O784" s="4"/>
      <c r="P784" s="4"/>
      <c r="Q784" s="4"/>
    </row>
    <row r="785" spans="3:17" ht="12.75" customHeight="1" x14ac:dyDescent="0.25">
      <c r="C785" s="4"/>
      <c r="D785" s="4"/>
      <c r="E785" s="4"/>
      <c r="F785" s="4"/>
      <c r="G785" s="6"/>
      <c r="H785" s="4"/>
      <c r="O785" s="4"/>
      <c r="P785" s="4"/>
      <c r="Q785" s="4"/>
    </row>
    <row r="786" spans="3:17" ht="12.75" customHeight="1" x14ac:dyDescent="0.25">
      <c r="C786" s="4"/>
      <c r="D786" s="4"/>
      <c r="E786" s="4"/>
      <c r="F786" s="4"/>
      <c r="G786" s="6"/>
      <c r="H786" s="4"/>
      <c r="O786" s="4"/>
      <c r="P786" s="4"/>
      <c r="Q786" s="4"/>
    </row>
    <row r="787" spans="3:17" ht="12.75" customHeight="1" x14ac:dyDescent="0.25">
      <c r="C787" s="4"/>
      <c r="D787" s="4"/>
      <c r="E787" s="4"/>
      <c r="F787" s="4"/>
      <c r="G787" s="6"/>
      <c r="H787" s="4"/>
      <c r="O787" s="4"/>
      <c r="P787" s="4"/>
      <c r="Q787" s="4"/>
    </row>
    <row r="788" spans="3:17" ht="12.75" customHeight="1" x14ac:dyDescent="0.25">
      <c r="C788" s="4"/>
      <c r="D788" s="4"/>
      <c r="E788" s="4"/>
      <c r="F788" s="4"/>
      <c r="G788" s="6"/>
      <c r="H788" s="4"/>
      <c r="O788" s="4"/>
      <c r="P788" s="4"/>
      <c r="Q788" s="4"/>
    </row>
    <row r="789" spans="3:17" ht="12.75" customHeight="1" x14ac:dyDescent="0.25">
      <c r="C789" s="4"/>
      <c r="D789" s="4"/>
      <c r="E789" s="4"/>
      <c r="F789" s="4"/>
      <c r="G789" s="6"/>
      <c r="H789" s="4"/>
      <c r="O789" s="4"/>
      <c r="P789" s="4"/>
      <c r="Q789" s="4"/>
    </row>
    <row r="790" spans="3:17" ht="12.75" customHeight="1" x14ac:dyDescent="0.25">
      <c r="C790" s="4"/>
      <c r="D790" s="4"/>
      <c r="E790" s="4"/>
      <c r="F790" s="4"/>
      <c r="G790" s="6"/>
      <c r="H790" s="4"/>
      <c r="O790" s="4"/>
      <c r="P790" s="4"/>
      <c r="Q790" s="4"/>
    </row>
    <row r="791" spans="3:17" ht="12.75" customHeight="1" x14ac:dyDescent="0.25">
      <c r="C791" s="4"/>
      <c r="D791" s="4"/>
      <c r="E791" s="4"/>
      <c r="F791" s="4"/>
      <c r="G791" s="6"/>
      <c r="H791" s="4"/>
      <c r="O791" s="4"/>
      <c r="P791" s="4"/>
      <c r="Q791" s="4"/>
    </row>
    <row r="792" spans="3:17" ht="12.75" customHeight="1" x14ac:dyDescent="0.25">
      <c r="C792" s="4"/>
      <c r="D792" s="4"/>
      <c r="E792" s="4"/>
      <c r="F792" s="4"/>
      <c r="G792" s="6"/>
      <c r="H792" s="4"/>
      <c r="O792" s="4"/>
      <c r="P792" s="4"/>
      <c r="Q792" s="4"/>
    </row>
    <row r="793" spans="3:17" ht="12.75" customHeight="1" x14ac:dyDescent="0.25">
      <c r="C793" s="4"/>
      <c r="D793" s="4"/>
      <c r="E793" s="4"/>
      <c r="F793" s="4"/>
      <c r="G793" s="6"/>
      <c r="H793" s="4"/>
      <c r="O793" s="4"/>
      <c r="P793" s="4"/>
      <c r="Q793" s="4"/>
    </row>
    <row r="794" spans="3:17" ht="12.75" customHeight="1" x14ac:dyDescent="0.25">
      <c r="C794" s="4"/>
      <c r="D794" s="4"/>
      <c r="E794" s="4"/>
      <c r="F794" s="4"/>
      <c r="G794" s="6"/>
      <c r="H794" s="4"/>
      <c r="O794" s="4"/>
      <c r="P794" s="4"/>
      <c r="Q794" s="4"/>
    </row>
    <row r="795" spans="3:17" ht="12.75" customHeight="1" x14ac:dyDescent="0.25">
      <c r="C795" s="4"/>
      <c r="D795" s="4"/>
      <c r="E795" s="4"/>
      <c r="F795" s="4"/>
      <c r="G795" s="6"/>
      <c r="H795" s="4"/>
      <c r="O795" s="4"/>
      <c r="P795" s="4"/>
      <c r="Q795" s="4"/>
    </row>
    <row r="796" spans="3:17" ht="12.75" customHeight="1" x14ac:dyDescent="0.25">
      <c r="C796" s="4"/>
      <c r="D796" s="4"/>
      <c r="E796" s="4"/>
      <c r="F796" s="4"/>
      <c r="G796" s="6"/>
      <c r="H796" s="4"/>
      <c r="O796" s="4"/>
      <c r="P796" s="4"/>
      <c r="Q796" s="4"/>
    </row>
    <row r="797" spans="3:17" ht="12.75" customHeight="1" x14ac:dyDescent="0.25">
      <c r="C797" s="4"/>
      <c r="D797" s="4"/>
      <c r="E797" s="4"/>
      <c r="F797" s="4"/>
      <c r="G797" s="6"/>
      <c r="H797" s="4"/>
      <c r="O797" s="4"/>
      <c r="P797" s="4"/>
      <c r="Q797" s="4"/>
    </row>
    <row r="798" spans="3:17" ht="12.75" customHeight="1" x14ac:dyDescent="0.25">
      <c r="C798" s="4"/>
      <c r="D798" s="4"/>
      <c r="E798" s="4"/>
      <c r="F798" s="4"/>
      <c r="G798" s="6"/>
      <c r="H798" s="4"/>
      <c r="O798" s="4"/>
      <c r="P798" s="4"/>
      <c r="Q798" s="4"/>
    </row>
    <row r="799" spans="3:17" ht="12.75" customHeight="1" x14ac:dyDescent="0.25">
      <c r="C799" s="4"/>
      <c r="D799" s="4"/>
      <c r="E799" s="4"/>
      <c r="F799" s="4"/>
      <c r="G799" s="6"/>
      <c r="H799" s="4"/>
      <c r="O799" s="4"/>
      <c r="P799" s="4"/>
      <c r="Q799" s="4"/>
    </row>
    <row r="800" spans="3:17" ht="12.75" customHeight="1" x14ac:dyDescent="0.25">
      <c r="C800" s="4"/>
      <c r="D800" s="4"/>
      <c r="E800" s="4"/>
      <c r="F800" s="4"/>
      <c r="G800" s="6"/>
      <c r="H800" s="4"/>
      <c r="O800" s="4"/>
      <c r="P800" s="4"/>
      <c r="Q800" s="4"/>
    </row>
    <row r="801" spans="3:17" ht="12.75" customHeight="1" x14ac:dyDescent="0.25">
      <c r="C801" s="4"/>
      <c r="D801" s="4"/>
      <c r="E801" s="4"/>
      <c r="F801" s="4"/>
      <c r="G801" s="6"/>
      <c r="H801" s="4"/>
      <c r="O801" s="4"/>
      <c r="P801" s="4"/>
      <c r="Q801" s="4"/>
    </row>
    <row r="802" spans="3:17" ht="12.75" customHeight="1" x14ac:dyDescent="0.25">
      <c r="C802" s="4"/>
      <c r="D802" s="4"/>
      <c r="E802" s="4"/>
      <c r="F802" s="4"/>
      <c r="G802" s="6"/>
      <c r="H802" s="4"/>
      <c r="O802" s="4"/>
      <c r="P802" s="4"/>
      <c r="Q802" s="4"/>
    </row>
    <row r="803" spans="3:17" ht="12.75" customHeight="1" x14ac:dyDescent="0.25">
      <c r="C803" s="4"/>
      <c r="D803" s="4"/>
      <c r="E803" s="4"/>
      <c r="F803" s="4"/>
      <c r="G803" s="6"/>
      <c r="H803" s="4"/>
      <c r="O803" s="4"/>
      <c r="P803" s="4"/>
      <c r="Q803" s="4"/>
    </row>
    <row r="804" spans="3:17" ht="12.75" customHeight="1" x14ac:dyDescent="0.25">
      <c r="C804" s="4"/>
      <c r="D804" s="4"/>
      <c r="E804" s="4"/>
      <c r="F804" s="4"/>
      <c r="G804" s="6"/>
      <c r="H804" s="4"/>
      <c r="O804" s="4"/>
      <c r="P804" s="4"/>
      <c r="Q804" s="4"/>
    </row>
    <row r="805" spans="3:17" ht="12.75" customHeight="1" x14ac:dyDescent="0.25">
      <c r="C805" s="4"/>
      <c r="D805" s="4"/>
      <c r="E805" s="4"/>
      <c r="F805" s="4"/>
      <c r="G805" s="6"/>
      <c r="H805" s="4"/>
      <c r="O805" s="4"/>
      <c r="P805" s="4"/>
      <c r="Q805" s="4"/>
    </row>
    <row r="806" spans="3:17" ht="12.75" customHeight="1" x14ac:dyDescent="0.25">
      <c r="C806" s="4"/>
      <c r="D806" s="4"/>
      <c r="E806" s="4"/>
      <c r="F806" s="4"/>
      <c r="G806" s="6"/>
      <c r="H806" s="4"/>
      <c r="O806" s="4"/>
      <c r="P806" s="4"/>
      <c r="Q806" s="4"/>
    </row>
    <row r="807" spans="3:17" ht="12.75" customHeight="1" x14ac:dyDescent="0.25">
      <c r="C807" s="4"/>
      <c r="D807" s="4"/>
      <c r="E807" s="4"/>
      <c r="F807" s="4"/>
      <c r="G807" s="6"/>
      <c r="H807" s="4"/>
      <c r="O807" s="4"/>
      <c r="P807" s="4"/>
      <c r="Q807" s="4"/>
    </row>
    <row r="808" spans="3:17" ht="12.75" customHeight="1" x14ac:dyDescent="0.25">
      <c r="C808" s="4"/>
      <c r="D808" s="4"/>
      <c r="E808" s="4"/>
      <c r="F808" s="4"/>
      <c r="G808" s="6"/>
      <c r="H808" s="4"/>
      <c r="O808" s="4"/>
      <c r="P808" s="4"/>
      <c r="Q808" s="4"/>
    </row>
    <row r="809" spans="3:17" ht="12.75" customHeight="1" x14ac:dyDescent="0.25">
      <c r="C809" s="4"/>
      <c r="D809" s="4"/>
      <c r="E809" s="4"/>
      <c r="F809" s="4"/>
      <c r="G809" s="6"/>
      <c r="H809" s="4"/>
      <c r="O809" s="4"/>
      <c r="P809" s="4"/>
      <c r="Q809" s="4"/>
    </row>
    <row r="810" spans="3:17" ht="12.75" customHeight="1" x14ac:dyDescent="0.25">
      <c r="C810" s="4"/>
      <c r="D810" s="4"/>
      <c r="E810" s="4"/>
      <c r="F810" s="4"/>
      <c r="G810" s="6"/>
      <c r="H810" s="4"/>
      <c r="O810" s="4"/>
      <c r="P810" s="4"/>
      <c r="Q810" s="4"/>
    </row>
    <row r="811" spans="3:17" ht="12.75" customHeight="1" x14ac:dyDescent="0.25">
      <c r="C811" s="4"/>
      <c r="D811" s="4"/>
      <c r="E811" s="4"/>
      <c r="F811" s="4"/>
      <c r="G811" s="6"/>
      <c r="H811" s="4"/>
      <c r="O811" s="4"/>
      <c r="P811" s="4"/>
      <c r="Q811" s="4"/>
    </row>
    <row r="812" spans="3:17" ht="12.75" customHeight="1" x14ac:dyDescent="0.25">
      <c r="C812" s="4"/>
      <c r="D812" s="4"/>
      <c r="E812" s="4"/>
      <c r="F812" s="4"/>
      <c r="G812" s="6"/>
      <c r="H812" s="4"/>
      <c r="O812" s="4"/>
      <c r="P812" s="4"/>
      <c r="Q812" s="4"/>
    </row>
    <row r="813" spans="3:17" ht="12.75" customHeight="1" x14ac:dyDescent="0.25">
      <c r="C813" s="4"/>
      <c r="D813" s="4"/>
      <c r="E813" s="4"/>
      <c r="F813" s="4"/>
      <c r="G813" s="6"/>
      <c r="H813" s="4"/>
      <c r="O813" s="4"/>
      <c r="P813" s="4"/>
      <c r="Q813" s="4"/>
    </row>
    <row r="814" spans="3:17" ht="12.75" customHeight="1" x14ac:dyDescent="0.25">
      <c r="C814" s="4"/>
      <c r="D814" s="4"/>
      <c r="E814" s="4"/>
      <c r="F814" s="4"/>
      <c r="G814" s="6"/>
      <c r="H814" s="4"/>
      <c r="O814" s="4"/>
      <c r="P814" s="4"/>
      <c r="Q814" s="4"/>
    </row>
    <row r="815" spans="3:17" ht="12.75" customHeight="1" x14ac:dyDescent="0.25">
      <c r="C815" s="4"/>
      <c r="D815" s="4"/>
      <c r="E815" s="4"/>
      <c r="F815" s="4"/>
      <c r="G815" s="6"/>
      <c r="H815" s="4"/>
      <c r="O815" s="4"/>
      <c r="P815" s="4"/>
      <c r="Q815" s="4"/>
    </row>
    <row r="816" spans="3:17" ht="12.75" customHeight="1" x14ac:dyDescent="0.25">
      <c r="C816" s="4"/>
      <c r="D816" s="4"/>
      <c r="E816" s="4"/>
      <c r="F816" s="4"/>
      <c r="G816" s="6"/>
      <c r="H816" s="4"/>
      <c r="O816" s="4"/>
      <c r="P816" s="4"/>
      <c r="Q816" s="4"/>
    </row>
    <row r="817" spans="3:17" ht="12.75" customHeight="1" x14ac:dyDescent="0.25">
      <c r="C817" s="4"/>
      <c r="D817" s="4"/>
      <c r="E817" s="4"/>
      <c r="F817" s="4"/>
      <c r="G817" s="6"/>
      <c r="H817" s="4"/>
      <c r="O817" s="4"/>
      <c r="P817" s="4"/>
      <c r="Q817" s="4"/>
    </row>
    <row r="818" spans="3:17" ht="12.75" customHeight="1" x14ac:dyDescent="0.25">
      <c r="C818" s="4"/>
      <c r="D818" s="4"/>
      <c r="E818" s="4"/>
      <c r="F818" s="4"/>
      <c r="G818" s="6"/>
      <c r="H818" s="4"/>
      <c r="O818" s="4"/>
      <c r="P818" s="4"/>
      <c r="Q818" s="4"/>
    </row>
    <row r="819" spans="3:17" ht="12.75" customHeight="1" x14ac:dyDescent="0.25">
      <c r="C819" s="4"/>
      <c r="D819" s="4"/>
      <c r="E819" s="4"/>
      <c r="F819" s="4"/>
      <c r="G819" s="6"/>
      <c r="H819" s="4"/>
      <c r="O819" s="4"/>
      <c r="P819" s="4"/>
      <c r="Q819" s="4"/>
    </row>
    <row r="820" spans="3:17" ht="12.75" customHeight="1" x14ac:dyDescent="0.25">
      <c r="C820" s="4"/>
      <c r="D820" s="4"/>
      <c r="E820" s="4"/>
      <c r="F820" s="4"/>
      <c r="G820" s="6"/>
      <c r="H820" s="4"/>
      <c r="O820" s="4"/>
      <c r="P820" s="4"/>
      <c r="Q820" s="4"/>
    </row>
    <row r="821" spans="3:17" ht="12.75" customHeight="1" x14ac:dyDescent="0.25">
      <c r="C821" s="4"/>
      <c r="D821" s="4"/>
      <c r="E821" s="4"/>
      <c r="F821" s="4"/>
      <c r="G821" s="6"/>
      <c r="H821" s="4"/>
      <c r="O821" s="4"/>
      <c r="P821" s="4"/>
      <c r="Q821" s="4"/>
    </row>
    <row r="822" spans="3:17" ht="12.75" customHeight="1" x14ac:dyDescent="0.25">
      <c r="C822" s="4"/>
      <c r="D822" s="4"/>
      <c r="E822" s="4"/>
      <c r="F822" s="4"/>
      <c r="G822" s="6"/>
      <c r="H822" s="4"/>
      <c r="O822" s="4"/>
      <c r="P822" s="4"/>
      <c r="Q822" s="4"/>
    </row>
    <row r="823" spans="3:17" ht="12.75" customHeight="1" x14ac:dyDescent="0.25">
      <c r="C823" s="4"/>
      <c r="D823" s="4"/>
      <c r="E823" s="4"/>
      <c r="F823" s="4"/>
      <c r="G823" s="6"/>
      <c r="H823" s="4"/>
      <c r="O823" s="4"/>
      <c r="P823" s="4"/>
      <c r="Q823" s="4"/>
    </row>
    <row r="824" spans="3:17" ht="12.75" customHeight="1" x14ac:dyDescent="0.25">
      <c r="C824" s="4"/>
      <c r="D824" s="4"/>
      <c r="E824" s="4"/>
      <c r="F824" s="4"/>
      <c r="G824" s="6"/>
      <c r="H824" s="4"/>
      <c r="O824" s="4"/>
      <c r="P824" s="4"/>
      <c r="Q824" s="4"/>
    </row>
    <row r="825" spans="3:17" ht="12.75" customHeight="1" x14ac:dyDescent="0.25">
      <c r="C825" s="4"/>
      <c r="D825" s="4"/>
      <c r="E825" s="4"/>
      <c r="F825" s="4"/>
      <c r="G825" s="6"/>
      <c r="H825" s="4"/>
      <c r="O825" s="4"/>
      <c r="P825" s="4"/>
      <c r="Q825" s="4"/>
    </row>
    <row r="826" spans="3:17" ht="12.75" customHeight="1" x14ac:dyDescent="0.25">
      <c r="C826" s="4"/>
      <c r="D826" s="4"/>
      <c r="E826" s="4"/>
      <c r="F826" s="4"/>
      <c r="G826" s="6"/>
      <c r="H826" s="4"/>
      <c r="O826" s="4"/>
      <c r="P826" s="4"/>
      <c r="Q826" s="4"/>
    </row>
    <row r="827" spans="3:17" ht="12.75" customHeight="1" x14ac:dyDescent="0.25">
      <c r="C827" s="4"/>
      <c r="D827" s="4"/>
      <c r="E827" s="4"/>
      <c r="F827" s="4"/>
      <c r="G827" s="6"/>
      <c r="H827" s="4"/>
      <c r="O827" s="4"/>
      <c r="P827" s="4"/>
      <c r="Q827" s="4"/>
    </row>
    <row r="828" spans="3:17" ht="12.75" customHeight="1" x14ac:dyDescent="0.25">
      <c r="C828" s="4"/>
      <c r="D828" s="4"/>
      <c r="E828" s="4"/>
      <c r="F828" s="4"/>
      <c r="G828" s="6"/>
      <c r="H828" s="4"/>
      <c r="O828" s="4"/>
      <c r="P828" s="4"/>
      <c r="Q828" s="4"/>
    </row>
    <row r="829" spans="3:17" ht="12.75" customHeight="1" x14ac:dyDescent="0.25">
      <c r="C829" s="4"/>
      <c r="D829" s="4"/>
      <c r="E829" s="4"/>
      <c r="F829" s="4"/>
      <c r="G829" s="6"/>
      <c r="H829" s="4"/>
      <c r="O829" s="4"/>
      <c r="P829" s="4"/>
      <c r="Q829" s="4"/>
    </row>
    <row r="830" spans="3:17" ht="12.75" customHeight="1" x14ac:dyDescent="0.25">
      <c r="C830" s="4"/>
      <c r="D830" s="4"/>
      <c r="E830" s="4"/>
      <c r="F830" s="4"/>
      <c r="G830" s="6"/>
      <c r="H830" s="4"/>
      <c r="O830" s="4"/>
      <c r="P830" s="4"/>
      <c r="Q830" s="4"/>
    </row>
    <row r="831" spans="3:17" ht="12.75" customHeight="1" x14ac:dyDescent="0.25">
      <c r="C831" s="4"/>
      <c r="D831" s="4"/>
      <c r="E831" s="4"/>
      <c r="F831" s="4"/>
      <c r="G831" s="6"/>
      <c r="H831" s="4"/>
      <c r="O831" s="4"/>
      <c r="P831" s="4"/>
      <c r="Q831" s="4"/>
    </row>
    <row r="832" spans="3:17" ht="12.75" customHeight="1" x14ac:dyDescent="0.25">
      <c r="C832" s="4"/>
      <c r="D832" s="4"/>
      <c r="E832" s="4"/>
      <c r="F832" s="4"/>
      <c r="G832" s="6"/>
      <c r="H832" s="4"/>
      <c r="O832" s="4"/>
      <c r="P832" s="4"/>
      <c r="Q832" s="4"/>
    </row>
    <row r="833" spans="3:17" ht="12.75" customHeight="1" x14ac:dyDescent="0.25">
      <c r="C833" s="4"/>
      <c r="D833" s="4"/>
      <c r="E833" s="4"/>
      <c r="F833" s="4"/>
      <c r="G833" s="6"/>
      <c r="H833" s="4"/>
      <c r="O833" s="4"/>
      <c r="P833" s="4"/>
      <c r="Q833" s="4"/>
    </row>
    <row r="834" spans="3:17" ht="12.75" customHeight="1" x14ac:dyDescent="0.25">
      <c r="C834" s="4"/>
      <c r="D834" s="4"/>
      <c r="E834" s="4"/>
      <c r="F834" s="4"/>
      <c r="G834" s="6"/>
      <c r="H834" s="4"/>
      <c r="O834" s="4"/>
      <c r="P834" s="4"/>
      <c r="Q834" s="4"/>
    </row>
    <row r="835" spans="3:17" ht="12.75" customHeight="1" x14ac:dyDescent="0.25">
      <c r="C835" s="4"/>
      <c r="D835" s="4"/>
      <c r="E835" s="4"/>
      <c r="F835" s="4"/>
      <c r="G835" s="6"/>
      <c r="H835" s="4"/>
      <c r="O835" s="4"/>
      <c r="P835" s="4"/>
      <c r="Q835" s="4"/>
    </row>
    <row r="836" spans="3:17" ht="12.75" customHeight="1" x14ac:dyDescent="0.25">
      <c r="C836" s="4"/>
      <c r="D836" s="4"/>
      <c r="E836" s="4"/>
      <c r="F836" s="4"/>
      <c r="G836" s="6"/>
      <c r="H836" s="4"/>
      <c r="O836" s="4"/>
      <c r="P836" s="4"/>
      <c r="Q836" s="4"/>
    </row>
    <row r="837" spans="3:17" ht="12.75" customHeight="1" x14ac:dyDescent="0.25">
      <c r="C837" s="4"/>
      <c r="D837" s="4"/>
      <c r="E837" s="4"/>
      <c r="F837" s="4"/>
      <c r="G837" s="6"/>
      <c r="H837" s="4"/>
      <c r="O837" s="4"/>
      <c r="P837" s="4"/>
      <c r="Q837" s="4"/>
    </row>
    <row r="838" spans="3:17" ht="12.75" customHeight="1" x14ac:dyDescent="0.25">
      <c r="C838" s="4"/>
      <c r="D838" s="4"/>
      <c r="E838" s="4"/>
      <c r="F838" s="4"/>
      <c r="G838" s="6"/>
      <c r="H838" s="4"/>
      <c r="O838" s="4"/>
      <c r="P838" s="4"/>
      <c r="Q838" s="4"/>
    </row>
    <row r="839" spans="3:17" ht="12.75" customHeight="1" x14ac:dyDescent="0.25">
      <c r="C839" s="4"/>
      <c r="D839" s="4"/>
      <c r="E839" s="4"/>
      <c r="F839" s="4"/>
      <c r="G839" s="6"/>
      <c r="H839" s="4"/>
      <c r="O839" s="4"/>
      <c r="P839" s="4"/>
      <c r="Q839" s="4"/>
    </row>
    <row r="840" spans="3:17" ht="12.75" customHeight="1" x14ac:dyDescent="0.25">
      <c r="C840" s="4"/>
      <c r="D840" s="4"/>
      <c r="E840" s="4"/>
      <c r="F840" s="4"/>
      <c r="G840" s="6"/>
      <c r="H840" s="4"/>
      <c r="O840" s="4"/>
      <c r="P840" s="4"/>
      <c r="Q840" s="4"/>
    </row>
    <row r="841" spans="3:17" ht="12.75" customHeight="1" x14ac:dyDescent="0.25">
      <c r="C841" s="4"/>
      <c r="D841" s="4"/>
      <c r="E841" s="4"/>
      <c r="F841" s="4"/>
      <c r="G841" s="6"/>
      <c r="H841" s="4"/>
      <c r="O841" s="4"/>
      <c r="P841" s="4"/>
      <c r="Q841" s="4"/>
    </row>
    <row r="842" spans="3:17" ht="12.75" customHeight="1" x14ac:dyDescent="0.25">
      <c r="C842" s="4"/>
      <c r="D842" s="4"/>
      <c r="E842" s="4"/>
      <c r="F842" s="4"/>
      <c r="G842" s="6"/>
      <c r="H842" s="4"/>
      <c r="O842" s="4"/>
      <c r="P842" s="4"/>
      <c r="Q842" s="4"/>
    </row>
    <row r="843" spans="3:17" ht="12.75" customHeight="1" x14ac:dyDescent="0.25">
      <c r="C843" s="4"/>
      <c r="D843" s="4"/>
      <c r="E843" s="4"/>
      <c r="F843" s="4"/>
      <c r="G843" s="6"/>
      <c r="H843" s="4"/>
      <c r="O843" s="4"/>
      <c r="P843" s="4"/>
      <c r="Q843" s="4"/>
    </row>
    <row r="844" spans="3:17" ht="12.75" customHeight="1" x14ac:dyDescent="0.25">
      <c r="C844" s="4"/>
      <c r="D844" s="4"/>
      <c r="E844" s="4"/>
      <c r="F844" s="4"/>
      <c r="G844" s="6"/>
      <c r="H844" s="4"/>
      <c r="O844" s="4"/>
      <c r="P844" s="4"/>
      <c r="Q844" s="4"/>
    </row>
    <row r="845" spans="3:17" ht="12.75" customHeight="1" x14ac:dyDescent="0.25">
      <c r="C845" s="4"/>
      <c r="D845" s="4"/>
      <c r="E845" s="4"/>
      <c r="F845" s="4"/>
      <c r="G845" s="6"/>
      <c r="H845" s="4"/>
      <c r="O845" s="4"/>
      <c r="P845" s="4"/>
      <c r="Q845" s="4"/>
    </row>
    <row r="846" spans="3:17" ht="12.75" customHeight="1" x14ac:dyDescent="0.25">
      <c r="C846" s="4"/>
      <c r="D846" s="4"/>
      <c r="E846" s="4"/>
      <c r="F846" s="4"/>
      <c r="G846" s="6"/>
      <c r="H846" s="4"/>
      <c r="O846" s="4"/>
      <c r="P846" s="4"/>
      <c r="Q846" s="4"/>
    </row>
    <row r="847" spans="3:17" ht="12.75" customHeight="1" x14ac:dyDescent="0.25">
      <c r="C847" s="4"/>
      <c r="D847" s="4"/>
      <c r="E847" s="4"/>
      <c r="F847" s="4"/>
      <c r="G847" s="6"/>
      <c r="H847" s="4"/>
      <c r="O847" s="4"/>
      <c r="P847" s="4"/>
      <c r="Q847" s="4"/>
    </row>
    <row r="848" spans="3:17" ht="12.75" customHeight="1" x14ac:dyDescent="0.25">
      <c r="C848" s="4"/>
      <c r="D848" s="4"/>
      <c r="E848" s="4"/>
      <c r="F848" s="4"/>
      <c r="G848" s="6"/>
      <c r="H848" s="4"/>
      <c r="O848" s="4"/>
      <c r="P848" s="4"/>
      <c r="Q848" s="4"/>
    </row>
    <row r="849" spans="3:17" ht="12.75" customHeight="1" x14ac:dyDescent="0.25">
      <c r="C849" s="4"/>
      <c r="D849" s="4"/>
      <c r="E849" s="4"/>
      <c r="F849" s="4"/>
      <c r="G849" s="6"/>
      <c r="H849" s="4"/>
      <c r="O849" s="4"/>
      <c r="P849" s="4"/>
      <c r="Q849" s="4"/>
    </row>
    <row r="850" spans="3:17" ht="12.75" customHeight="1" x14ac:dyDescent="0.25">
      <c r="C850" s="4"/>
      <c r="D850" s="4"/>
      <c r="E850" s="4"/>
      <c r="F850" s="4"/>
      <c r="G850" s="6"/>
      <c r="H850" s="4"/>
      <c r="O850" s="4"/>
      <c r="P850" s="4"/>
      <c r="Q850" s="4"/>
    </row>
    <row r="851" spans="3:17" ht="12.75" customHeight="1" x14ac:dyDescent="0.25">
      <c r="C851" s="4"/>
      <c r="D851" s="4"/>
      <c r="E851" s="4"/>
      <c r="F851" s="4"/>
      <c r="G851" s="6"/>
      <c r="H851" s="4"/>
      <c r="O851" s="4"/>
      <c r="P851" s="4"/>
      <c r="Q851" s="4"/>
    </row>
    <row r="852" spans="3:17" ht="12.75" customHeight="1" x14ac:dyDescent="0.25">
      <c r="C852" s="4"/>
      <c r="D852" s="4"/>
      <c r="E852" s="4"/>
      <c r="F852" s="4"/>
      <c r="G852" s="6"/>
      <c r="H852" s="4"/>
      <c r="O852" s="4"/>
      <c r="P852" s="4"/>
      <c r="Q852" s="4"/>
    </row>
    <row r="853" spans="3:17" ht="12.75" customHeight="1" x14ac:dyDescent="0.25">
      <c r="C853" s="4"/>
      <c r="D853" s="4"/>
      <c r="E853" s="4"/>
      <c r="F853" s="4"/>
      <c r="G853" s="6"/>
      <c r="H853" s="4"/>
      <c r="O853" s="4"/>
      <c r="P853" s="4"/>
      <c r="Q853" s="4"/>
    </row>
    <row r="854" spans="3:17" ht="12.75" customHeight="1" x14ac:dyDescent="0.25">
      <c r="C854" s="4"/>
      <c r="D854" s="4"/>
      <c r="E854" s="4"/>
      <c r="F854" s="4"/>
      <c r="G854" s="6"/>
      <c r="H854" s="4"/>
      <c r="O854" s="4"/>
      <c r="P854" s="4"/>
      <c r="Q854" s="4"/>
    </row>
    <row r="855" spans="3:17" ht="12.75" customHeight="1" x14ac:dyDescent="0.25">
      <c r="C855" s="4"/>
      <c r="D855" s="4"/>
      <c r="E855" s="4"/>
      <c r="F855" s="4"/>
      <c r="G855" s="6"/>
      <c r="H855" s="4"/>
      <c r="O855" s="4"/>
      <c r="P855" s="4"/>
      <c r="Q855" s="4"/>
    </row>
    <row r="856" spans="3:17" ht="12.75" customHeight="1" x14ac:dyDescent="0.25">
      <c r="C856" s="4"/>
      <c r="D856" s="4"/>
      <c r="E856" s="4"/>
      <c r="F856" s="4"/>
      <c r="G856" s="6"/>
      <c r="H856" s="4"/>
      <c r="O856" s="4"/>
      <c r="P856" s="4"/>
      <c r="Q856" s="4"/>
    </row>
    <row r="857" spans="3:17" ht="12.75" customHeight="1" x14ac:dyDescent="0.25">
      <c r="C857" s="4"/>
      <c r="D857" s="4"/>
      <c r="E857" s="4"/>
      <c r="F857" s="4"/>
      <c r="G857" s="6"/>
      <c r="H857" s="4"/>
      <c r="O857" s="4"/>
      <c r="P857" s="4"/>
      <c r="Q857" s="4"/>
    </row>
    <row r="858" spans="3:17" ht="12.75" customHeight="1" x14ac:dyDescent="0.25">
      <c r="C858" s="4"/>
      <c r="D858" s="4"/>
      <c r="E858" s="4"/>
      <c r="F858" s="4"/>
      <c r="G858" s="6"/>
      <c r="H858" s="4"/>
      <c r="O858" s="4"/>
      <c r="P858" s="4"/>
      <c r="Q858" s="4"/>
    </row>
    <row r="859" spans="3:17" ht="12.75" customHeight="1" x14ac:dyDescent="0.25">
      <c r="C859" s="4"/>
      <c r="D859" s="4"/>
      <c r="E859" s="4"/>
      <c r="F859" s="4"/>
      <c r="G859" s="6"/>
      <c r="H859" s="4"/>
      <c r="O859" s="4"/>
      <c r="P859" s="4"/>
      <c r="Q859" s="4"/>
    </row>
    <row r="860" spans="3:17" ht="12.75" customHeight="1" x14ac:dyDescent="0.25">
      <c r="C860" s="4"/>
      <c r="D860" s="4"/>
      <c r="E860" s="4"/>
      <c r="F860" s="4"/>
      <c r="G860" s="6"/>
      <c r="H860" s="4"/>
      <c r="O860" s="4"/>
      <c r="P860" s="4"/>
      <c r="Q860" s="4"/>
    </row>
    <row r="861" spans="3:17" ht="12.75" customHeight="1" x14ac:dyDescent="0.25">
      <c r="C861" s="4"/>
      <c r="D861" s="4"/>
      <c r="E861" s="4"/>
      <c r="F861" s="4"/>
      <c r="G861" s="6"/>
      <c r="H861" s="4"/>
      <c r="O861" s="4"/>
      <c r="P861" s="4"/>
      <c r="Q861" s="4"/>
    </row>
    <row r="862" spans="3:17" ht="12.75" customHeight="1" x14ac:dyDescent="0.25">
      <c r="C862" s="4"/>
      <c r="D862" s="4"/>
      <c r="E862" s="4"/>
      <c r="F862" s="4"/>
      <c r="G862" s="6"/>
      <c r="H862" s="4"/>
      <c r="O862" s="4"/>
      <c r="P862" s="4"/>
      <c r="Q862" s="4"/>
    </row>
    <row r="863" spans="3:17" ht="12.75" customHeight="1" x14ac:dyDescent="0.25">
      <c r="C863" s="4"/>
      <c r="D863" s="4"/>
      <c r="E863" s="4"/>
      <c r="F863" s="4"/>
      <c r="G863" s="6"/>
      <c r="H863" s="4"/>
      <c r="O863" s="4"/>
      <c r="P863" s="4"/>
      <c r="Q863" s="4"/>
    </row>
    <row r="864" spans="3:17" ht="12.75" customHeight="1" x14ac:dyDescent="0.25">
      <c r="C864" s="4"/>
      <c r="D864" s="4"/>
      <c r="E864" s="4"/>
      <c r="F864" s="4"/>
      <c r="G864" s="6"/>
      <c r="H864" s="4"/>
      <c r="O864" s="4"/>
      <c r="P864" s="4"/>
      <c r="Q864" s="4"/>
    </row>
    <row r="865" spans="3:17" ht="12.75" customHeight="1" x14ac:dyDescent="0.25">
      <c r="C865" s="4"/>
      <c r="D865" s="4"/>
      <c r="E865" s="4"/>
      <c r="F865" s="4"/>
      <c r="G865" s="6"/>
      <c r="H865" s="4"/>
      <c r="O865" s="4"/>
      <c r="P865" s="4"/>
      <c r="Q865" s="4"/>
    </row>
    <row r="866" spans="3:17" ht="12.75" customHeight="1" x14ac:dyDescent="0.25">
      <c r="C866" s="4"/>
      <c r="D866" s="4"/>
      <c r="E866" s="4"/>
      <c r="F866" s="4"/>
      <c r="G866" s="6"/>
      <c r="H866" s="4"/>
      <c r="O866" s="4"/>
      <c r="P866" s="4"/>
      <c r="Q866" s="4"/>
    </row>
    <row r="867" spans="3:17" ht="12.75" customHeight="1" x14ac:dyDescent="0.25">
      <c r="C867" s="4"/>
      <c r="D867" s="4"/>
      <c r="E867" s="4"/>
      <c r="F867" s="4"/>
      <c r="G867" s="6"/>
      <c r="H867" s="4"/>
      <c r="O867" s="4"/>
      <c r="P867" s="4"/>
      <c r="Q867" s="4"/>
    </row>
    <row r="868" spans="3:17" ht="12.75" customHeight="1" x14ac:dyDescent="0.25">
      <c r="C868" s="4"/>
      <c r="D868" s="4"/>
      <c r="E868" s="4"/>
      <c r="F868" s="4"/>
      <c r="G868" s="6"/>
      <c r="H868" s="4"/>
      <c r="O868" s="4"/>
      <c r="P868" s="4"/>
      <c r="Q868" s="4"/>
    </row>
    <row r="869" spans="3:17" ht="12.75" customHeight="1" x14ac:dyDescent="0.25">
      <c r="C869" s="4"/>
      <c r="D869" s="4"/>
      <c r="E869" s="4"/>
      <c r="F869" s="4"/>
      <c r="G869" s="6"/>
      <c r="H869" s="4"/>
      <c r="O869" s="4"/>
      <c r="P869" s="4"/>
      <c r="Q869" s="4"/>
    </row>
    <row r="870" spans="3:17" ht="12.75" customHeight="1" x14ac:dyDescent="0.25">
      <c r="C870" s="4"/>
      <c r="D870" s="4"/>
      <c r="E870" s="4"/>
      <c r="F870" s="4"/>
      <c r="G870" s="6"/>
      <c r="H870" s="4"/>
      <c r="O870" s="4"/>
      <c r="P870" s="4"/>
      <c r="Q870" s="4"/>
    </row>
    <row r="871" spans="3:17" ht="12.75" customHeight="1" x14ac:dyDescent="0.25">
      <c r="C871" s="4"/>
      <c r="D871" s="4"/>
      <c r="E871" s="4"/>
      <c r="F871" s="4"/>
      <c r="G871" s="6"/>
      <c r="H871" s="4"/>
      <c r="O871" s="4"/>
      <c r="P871" s="4"/>
      <c r="Q871" s="4"/>
    </row>
    <row r="872" spans="3:17" ht="12.75" customHeight="1" x14ac:dyDescent="0.25">
      <c r="C872" s="4"/>
      <c r="D872" s="4"/>
      <c r="E872" s="4"/>
      <c r="F872" s="4"/>
      <c r="G872" s="6"/>
      <c r="H872" s="4"/>
      <c r="O872" s="4"/>
      <c r="P872" s="4"/>
      <c r="Q872" s="4"/>
    </row>
    <row r="873" spans="3:17" ht="12.75" customHeight="1" x14ac:dyDescent="0.25">
      <c r="C873" s="4"/>
      <c r="D873" s="4"/>
      <c r="E873" s="4"/>
      <c r="F873" s="4"/>
      <c r="G873" s="6"/>
      <c r="H873" s="4"/>
      <c r="O873" s="4"/>
      <c r="P873" s="4"/>
      <c r="Q873" s="4"/>
    </row>
    <row r="874" spans="3:17" ht="12.75" customHeight="1" x14ac:dyDescent="0.25">
      <c r="C874" s="4"/>
      <c r="D874" s="4"/>
      <c r="E874" s="4"/>
      <c r="F874" s="4"/>
      <c r="G874" s="6"/>
      <c r="H874" s="4"/>
      <c r="O874" s="4"/>
      <c r="P874" s="4"/>
      <c r="Q874" s="4"/>
    </row>
    <row r="875" spans="3:17" ht="12.75" customHeight="1" x14ac:dyDescent="0.25">
      <c r="C875" s="4"/>
      <c r="D875" s="4"/>
      <c r="E875" s="4"/>
      <c r="F875" s="4"/>
      <c r="G875" s="6"/>
      <c r="H875" s="4"/>
      <c r="O875" s="4"/>
      <c r="P875" s="4"/>
      <c r="Q875" s="4"/>
    </row>
    <row r="876" spans="3:17" ht="12.75" customHeight="1" x14ac:dyDescent="0.25">
      <c r="C876" s="4"/>
      <c r="D876" s="4"/>
      <c r="E876" s="4"/>
      <c r="F876" s="4"/>
      <c r="G876" s="6"/>
      <c r="H876" s="4"/>
      <c r="O876" s="4"/>
      <c r="P876" s="4"/>
      <c r="Q876" s="4"/>
    </row>
    <row r="877" spans="3:17" ht="12.75" customHeight="1" x14ac:dyDescent="0.25">
      <c r="C877" s="4"/>
      <c r="D877" s="4"/>
      <c r="E877" s="4"/>
      <c r="F877" s="4"/>
      <c r="G877" s="6"/>
      <c r="H877" s="4"/>
      <c r="O877" s="4"/>
      <c r="P877" s="4"/>
      <c r="Q877" s="4"/>
    </row>
    <row r="878" spans="3:17" ht="12.75" customHeight="1" x14ac:dyDescent="0.25">
      <c r="C878" s="4"/>
      <c r="D878" s="4"/>
      <c r="E878" s="4"/>
      <c r="F878" s="4"/>
      <c r="G878" s="6"/>
      <c r="H878" s="4"/>
      <c r="O878" s="4"/>
      <c r="P878" s="4"/>
      <c r="Q878" s="4"/>
    </row>
    <row r="879" spans="3:17" ht="12.75" customHeight="1" x14ac:dyDescent="0.25">
      <c r="C879" s="4"/>
      <c r="D879" s="4"/>
      <c r="E879" s="4"/>
      <c r="F879" s="4"/>
      <c r="G879" s="6"/>
      <c r="H879" s="4"/>
      <c r="O879" s="4"/>
      <c r="P879" s="4"/>
      <c r="Q879" s="4"/>
    </row>
    <row r="880" spans="3:17" ht="12.75" customHeight="1" x14ac:dyDescent="0.25">
      <c r="C880" s="4"/>
      <c r="D880" s="4"/>
      <c r="E880" s="4"/>
      <c r="F880" s="4"/>
      <c r="G880" s="6"/>
      <c r="H880" s="4"/>
      <c r="O880" s="4"/>
      <c r="P880" s="4"/>
      <c r="Q880" s="4"/>
    </row>
    <row r="881" spans="3:17" ht="12.75" customHeight="1" x14ac:dyDescent="0.25">
      <c r="C881" s="4"/>
      <c r="D881" s="4"/>
      <c r="E881" s="4"/>
      <c r="F881" s="4"/>
      <c r="G881" s="6"/>
      <c r="H881" s="4"/>
      <c r="O881" s="4"/>
      <c r="P881" s="4"/>
      <c r="Q881" s="4"/>
    </row>
    <row r="882" spans="3:17" ht="12.75" customHeight="1" x14ac:dyDescent="0.25">
      <c r="C882" s="4"/>
      <c r="D882" s="4"/>
      <c r="E882" s="4"/>
      <c r="F882" s="4"/>
      <c r="G882" s="6"/>
      <c r="H882" s="4"/>
      <c r="O882" s="4"/>
      <c r="P882" s="4"/>
      <c r="Q882" s="4"/>
    </row>
    <row r="883" spans="3:17" ht="12.75" customHeight="1" x14ac:dyDescent="0.25">
      <c r="C883" s="4"/>
      <c r="D883" s="4"/>
      <c r="E883" s="4"/>
      <c r="F883" s="4"/>
      <c r="G883" s="6"/>
      <c r="H883" s="4"/>
      <c r="O883" s="4"/>
      <c r="P883" s="4"/>
      <c r="Q883" s="4"/>
    </row>
    <row r="884" spans="3:17" ht="12.75" customHeight="1" x14ac:dyDescent="0.25">
      <c r="C884" s="4"/>
      <c r="D884" s="4"/>
      <c r="E884" s="4"/>
      <c r="F884" s="4"/>
      <c r="G884" s="6"/>
      <c r="H884" s="4"/>
      <c r="O884" s="4"/>
      <c r="P884" s="4"/>
      <c r="Q884" s="4"/>
    </row>
    <row r="885" spans="3:17" ht="12.75" customHeight="1" x14ac:dyDescent="0.25">
      <c r="C885" s="4"/>
      <c r="D885" s="4"/>
      <c r="E885" s="4"/>
      <c r="F885" s="4"/>
      <c r="G885" s="6"/>
      <c r="H885" s="4"/>
      <c r="O885" s="4"/>
      <c r="P885" s="4"/>
      <c r="Q885" s="4"/>
    </row>
    <row r="886" spans="3:17" ht="12.75" customHeight="1" x14ac:dyDescent="0.25">
      <c r="C886" s="4"/>
      <c r="D886" s="4"/>
      <c r="E886" s="4"/>
      <c r="F886" s="4"/>
      <c r="G886" s="6"/>
      <c r="H886" s="4"/>
      <c r="O886" s="4"/>
      <c r="P886" s="4"/>
      <c r="Q886" s="4"/>
    </row>
    <row r="887" spans="3:17" ht="12.75" customHeight="1" x14ac:dyDescent="0.25">
      <c r="C887" s="4"/>
      <c r="D887" s="4"/>
      <c r="E887" s="4"/>
      <c r="F887" s="4"/>
      <c r="G887" s="6"/>
      <c r="H887" s="4"/>
      <c r="O887" s="4"/>
      <c r="P887" s="4"/>
      <c r="Q887" s="4"/>
    </row>
    <row r="888" spans="3:17" ht="12.75" customHeight="1" x14ac:dyDescent="0.25">
      <c r="C888" s="4"/>
      <c r="D888" s="4"/>
      <c r="E888" s="4"/>
      <c r="F888" s="4"/>
      <c r="G888" s="6"/>
      <c r="H888" s="4"/>
      <c r="O888" s="4"/>
      <c r="P888" s="4"/>
      <c r="Q888" s="4"/>
    </row>
    <row r="889" spans="3:17" ht="12.75" customHeight="1" x14ac:dyDescent="0.25">
      <c r="C889" s="4"/>
      <c r="D889" s="4"/>
      <c r="E889" s="4"/>
      <c r="F889" s="4"/>
      <c r="G889" s="6"/>
      <c r="H889" s="4"/>
      <c r="O889" s="4"/>
      <c r="P889" s="4"/>
      <c r="Q889" s="4"/>
    </row>
    <row r="890" spans="3:17" ht="12.75" customHeight="1" x14ac:dyDescent="0.25">
      <c r="C890" s="4"/>
      <c r="D890" s="4"/>
      <c r="E890" s="4"/>
      <c r="F890" s="4"/>
      <c r="G890" s="6"/>
      <c r="H890" s="4"/>
      <c r="O890" s="4"/>
      <c r="P890" s="4"/>
      <c r="Q890" s="4"/>
    </row>
    <row r="891" spans="3:17" ht="12.75" customHeight="1" x14ac:dyDescent="0.25">
      <c r="C891" s="4"/>
      <c r="D891" s="4"/>
      <c r="E891" s="4"/>
      <c r="F891" s="4"/>
      <c r="G891" s="6"/>
      <c r="H891" s="4"/>
      <c r="O891" s="4"/>
      <c r="P891" s="4"/>
      <c r="Q891" s="4"/>
    </row>
    <row r="892" spans="3:17" ht="12.75" customHeight="1" x14ac:dyDescent="0.25">
      <c r="C892" s="4"/>
      <c r="D892" s="4"/>
      <c r="E892" s="4"/>
      <c r="F892" s="4"/>
      <c r="G892" s="6"/>
      <c r="H892" s="4"/>
      <c r="O892" s="4"/>
      <c r="P892" s="4"/>
      <c r="Q892" s="4"/>
    </row>
    <row r="893" spans="3:17" ht="12.75" customHeight="1" x14ac:dyDescent="0.25">
      <c r="C893" s="4"/>
      <c r="D893" s="4"/>
      <c r="E893" s="4"/>
      <c r="F893" s="4"/>
      <c r="G893" s="6"/>
      <c r="H893" s="4"/>
      <c r="O893" s="4"/>
      <c r="P893" s="4"/>
      <c r="Q893" s="4"/>
    </row>
    <row r="894" spans="3:17" ht="12.75" customHeight="1" x14ac:dyDescent="0.25">
      <c r="C894" s="4"/>
      <c r="D894" s="4"/>
      <c r="E894" s="4"/>
      <c r="F894" s="4"/>
      <c r="G894" s="6"/>
      <c r="H894" s="4"/>
      <c r="O894" s="4"/>
      <c r="P894" s="4"/>
      <c r="Q894" s="4"/>
    </row>
    <row r="895" spans="3:17" ht="12.75" customHeight="1" x14ac:dyDescent="0.25">
      <c r="C895" s="4"/>
      <c r="D895" s="4"/>
      <c r="E895" s="4"/>
      <c r="F895" s="4"/>
      <c r="G895" s="6"/>
      <c r="H895" s="4"/>
      <c r="O895" s="4"/>
      <c r="P895" s="4"/>
      <c r="Q895" s="4"/>
    </row>
    <row r="896" spans="3:17" ht="12.75" customHeight="1" x14ac:dyDescent="0.25">
      <c r="C896" s="4"/>
      <c r="D896" s="4"/>
      <c r="E896" s="4"/>
      <c r="F896" s="4"/>
      <c r="G896" s="6"/>
      <c r="H896" s="4"/>
      <c r="O896" s="4"/>
      <c r="P896" s="4"/>
      <c r="Q896" s="4"/>
    </row>
    <row r="897" spans="3:17" ht="12.75" customHeight="1" x14ac:dyDescent="0.25">
      <c r="C897" s="4"/>
      <c r="D897" s="4"/>
      <c r="E897" s="4"/>
      <c r="F897" s="4"/>
      <c r="G897" s="6"/>
      <c r="H897" s="4"/>
      <c r="O897" s="4"/>
      <c r="P897" s="4"/>
      <c r="Q897" s="4"/>
    </row>
    <row r="898" spans="3:17" ht="12.75" customHeight="1" x14ac:dyDescent="0.25">
      <c r="C898" s="4"/>
      <c r="D898" s="4"/>
      <c r="E898" s="4"/>
      <c r="F898" s="4"/>
      <c r="G898" s="6"/>
      <c r="H898" s="4"/>
      <c r="O898" s="4"/>
      <c r="P898" s="4"/>
      <c r="Q898" s="4"/>
    </row>
    <row r="899" spans="3:17" ht="12.75" customHeight="1" x14ac:dyDescent="0.25">
      <c r="C899" s="4"/>
      <c r="D899" s="4"/>
      <c r="E899" s="4"/>
      <c r="F899" s="4"/>
      <c r="G899" s="6"/>
      <c r="H899" s="4"/>
      <c r="O899" s="4"/>
      <c r="P899" s="4"/>
      <c r="Q899" s="4"/>
    </row>
    <row r="900" spans="3:17" ht="12.75" customHeight="1" x14ac:dyDescent="0.25">
      <c r="C900" s="4"/>
      <c r="D900" s="4"/>
      <c r="E900" s="4"/>
      <c r="F900" s="4"/>
      <c r="G900" s="6"/>
      <c r="H900" s="4"/>
      <c r="O900" s="4"/>
      <c r="P900" s="4"/>
      <c r="Q900" s="4"/>
    </row>
    <row r="901" spans="3:17" ht="12.75" customHeight="1" x14ac:dyDescent="0.25">
      <c r="C901" s="4"/>
      <c r="D901" s="4"/>
      <c r="E901" s="4"/>
      <c r="F901" s="4"/>
      <c r="G901" s="6"/>
      <c r="H901" s="4"/>
      <c r="O901" s="4"/>
      <c r="P901" s="4"/>
      <c r="Q901" s="4"/>
    </row>
    <row r="902" spans="3:17" ht="12.75" customHeight="1" x14ac:dyDescent="0.25">
      <c r="C902" s="4"/>
      <c r="D902" s="4"/>
      <c r="E902" s="4"/>
      <c r="F902" s="4"/>
      <c r="G902" s="6"/>
      <c r="H902" s="4"/>
      <c r="O902" s="4"/>
      <c r="P902" s="4"/>
      <c r="Q902" s="4"/>
    </row>
    <row r="903" spans="3:17" ht="12.75" customHeight="1" x14ac:dyDescent="0.25">
      <c r="C903" s="4"/>
      <c r="D903" s="4"/>
      <c r="E903" s="4"/>
      <c r="F903" s="4"/>
      <c r="G903" s="6"/>
      <c r="H903" s="4"/>
      <c r="O903" s="4"/>
      <c r="P903" s="4"/>
      <c r="Q903" s="4"/>
    </row>
    <row r="904" spans="3:17" ht="12.75" customHeight="1" x14ac:dyDescent="0.25">
      <c r="C904" s="4"/>
      <c r="D904" s="4"/>
      <c r="E904" s="4"/>
      <c r="F904" s="4"/>
      <c r="G904" s="6"/>
      <c r="H904" s="4"/>
      <c r="O904" s="4"/>
      <c r="P904" s="4"/>
      <c r="Q904" s="4"/>
    </row>
    <row r="905" spans="3:17" ht="12.75" customHeight="1" x14ac:dyDescent="0.25">
      <c r="C905" s="4"/>
      <c r="D905" s="4"/>
      <c r="E905" s="4"/>
      <c r="F905" s="4"/>
      <c r="G905" s="6"/>
      <c r="H905" s="4"/>
      <c r="O905" s="4"/>
      <c r="P905" s="4"/>
      <c r="Q905" s="4"/>
    </row>
    <row r="906" spans="3:17" ht="12.75" customHeight="1" x14ac:dyDescent="0.25">
      <c r="C906" s="4"/>
      <c r="D906" s="4"/>
      <c r="E906" s="4"/>
      <c r="F906" s="4"/>
      <c r="G906" s="6"/>
      <c r="H906" s="4"/>
      <c r="O906" s="4"/>
      <c r="P906" s="4"/>
      <c r="Q906" s="4"/>
    </row>
    <row r="907" spans="3:17" ht="12.75" customHeight="1" x14ac:dyDescent="0.25">
      <c r="C907" s="4"/>
      <c r="D907" s="4"/>
      <c r="E907" s="4"/>
      <c r="F907" s="4"/>
      <c r="G907" s="6"/>
      <c r="H907" s="4"/>
      <c r="O907" s="4"/>
      <c r="P907" s="4"/>
      <c r="Q907" s="4"/>
    </row>
    <row r="908" spans="3:17" ht="12.75" customHeight="1" x14ac:dyDescent="0.25">
      <c r="C908" s="4"/>
      <c r="D908" s="4"/>
      <c r="E908" s="4"/>
      <c r="F908" s="4"/>
      <c r="G908" s="6"/>
      <c r="H908" s="4"/>
      <c r="O908" s="4"/>
      <c r="P908" s="4"/>
      <c r="Q908" s="4"/>
    </row>
    <row r="909" spans="3:17" ht="12.75" customHeight="1" x14ac:dyDescent="0.25">
      <c r="C909" s="4"/>
      <c r="D909" s="4"/>
      <c r="E909" s="4"/>
      <c r="F909" s="4"/>
      <c r="G909" s="6"/>
      <c r="H909" s="4"/>
      <c r="O909" s="4"/>
      <c r="P909" s="4"/>
      <c r="Q909" s="4"/>
    </row>
    <row r="910" spans="3:17" ht="12.75" customHeight="1" x14ac:dyDescent="0.25">
      <c r="C910" s="4"/>
      <c r="D910" s="4"/>
      <c r="E910" s="4"/>
      <c r="F910" s="4"/>
      <c r="G910" s="6"/>
      <c r="H910" s="4"/>
      <c r="O910" s="4"/>
      <c r="P910" s="4"/>
      <c r="Q910" s="4"/>
    </row>
    <row r="911" spans="3:17" ht="12.75" customHeight="1" x14ac:dyDescent="0.25">
      <c r="C911" s="4"/>
      <c r="D911" s="4"/>
      <c r="E911" s="4"/>
      <c r="F911" s="4"/>
      <c r="G911" s="6"/>
      <c r="H911" s="4"/>
      <c r="O911" s="4"/>
      <c r="P911" s="4"/>
      <c r="Q911" s="4"/>
    </row>
    <row r="912" spans="3:17" ht="12.75" customHeight="1" x14ac:dyDescent="0.25">
      <c r="C912" s="4"/>
      <c r="D912" s="4"/>
      <c r="E912" s="4"/>
      <c r="F912" s="4"/>
      <c r="G912" s="6"/>
      <c r="H912" s="4"/>
      <c r="O912" s="4"/>
      <c r="P912" s="4"/>
      <c r="Q912" s="4"/>
    </row>
    <row r="913" spans="3:17" ht="12.75" customHeight="1" x14ac:dyDescent="0.25">
      <c r="C913" s="4"/>
      <c r="D913" s="4"/>
      <c r="E913" s="4"/>
      <c r="F913" s="4"/>
      <c r="G913" s="6"/>
      <c r="H913" s="4"/>
      <c r="O913" s="4"/>
      <c r="P913" s="4"/>
      <c r="Q913" s="4"/>
    </row>
    <row r="914" spans="3:17" ht="12.75" customHeight="1" x14ac:dyDescent="0.25">
      <c r="C914" s="4"/>
      <c r="D914" s="4"/>
      <c r="E914" s="4"/>
      <c r="F914" s="4"/>
      <c r="G914" s="6"/>
      <c r="H914" s="4"/>
      <c r="O914" s="4"/>
      <c r="P914" s="4"/>
      <c r="Q914" s="4"/>
    </row>
    <row r="915" spans="3:17" ht="12.75" customHeight="1" x14ac:dyDescent="0.25">
      <c r="C915" s="4"/>
      <c r="D915" s="4"/>
      <c r="E915" s="4"/>
      <c r="F915" s="4"/>
      <c r="G915" s="6"/>
      <c r="H915" s="4"/>
      <c r="O915" s="4"/>
      <c r="P915" s="4"/>
      <c r="Q915" s="4"/>
    </row>
    <row r="916" spans="3:17" ht="12.75" customHeight="1" x14ac:dyDescent="0.25">
      <c r="C916" s="4"/>
      <c r="D916" s="4"/>
      <c r="E916" s="4"/>
      <c r="F916" s="4"/>
      <c r="G916" s="6"/>
      <c r="H916" s="4"/>
      <c r="O916" s="4"/>
      <c r="P916" s="4"/>
      <c r="Q916" s="4"/>
    </row>
    <row r="917" spans="3:17" ht="12.75" customHeight="1" x14ac:dyDescent="0.25">
      <c r="C917" s="4"/>
      <c r="D917" s="4"/>
      <c r="E917" s="4"/>
      <c r="F917" s="4"/>
      <c r="G917" s="6"/>
      <c r="H917" s="4"/>
      <c r="O917" s="4"/>
      <c r="P917" s="4"/>
      <c r="Q917" s="4"/>
    </row>
    <row r="918" spans="3:17" ht="12.75" customHeight="1" x14ac:dyDescent="0.25">
      <c r="C918" s="4"/>
      <c r="D918" s="4"/>
      <c r="E918" s="4"/>
      <c r="F918" s="4"/>
      <c r="G918" s="6"/>
      <c r="H918" s="4"/>
      <c r="O918" s="4"/>
      <c r="P918" s="4"/>
      <c r="Q918" s="4"/>
    </row>
    <row r="919" spans="3:17" ht="12.75" customHeight="1" x14ac:dyDescent="0.25">
      <c r="C919" s="4"/>
      <c r="D919" s="4"/>
      <c r="E919" s="4"/>
      <c r="F919" s="4"/>
      <c r="G919" s="6"/>
      <c r="H919" s="4"/>
      <c r="O919" s="4"/>
      <c r="P919" s="4"/>
      <c r="Q919" s="4"/>
    </row>
    <row r="920" spans="3:17" ht="12.75" customHeight="1" x14ac:dyDescent="0.25">
      <c r="C920" s="4"/>
      <c r="D920" s="4"/>
      <c r="E920" s="4"/>
      <c r="F920" s="4"/>
      <c r="G920" s="6"/>
      <c r="H920" s="4"/>
      <c r="O920" s="4"/>
      <c r="P920" s="4"/>
      <c r="Q920" s="4"/>
    </row>
    <row r="921" spans="3:17" ht="12.75" customHeight="1" x14ac:dyDescent="0.25">
      <c r="C921" s="4"/>
      <c r="D921" s="4"/>
      <c r="E921" s="4"/>
      <c r="F921" s="4"/>
      <c r="G921" s="6"/>
      <c r="H921" s="4"/>
      <c r="O921" s="4"/>
      <c r="P921" s="4"/>
      <c r="Q921" s="4"/>
    </row>
    <row r="922" spans="3:17" ht="12.75" customHeight="1" x14ac:dyDescent="0.25">
      <c r="C922" s="4"/>
      <c r="D922" s="4"/>
      <c r="E922" s="4"/>
      <c r="F922" s="4"/>
      <c r="G922" s="6"/>
      <c r="H922" s="4"/>
      <c r="O922" s="4"/>
      <c r="P922" s="4"/>
      <c r="Q922" s="4"/>
    </row>
    <row r="923" spans="3:17" ht="12.75" customHeight="1" x14ac:dyDescent="0.25">
      <c r="C923" s="4"/>
      <c r="D923" s="4"/>
      <c r="E923" s="4"/>
      <c r="F923" s="4"/>
      <c r="G923" s="6"/>
      <c r="H923" s="4"/>
      <c r="O923" s="4"/>
      <c r="P923" s="4"/>
      <c r="Q923" s="4"/>
    </row>
    <row r="924" spans="3:17" ht="12.75" customHeight="1" x14ac:dyDescent="0.25">
      <c r="C924" s="4"/>
      <c r="D924" s="4"/>
      <c r="E924" s="4"/>
      <c r="F924" s="4"/>
      <c r="G924" s="6"/>
      <c r="H924" s="4"/>
      <c r="O924" s="4"/>
      <c r="P924" s="4"/>
      <c r="Q924" s="4"/>
    </row>
    <row r="925" spans="3:17" ht="12.75" customHeight="1" x14ac:dyDescent="0.25">
      <c r="C925" s="4"/>
      <c r="D925" s="4"/>
      <c r="E925" s="4"/>
      <c r="F925" s="4"/>
      <c r="G925" s="6"/>
      <c r="H925" s="4"/>
      <c r="O925" s="4"/>
      <c r="P925" s="4"/>
      <c r="Q925" s="4"/>
    </row>
    <row r="926" spans="3:17" ht="12.75" customHeight="1" x14ac:dyDescent="0.25">
      <c r="C926" s="4"/>
      <c r="D926" s="4"/>
      <c r="E926" s="4"/>
      <c r="F926" s="4"/>
      <c r="G926" s="6"/>
      <c r="H926" s="4"/>
      <c r="O926" s="4"/>
      <c r="P926" s="4"/>
      <c r="Q926" s="4"/>
    </row>
    <row r="927" spans="3:17" ht="12.75" customHeight="1" x14ac:dyDescent="0.25">
      <c r="C927" s="4"/>
      <c r="D927" s="4"/>
      <c r="E927" s="4"/>
      <c r="F927" s="4"/>
      <c r="G927" s="6"/>
      <c r="H927" s="4"/>
      <c r="O927" s="4"/>
      <c r="P927" s="4"/>
      <c r="Q927" s="4"/>
    </row>
    <row r="928" spans="3:17" ht="12.75" customHeight="1" x14ac:dyDescent="0.25">
      <c r="C928" s="4"/>
      <c r="D928" s="4"/>
      <c r="E928" s="4"/>
      <c r="F928" s="4"/>
      <c r="G928" s="6"/>
      <c r="H928" s="4"/>
      <c r="O928" s="4"/>
      <c r="P928" s="4"/>
      <c r="Q928" s="4"/>
    </row>
    <row r="929" spans="3:17" ht="12.75" customHeight="1" x14ac:dyDescent="0.25">
      <c r="C929" s="4"/>
      <c r="D929" s="4"/>
      <c r="E929" s="4"/>
      <c r="F929" s="4"/>
      <c r="G929" s="6"/>
      <c r="H929" s="4"/>
      <c r="O929" s="4"/>
      <c r="P929" s="4"/>
      <c r="Q929" s="4"/>
    </row>
    <row r="930" spans="3:17" ht="12.75" customHeight="1" x14ac:dyDescent="0.25">
      <c r="C930" s="4"/>
      <c r="D930" s="4"/>
      <c r="E930" s="4"/>
      <c r="F930" s="4"/>
      <c r="G930" s="6"/>
      <c r="H930" s="4"/>
      <c r="O930" s="4"/>
      <c r="P930" s="4"/>
      <c r="Q930" s="4"/>
    </row>
    <row r="931" spans="3:17" ht="12.75" customHeight="1" x14ac:dyDescent="0.25">
      <c r="C931" s="4"/>
      <c r="D931" s="4"/>
      <c r="E931" s="4"/>
      <c r="F931" s="4"/>
      <c r="G931" s="6"/>
      <c r="H931" s="4"/>
      <c r="O931" s="4"/>
      <c r="P931" s="4"/>
      <c r="Q931" s="4"/>
    </row>
    <row r="932" spans="3:17" ht="12.75" customHeight="1" x14ac:dyDescent="0.25">
      <c r="C932" s="4"/>
      <c r="D932" s="4"/>
      <c r="E932" s="4"/>
      <c r="F932" s="4"/>
      <c r="G932" s="6"/>
      <c r="H932" s="4"/>
      <c r="O932" s="4"/>
      <c r="P932" s="4"/>
      <c r="Q932" s="4"/>
    </row>
    <row r="933" spans="3:17" ht="12.75" customHeight="1" x14ac:dyDescent="0.25">
      <c r="C933" s="4"/>
      <c r="D933" s="4"/>
      <c r="E933" s="4"/>
      <c r="F933" s="4"/>
      <c r="G933" s="6"/>
      <c r="H933" s="4"/>
      <c r="O933" s="4"/>
      <c r="P933" s="4"/>
      <c r="Q933" s="4"/>
    </row>
    <row r="934" spans="3:17" ht="12.75" customHeight="1" x14ac:dyDescent="0.25">
      <c r="C934" s="4"/>
      <c r="D934" s="4"/>
      <c r="E934" s="4"/>
      <c r="F934" s="4"/>
      <c r="G934" s="6"/>
      <c r="H934" s="4"/>
      <c r="O934" s="4"/>
      <c r="P934" s="4"/>
      <c r="Q934" s="4"/>
    </row>
    <row r="935" spans="3:17" ht="12.75" customHeight="1" x14ac:dyDescent="0.25">
      <c r="C935" s="4"/>
      <c r="D935" s="4"/>
      <c r="E935" s="4"/>
      <c r="F935" s="4"/>
      <c r="G935" s="6"/>
      <c r="H935" s="4"/>
      <c r="O935" s="4"/>
      <c r="P935" s="4"/>
      <c r="Q935" s="4"/>
    </row>
    <row r="936" spans="3:17" ht="12.75" customHeight="1" x14ac:dyDescent="0.25">
      <c r="C936" s="4"/>
      <c r="D936" s="4"/>
      <c r="E936" s="4"/>
      <c r="F936" s="4"/>
      <c r="G936" s="6"/>
      <c r="H936" s="4"/>
      <c r="O936" s="4"/>
      <c r="P936" s="4"/>
      <c r="Q936" s="4"/>
    </row>
    <row r="937" spans="3:17" ht="12.75" customHeight="1" x14ac:dyDescent="0.25">
      <c r="C937" s="4"/>
      <c r="D937" s="4"/>
      <c r="E937" s="4"/>
      <c r="F937" s="4"/>
      <c r="G937" s="6"/>
      <c r="H937" s="4"/>
      <c r="O937" s="4"/>
      <c r="P937" s="4"/>
      <c r="Q937" s="4"/>
    </row>
    <row r="938" spans="3:17" ht="12.75" customHeight="1" x14ac:dyDescent="0.25">
      <c r="C938" s="4"/>
      <c r="D938" s="4"/>
      <c r="E938" s="4"/>
      <c r="F938" s="4"/>
      <c r="G938" s="6"/>
      <c r="H938" s="4"/>
      <c r="O938" s="4"/>
      <c r="P938" s="4"/>
      <c r="Q938" s="4"/>
    </row>
    <row r="939" spans="3:17" ht="12.75" customHeight="1" x14ac:dyDescent="0.25">
      <c r="C939" s="4"/>
      <c r="D939" s="4"/>
      <c r="E939" s="4"/>
      <c r="F939" s="4"/>
      <c r="G939" s="6"/>
      <c r="H939" s="4"/>
      <c r="O939" s="4"/>
      <c r="P939" s="4"/>
      <c r="Q939" s="4"/>
    </row>
    <row r="940" spans="3:17" ht="12.75" customHeight="1" x14ac:dyDescent="0.25">
      <c r="C940" s="4"/>
      <c r="D940" s="4"/>
      <c r="E940" s="4"/>
      <c r="F940" s="4"/>
      <c r="G940" s="6"/>
      <c r="H940" s="4"/>
      <c r="O940" s="4"/>
      <c r="P940" s="4"/>
      <c r="Q940" s="4"/>
    </row>
    <row r="941" spans="3:17" ht="12.75" customHeight="1" x14ac:dyDescent="0.25">
      <c r="C941" s="4"/>
      <c r="D941" s="4"/>
      <c r="E941" s="4"/>
      <c r="F941" s="4"/>
      <c r="G941" s="6"/>
      <c r="H941" s="4"/>
      <c r="O941" s="4"/>
      <c r="P941" s="4"/>
      <c r="Q941" s="4"/>
    </row>
    <row r="942" spans="3:17" ht="12.75" customHeight="1" x14ac:dyDescent="0.25">
      <c r="C942" s="4"/>
      <c r="D942" s="4"/>
      <c r="E942" s="4"/>
      <c r="F942" s="4"/>
      <c r="G942" s="6"/>
      <c r="H942" s="4"/>
      <c r="O942" s="4"/>
      <c r="P942" s="4"/>
      <c r="Q942" s="4"/>
    </row>
    <row r="943" spans="3:17" ht="12.75" customHeight="1" x14ac:dyDescent="0.25">
      <c r="C943" s="4"/>
      <c r="D943" s="4"/>
      <c r="E943" s="4"/>
      <c r="F943" s="4"/>
      <c r="G943" s="6"/>
      <c r="H943" s="4"/>
      <c r="O943" s="4"/>
      <c r="P943" s="4"/>
      <c r="Q943" s="4"/>
    </row>
    <row r="944" spans="3:17" ht="12.75" customHeight="1" x14ac:dyDescent="0.25">
      <c r="C944" s="4"/>
      <c r="D944" s="4"/>
      <c r="E944" s="4"/>
      <c r="F944" s="4"/>
      <c r="G944" s="6"/>
      <c r="H944" s="4"/>
      <c r="O944" s="4"/>
      <c r="P944" s="4"/>
      <c r="Q944" s="4"/>
    </row>
    <row r="945" spans="3:17" ht="12.75" customHeight="1" x14ac:dyDescent="0.25">
      <c r="C945" s="4"/>
      <c r="D945" s="4"/>
      <c r="E945" s="4"/>
      <c r="F945" s="4"/>
      <c r="G945" s="6"/>
      <c r="H945" s="4"/>
      <c r="O945" s="4"/>
      <c r="P945" s="4"/>
      <c r="Q945" s="4"/>
    </row>
    <row r="946" spans="3:17" ht="12.75" customHeight="1" x14ac:dyDescent="0.25">
      <c r="C946" s="4"/>
      <c r="D946" s="4"/>
      <c r="E946" s="4"/>
      <c r="F946" s="4"/>
      <c r="G946" s="6"/>
      <c r="H946" s="4"/>
      <c r="O946" s="4"/>
      <c r="P946" s="4"/>
      <c r="Q946" s="4"/>
    </row>
    <row r="947" spans="3:17" ht="12.75" customHeight="1" x14ac:dyDescent="0.25">
      <c r="C947" s="4"/>
      <c r="D947" s="4"/>
      <c r="E947" s="4"/>
      <c r="F947" s="4"/>
      <c r="G947" s="6"/>
      <c r="H947" s="4"/>
      <c r="O947" s="4"/>
      <c r="P947" s="4"/>
      <c r="Q947" s="4"/>
    </row>
    <row r="948" spans="3:17" ht="12.75" customHeight="1" x14ac:dyDescent="0.25">
      <c r="C948" s="4"/>
      <c r="D948" s="4"/>
      <c r="E948" s="4"/>
      <c r="F948" s="4"/>
      <c r="G948" s="6"/>
      <c r="H948" s="4"/>
      <c r="O948" s="4"/>
      <c r="P948" s="4"/>
      <c r="Q948" s="4"/>
    </row>
    <row r="949" spans="3:17" ht="12.75" customHeight="1" x14ac:dyDescent="0.25">
      <c r="C949" s="4"/>
      <c r="D949" s="4"/>
      <c r="E949" s="4"/>
      <c r="F949" s="4"/>
      <c r="G949" s="6"/>
      <c r="H949" s="4"/>
      <c r="O949" s="4"/>
      <c r="P949" s="4"/>
      <c r="Q949" s="4"/>
    </row>
    <row r="950" spans="3:17" ht="12.75" customHeight="1" x14ac:dyDescent="0.25">
      <c r="C950" s="4"/>
      <c r="D950" s="4"/>
      <c r="E950" s="4"/>
      <c r="F950" s="4"/>
      <c r="G950" s="6"/>
      <c r="H950" s="4"/>
      <c r="O950" s="4"/>
      <c r="P950" s="4"/>
      <c r="Q950" s="4"/>
    </row>
    <row r="951" spans="3:17" ht="12.75" customHeight="1" x14ac:dyDescent="0.25">
      <c r="C951" s="4"/>
      <c r="D951" s="4"/>
      <c r="E951" s="4"/>
      <c r="F951" s="4"/>
      <c r="G951" s="6"/>
      <c r="H951" s="4"/>
      <c r="O951" s="4"/>
      <c r="P951" s="4"/>
      <c r="Q951" s="4"/>
    </row>
    <row r="952" spans="3:17" ht="12.75" customHeight="1" x14ac:dyDescent="0.25">
      <c r="C952" s="4"/>
      <c r="D952" s="4"/>
      <c r="E952" s="4"/>
      <c r="F952" s="4"/>
      <c r="G952" s="6"/>
      <c r="H952" s="4"/>
      <c r="O952" s="4"/>
      <c r="P952" s="4"/>
      <c r="Q952" s="4"/>
    </row>
    <row r="953" spans="3:17" ht="12.75" customHeight="1" x14ac:dyDescent="0.25">
      <c r="C953" s="4"/>
      <c r="D953" s="4"/>
      <c r="E953" s="4"/>
      <c r="F953" s="4"/>
      <c r="G953" s="6"/>
      <c r="H953" s="4"/>
      <c r="O953" s="4"/>
      <c r="P953" s="4"/>
      <c r="Q953" s="4"/>
    </row>
    <row r="954" spans="3:17" ht="12.75" customHeight="1" x14ac:dyDescent="0.25">
      <c r="C954" s="4"/>
      <c r="D954" s="4"/>
      <c r="E954" s="4"/>
      <c r="F954" s="4"/>
      <c r="G954" s="6"/>
      <c r="H954" s="4"/>
      <c r="O954" s="4"/>
      <c r="P954" s="4"/>
      <c r="Q954" s="4"/>
    </row>
    <row r="955" spans="3:17" ht="12.75" customHeight="1" x14ac:dyDescent="0.25">
      <c r="C955" s="4"/>
      <c r="D955" s="4"/>
      <c r="E955" s="4"/>
      <c r="F955" s="4"/>
      <c r="G955" s="6"/>
      <c r="H955" s="4"/>
      <c r="O955" s="4"/>
      <c r="P955" s="4"/>
      <c r="Q955" s="4"/>
    </row>
    <row r="956" spans="3:17" ht="12.75" customHeight="1" x14ac:dyDescent="0.25">
      <c r="C956" s="4"/>
      <c r="D956" s="4"/>
      <c r="E956" s="4"/>
      <c r="F956" s="4"/>
      <c r="G956" s="6"/>
      <c r="H956" s="4"/>
      <c r="O956" s="4"/>
      <c r="P956" s="4"/>
      <c r="Q956" s="4"/>
    </row>
    <row r="957" spans="3:17" ht="12.75" customHeight="1" x14ac:dyDescent="0.25">
      <c r="C957" s="4"/>
      <c r="D957" s="4"/>
      <c r="E957" s="4"/>
      <c r="F957" s="4"/>
      <c r="G957" s="6"/>
      <c r="H957" s="4"/>
      <c r="O957" s="4"/>
      <c r="P957" s="4"/>
      <c r="Q957" s="4"/>
    </row>
    <row r="958" spans="3:17" ht="12.75" customHeight="1" x14ac:dyDescent="0.25">
      <c r="C958" s="4"/>
      <c r="D958" s="4"/>
      <c r="E958" s="4"/>
      <c r="F958" s="4"/>
      <c r="G958" s="6"/>
      <c r="H958" s="4"/>
      <c r="O958" s="4"/>
      <c r="P958" s="4"/>
      <c r="Q958" s="4"/>
    </row>
    <row r="959" spans="3:17" ht="12.75" customHeight="1" x14ac:dyDescent="0.25">
      <c r="C959" s="4"/>
      <c r="D959" s="4"/>
      <c r="E959" s="4"/>
      <c r="F959" s="4"/>
      <c r="G959" s="6"/>
      <c r="H959" s="4"/>
      <c r="O959" s="4"/>
      <c r="P959" s="4"/>
      <c r="Q959" s="4"/>
    </row>
    <row r="960" spans="3:17" ht="12.75" customHeight="1" x14ac:dyDescent="0.25">
      <c r="C960" s="4"/>
      <c r="D960" s="4"/>
      <c r="E960" s="4"/>
      <c r="F960" s="4"/>
      <c r="G960" s="6"/>
      <c r="H960" s="4"/>
      <c r="O960" s="4"/>
      <c r="P960" s="4"/>
      <c r="Q960" s="4"/>
    </row>
    <row r="961" spans="3:17" ht="12.75" customHeight="1" x14ac:dyDescent="0.25">
      <c r="C961" s="4"/>
      <c r="D961" s="4"/>
      <c r="E961" s="4"/>
      <c r="F961" s="4"/>
      <c r="G961" s="6"/>
      <c r="H961" s="4"/>
      <c r="O961" s="4"/>
      <c r="P961" s="4"/>
      <c r="Q961" s="4"/>
    </row>
    <row r="962" spans="3:17" ht="12.75" customHeight="1" x14ac:dyDescent="0.25">
      <c r="C962" s="4"/>
      <c r="D962" s="4"/>
      <c r="E962" s="4"/>
      <c r="F962" s="4"/>
      <c r="G962" s="6"/>
      <c r="H962" s="4"/>
      <c r="O962" s="4"/>
      <c r="P962" s="4"/>
      <c r="Q962" s="4"/>
    </row>
    <row r="963" spans="3:17" ht="12.75" customHeight="1" x14ac:dyDescent="0.25">
      <c r="C963" s="4"/>
      <c r="D963" s="4"/>
      <c r="E963" s="4"/>
      <c r="F963" s="4"/>
      <c r="G963" s="6"/>
      <c r="H963" s="4"/>
      <c r="O963" s="4"/>
      <c r="P963" s="4"/>
      <c r="Q963" s="4"/>
    </row>
    <row r="964" spans="3:17" ht="12.75" customHeight="1" x14ac:dyDescent="0.25">
      <c r="C964" s="4"/>
      <c r="D964" s="4"/>
      <c r="E964" s="4"/>
      <c r="F964" s="4"/>
      <c r="G964" s="6"/>
      <c r="H964" s="4"/>
      <c r="O964" s="4"/>
      <c r="P964" s="4"/>
      <c r="Q964" s="4"/>
    </row>
    <row r="965" spans="3:17" ht="12.75" customHeight="1" x14ac:dyDescent="0.25">
      <c r="C965" s="4"/>
      <c r="D965" s="4"/>
      <c r="E965" s="4"/>
      <c r="F965" s="4"/>
      <c r="G965" s="6"/>
      <c r="H965" s="4"/>
      <c r="O965" s="4"/>
      <c r="P965" s="4"/>
      <c r="Q965" s="4"/>
    </row>
    <row r="966" spans="3:17" ht="12.75" customHeight="1" x14ac:dyDescent="0.25">
      <c r="C966" s="4"/>
      <c r="D966" s="4"/>
      <c r="E966" s="4"/>
      <c r="F966" s="4"/>
      <c r="G966" s="6"/>
      <c r="H966" s="4"/>
      <c r="O966" s="4"/>
      <c r="P966" s="4"/>
      <c r="Q966" s="4"/>
    </row>
    <row r="967" spans="3:17" ht="12.75" customHeight="1" x14ac:dyDescent="0.25">
      <c r="C967" s="4"/>
      <c r="D967" s="4"/>
      <c r="E967" s="4"/>
      <c r="F967" s="4"/>
      <c r="G967" s="6"/>
      <c r="H967" s="4"/>
      <c r="O967" s="4"/>
      <c r="P967" s="4"/>
      <c r="Q967" s="4"/>
    </row>
    <row r="968" spans="3:17" ht="12.75" customHeight="1" x14ac:dyDescent="0.25">
      <c r="C968" s="4"/>
      <c r="D968" s="4"/>
      <c r="E968" s="4"/>
      <c r="F968" s="4"/>
      <c r="G968" s="6"/>
      <c r="H968" s="4"/>
      <c r="O968" s="4"/>
      <c r="P968" s="4"/>
      <c r="Q968" s="4"/>
    </row>
    <row r="969" spans="3:17" ht="12.75" customHeight="1" x14ac:dyDescent="0.25">
      <c r="C969" s="4"/>
      <c r="D969" s="4"/>
      <c r="E969" s="4"/>
      <c r="F969" s="4"/>
      <c r="G969" s="6"/>
      <c r="H969" s="4"/>
      <c r="O969" s="4"/>
      <c r="P969" s="4"/>
      <c r="Q969" s="4"/>
    </row>
    <row r="970" spans="3:17" ht="12.75" customHeight="1" x14ac:dyDescent="0.25">
      <c r="C970" s="4"/>
      <c r="D970" s="4"/>
      <c r="E970" s="4"/>
      <c r="F970" s="4"/>
      <c r="G970" s="6"/>
      <c r="H970" s="4"/>
      <c r="O970" s="4"/>
      <c r="P970" s="4"/>
      <c r="Q970" s="4"/>
    </row>
    <row r="971" spans="3:17" ht="12.75" customHeight="1" x14ac:dyDescent="0.25">
      <c r="C971" s="4"/>
      <c r="D971" s="4"/>
      <c r="E971" s="4"/>
      <c r="F971" s="4"/>
      <c r="G971" s="6"/>
      <c r="H971" s="4"/>
      <c r="O971" s="4"/>
      <c r="P971" s="4"/>
      <c r="Q971" s="4"/>
    </row>
    <row r="972" spans="3:17" ht="12.75" customHeight="1" x14ac:dyDescent="0.25">
      <c r="C972" s="4"/>
      <c r="D972" s="4"/>
      <c r="E972" s="4"/>
      <c r="F972" s="4"/>
      <c r="G972" s="6"/>
      <c r="H972" s="4"/>
      <c r="O972" s="4"/>
      <c r="P972" s="4"/>
      <c r="Q972" s="4"/>
    </row>
    <row r="973" spans="3:17" ht="12.75" customHeight="1" x14ac:dyDescent="0.25">
      <c r="C973" s="4"/>
      <c r="D973" s="4"/>
      <c r="E973" s="4"/>
      <c r="F973" s="4"/>
      <c r="G973" s="6"/>
      <c r="H973" s="4"/>
      <c r="O973" s="4"/>
      <c r="P973" s="4"/>
      <c r="Q973" s="4"/>
    </row>
    <row r="974" spans="3:17" ht="12.75" customHeight="1" x14ac:dyDescent="0.25">
      <c r="C974" s="4"/>
      <c r="D974" s="4"/>
      <c r="E974" s="4"/>
      <c r="F974" s="4"/>
      <c r="G974" s="6"/>
      <c r="H974" s="4"/>
      <c r="O974" s="4"/>
      <c r="P974" s="4"/>
      <c r="Q974" s="4"/>
    </row>
    <row r="975" spans="3:17" ht="12.75" customHeight="1" x14ac:dyDescent="0.25">
      <c r="C975" s="4"/>
      <c r="D975" s="4"/>
      <c r="E975" s="4"/>
      <c r="F975" s="4"/>
      <c r="G975" s="6"/>
      <c r="H975" s="4"/>
      <c r="O975" s="4"/>
      <c r="P975" s="4"/>
      <c r="Q975" s="4"/>
    </row>
    <row r="976" spans="3:17" ht="12.75" customHeight="1" x14ac:dyDescent="0.25">
      <c r="C976" s="4"/>
      <c r="D976" s="4"/>
      <c r="E976" s="4"/>
      <c r="F976" s="4"/>
      <c r="G976" s="6"/>
      <c r="H976" s="4"/>
      <c r="O976" s="4"/>
      <c r="P976" s="4"/>
      <c r="Q976" s="4"/>
    </row>
    <row r="977" spans="1:17" ht="12.75" customHeight="1" x14ac:dyDescent="0.25">
      <c r="C977" s="4"/>
      <c r="D977" s="4"/>
      <c r="E977" s="4"/>
      <c r="F977" s="4"/>
      <c r="G977" s="6"/>
      <c r="H977" s="4"/>
      <c r="O977" s="4"/>
      <c r="P977" s="4"/>
      <c r="Q977" s="4"/>
    </row>
    <row r="978" spans="1:17" ht="12.75" customHeight="1" x14ac:dyDescent="0.25">
      <c r="C978" s="4"/>
      <c r="D978" s="4"/>
      <c r="E978" s="4"/>
      <c r="F978" s="4"/>
      <c r="G978" s="6"/>
      <c r="H978" s="4"/>
      <c r="O978" s="4"/>
      <c r="P978" s="4"/>
      <c r="Q978" s="4"/>
    </row>
    <row r="979" spans="1:17" ht="12.75" customHeight="1" x14ac:dyDescent="0.25">
      <c r="C979" s="4"/>
      <c r="D979" s="4"/>
      <c r="E979" s="4"/>
      <c r="F979" s="4"/>
      <c r="G979" s="6"/>
      <c r="H979" s="4"/>
      <c r="O979" s="4"/>
      <c r="P979" s="4"/>
      <c r="Q979" s="4"/>
    </row>
    <row r="980" spans="1:17" ht="12.75" customHeight="1" x14ac:dyDescent="0.25">
      <c r="C980" s="4"/>
      <c r="D980" s="4"/>
      <c r="E980" s="4"/>
      <c r="F980" s="4"/>
      <c r="G980" s="6"/>
      <c r="H980" s="4"/>
      <c r="O980" s="4"/>
      <c r="P980" s="4"/>
      <c r="Q980" s="4"/>
    </row>
    <row r="981" spans="1:17" ht="12.75" customHeight="1" x14ac:dyDescent="0.25">
      <c r="C981" s="4"/>
      <c r="D981" s="4"/>
      <c r="E981" s="4"/>
      <c r="F981" s="4"/>
      <c r="G981" s="6"/>
      <c r="H981" s="4"/>
      <c r="O981" s="4"/>
      <c r="P981" s="4"/>
      <c r="Q981" s="4"/>
    </row>
    <row r="982" spans="1:17" ht="12.75" customHeight="1" x14ac:dyDescent="0.25">
      <c r="C982" s="4"/>
      <c r="D982" s="4"/>
      <c r="E982" s="4"/>
      <c r="F982" s="4"/>
      <c r="G982" s="6"/>
      <c r="H982" s="4"/>
      <c r="O982" s="4"/>
      <c r="P982" s="4"/>
      <c r="Q982" s="4"/>
    </row>
    <row r="983" spans="1:17" ht="12.75" customHeight="1" x14ac:dyDescent="0.25">
      <c r="C983" s="4"/>
      <c r="D983" s="4"/>
      <c r="E983" s="4"/>
      <c r="F983" s="4"/>
      <c r="G983" s="6"/>
      <c r="H983" s="4"/>
      <c r="O983" s="4"/>
      <c r="P983" s="4"/>
      <c r="Q983" s="4"/>
    </row>
    <row r="984" spans="1:17" ht="12.75" customHeight="1" x14ac:dyDescent="0.25">
      <c r="C984" s="4"/>
      <c r="D984" s="4"/>
      <c r="E984" s="4"/>
      <c r="F984" s="4"/>
      <c r="G984" s="6"/>
      <c r="H984" s="4"/>
      <c r="O984" s="4"/>
      <c r="P984" s="4"/>
      <c r="Q984" s="4"/>
    </row>
    <row r="985" spans="1:17" ht="12.75" customHeight="1" x14ac:dyDescent="0.25">
      <c r="C985" s="4"/>
      <c r="D985" s="4"/>
      <c r="E985" s="4"/>
      <c r="F985" s="4"/>
      <c r="G985" s="6"/>
      <c r="H985" s="4"/>
      <c r="O985" s="4"/>
      <c r="P985" s="4"/>
      <c r="Q985" s="4"/>
    </row>
    <row r="986" spans="1:17" ht="12.75" customHeight="1" x14ac:dyDescent="0.25">
      <c r="C986" s="4"/>
      <c r="D986" s="4"/>
      <c r="E986" s="4"/>
      <c r="F986" s="4"/>
      <c r="G986" s="6"/>
      <c r="H986" s="4"/>
      <c r="O986" s="4"/>
      <c r="P986" s="4"/>
      <c r="Q986" s="4"/>
    </row>
    <row r="987" spans="1:17" ht="12.75" customHeight="1" x14ac:dyDescent="0.25">
      <c r="C987" s="4"/>
      <c r="D987" s="4"/>
      <c r="E987" s="4"/>
      <c r="F987" s="4"/>
      <c r="G987" s="6"/>
      <c r="H987" s="4"/>
      <c r="O987" s="4"/>
      <c r="P987" s="4"/>
      <c r="Q987" s="4"/>
    </row>
    <row r="988" spans="1:17" ht="12.75" customHeight="1" x14ac:dyDescent="0.25">
      <c r="C988" s="4"/>
      <c r="D988" s="4"/>
      <c r="E988" s="4"/>
      <c r="F988" s="4"/>
      <c r="G988" s="6"/>
      <c r="H988" s="4"/>
      <c r="O988" s="4"/>
      <c r="P988" s="4"/>
      <c r="Q988" s="4"/>
    </row>
    <row r="989" spans="1:17" ht="12.75" customHeight="1" x14ac:dyDescent="0.25">
      <c r="C989" s="4"/>
      <c r="D989" s="4"/>
      <c r="E989" s="4"/>
      <c r="F989" s="4"/>
      <c r="G989" s="6"/>
      <c r="H989" s="4"/>
      <c r="O989" s="4"/>
      <c r="P989" s="4"/>
      <c r="Q989" s="4"/>
    </row>
    <row r="990" spans="1:17" ht="12.75" customHeight="1" x14ac:dyDescent="0.25">
      <c r="C990" s="4"/>
      <c r="D990" s="4"/>
      <c r="E990" s="4"/>
      <c r="F990" s="4"/>
      <c r="G990" s="6"/>
      <c r="H990" s="4"/>
      <c r="O990" s="4"/>
      <c r="P990" s="4"/>
      <c r="Q990" s="4"/>
    </row>
    <row r="991" spans="1:17" ht="12.75" customHeight="1" x14ac:dyDescent="0.25">
      <c r="C991" s="4"/>
      <c r="D991" s="4"/>
      <c r="E991" s="4"/>
      <c r="F991" s="4"/>
      <c r="G991" s="6"/>
      <c r="H991" s="4"/>
      <c r="O991" s="4"/>
      <c r="P991" s="4"/>
      <c r="Q991" s="4"/>
    </row>
    <row r="992" spans="1:17" ht="12.75" customHeight="1" x14ac:dyDescent="0.25">
      <c r="A992" s="4"/>
      <c r="B992" s="4"/>
      <c r="C992" s="4"/>
      <c r="D992" s="4"/>
      <c r="E992" s="4"/>
      <c r="F992" s="4"/>
      <c r="G992" s="6"/>
      <c r="H992" s="4"/>
      <c r="O992" s="4"/>
      <c r="P992" s="4"/>
      <c r="Q992" s="4"/>
    </row>
    <row r="993" spans="1:17" ht="12.75" customHeight="1" x14ac:dyDescent="0.25">
      <c r="A993" s="4"/>
      <c r="B993" s="4"/>
      <c r="C993" s="4"/>
      <c r="D993" s="4"/>
      <c r="E993" s="4"/>
      <c r="F993" s="4"/>
      <c r="G993" s="6"/>
      <c r="H993" s="4"/>
      <c r="O993" s="4"/>
      <c r="P993" s="4"/>
      <c r="Q993" s="4"/>
    </row>
    <row r="994" spans="1:17" ht="12.75" customHeight="1" x14ac:dyDescent="0.25">
      <c r="A994" s="4"/>
      <c r="B994" s="4"/>
      <c r="C994" s="4"/>
      <c r="D994" s="4"/>
      <c r="E994" s="4"/>
      <c r="F994" s="4"/>
      <c r="G994" s="6"/>
      <c r="H994" s="4"/>
      <c r="O994" s="4"/>
      <c r="P994" s="4"/>
      <c r="Q994" s="4"/>
    </row>
    <row r="995" spans="1:17" ht="12.75" customHeight="1" x14ac:dyDescent="0.25">
      <c r="A995" s="4"/>
      <c r="B995" s="4"/>
      <c r="C995" s="4"/>
      <c r="D995" s="4"/>
      <c r="E995" s="4"/>
      <c r="F995" s="4"/>
      <c r="G995" s="6"/>
      <c r="H995" s="4"/>
      <c r="O995" s="4"/>
      <c r="P995" s="4"/>
      <c r="Q995" s="4"/>
    </row>
    <row r="996" spans="1:17" ht="12.75" customHeight="1" x14ac:dyDescent="0.25">
      <c r="A996" s="4"/>
      <c r="B996" s="4"/>
      <c r="C996" s="4"/>
      <c r="D996" s="4"/>
      <c r="E996" s="4"/>
      <c r="F996" s="4"/>
      <c r="G996" s="6"/>
      <c r="H996" s="4"/>
      <c r="O996" s="4"/>
      <c r="P996" s="4"/>
      <c r="Q996" s="4"/>
    </row>
    <row r="997" spans="1:17" ht="12.75" customHeight="1" x14ac:dyDescent="0.25">
      <c r="A997" s="4"/>
      <c r="B997" s="4"/>
      <c r="C997" s="4"/>
      <c r="D997" s="4"/>
      <c r="E997" s="4"/>
      <c r="F997" s="4"/>
      <c r="G997" s="6"/>
      <c r="H997" s="4"/>
      <c r="O997" s="4"/>
      <c r="P997" s="4"/>
      <c r="Q997" s="4"/>
    </row>
    <row r="998" spans="1:17" ht="12.75" customHeight="1" x14ac:dyDescent="0.25">
      <c r="A998" s="4"/>
      <c r="B998" s="4"/>
      <c r="C998" s="4"/>
      <c r="D998" s="4"/>
      <c r="E998" s="4"/>
      <c r="F998" s="4"/>
      <c r="G998" s="6"/>
      <c r="H998" s="4"/>
      <c r="O998" s="4"/>
      <c r="P998" s="4"/>
      <c r="Q998" s="4"/>
    </row>
    <row r="999" spans="1:17" ht="12.75" customHeight="1" x14ac:dyDescent="0.25">
      <c r="A999" s="4"/>
      <c r="B999" s="4"/>
      <c r="C999" s="4"/>
      <c r="D999" s="4"/>
      <c r="E999" s="4"/>
      <c r="F999" s="4"/>
      <c r="G999" s="6"/>
      <c r="H999" s="4"/>
      <c r="O999" s="4"/>
      <c r="P999" s="4"/>
      <c r="Q999" s="4"/>
    </row>
  </sheetData>
  <pageMargins left="0.7" right="0.7" top="0.75" bottom="0.75" header="0.3" footer="0.3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selection activeCell="C3" sqref="C3:C9"/>
    </sheetView>
  </sheetViews>
  <sheetFormatPr baseColWidth="10" defaultColWidth="17.26953125" defaultRowHeight="15" customHeight="1" x14ac:dyDescent="0.25"/>
  <cols>
    <col min="1" max="1" width="30.54296875" customWidth="1"/>
    <col min="2" max="2" width="13.7265625" customWidth="1"/>
    <col min="3" max="4" width="14.7265625" customWidth="1"/>
    <col min="5" max="13" width="9.1796875" customWidth="1"/>
    <col min="14" max="26" width="10" customWidth="1"/>
  </cols>
  <sheetData>
    <row r="1" spans="1:26" ht="12.75" customHeight="1" x14ac:dyDescent="0.25">
      <c r="A1" s="4"/>
      <c r="B1" s="4" t="s">
        <v>1221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1" t="s">
        <v>4</v>
      </c>
      <c r="B2" s="1" t="s">
        <v>1216</v>
      </c>
      <c r="C2" s="1" t="s">
        <v>1217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5">
      <c r="A3" s="4" t="s">
        <v>58</v>
      </c>
      <c r="B3" s="7">
        <v>0.04</v>
      </c>
      <c r="C3" s="7">
        <v>0.16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5">
      <c r="A4" s="4" t="s">
        <v>50</v>
      </c>
      <c r="B4" s="7">
        <v>0.01</v>
      </c>
      <c r="C4" s="7">
        <v>0.03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5">
      <c r="A5" s="4" t="s">
        <v>46</v>
      </c>
      <c r="B5" s="7">
        <v>0.02</v>
      </c>
      <c r="C5" s="7">
        <v>0.04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5">
      <c r="A6" s="4" t="s">
        <v>27</v>
      </c>
      <c r="B6" s="7">
        <v>-0.02</v>
      </c>
      <c r="C6" s="7">
        <v>0.02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5">
      <c r="A7" s="4" t="s">
        <v>18</v>
      </c>
      <c r="B7" s="7">
        <v>-0.01</v>
      </c>
      <c r="C7" s="7">
        <v>0.05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5">
      <c r="A8" s="4" t="s">
        <v>93</v>
      </c>
      <c r="B8" s="7">
        <v>0.02</v>
      </c>
      <c r="C8" s="7">
        <v>0.04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5">
      <c r="A9" s="4" t="s">
        <v>40</v>
      </c>
      <c r="B9" s="7">
        <v>-0.03</v>
      </c>
      <c r="C9" s="7">
        <v>7.0000000000000007E-2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1222D-4CE1-4816-8003-33BD27DD248B}">
  <dimension ref="A2:M33"/>
  <sheetViews>
    <sheetView workbookViewId="0">
      <selection activeCell="I16" sqref="I16"/>
    </sheetView>
  </sheetViews>
  <sheetFormatPr baseColWidth="10" defaultRowHeight="12.5" x14ac:dyDescent="0.25"/>
  <cols>
    <col min="1" max="1" width="30" bestFit="1" customWidth="1"/>
    <col min="2" max="2" width="20.7265625" bestFit="1" customWidth="1"/>
    <col min="3" max="3" width="22.81640625" bestFit="1" customWidth="1"/>
    <col min="4" max="4" width="22.453125" bestFit="1" customWidth="1"/>
    <col min="5" max="5" width="16.7265625" bestFit="1" customWidth="1"/>
    <col min="6" max="6" width="18" bestFit="1" customWidth="1"/>
    <col min="13" max="13" width="20.7265625" bestFit="1" customWidth="1"/>
  </cols>
  <sheetData>
    <row r="2" spans="1:8" x14ac:dyDescent="0.25">
      <c r="F2" t="s">
        <v>1234</v>
      </c>
      <c r="G2" s="9" t="s">
        <v>1231</v>
      </c>
    </row>
    <row r="3" spans="1:8" x14ac:dyDescent="0.25">
      <c r="A3" s="10" t="s">
        <v>1222</v>
      </c>
      <c r="B3" t="s">
        <v>1224</v>
      </c>
      <c r="C3" t="s">
        <v>1230</v>
      </c>
      <c r="D3" t="s">
        <v>1225</v>
      </c>
      <c r="E3" t="s">
        <v>1228</v>
      </c>
      <c r="F3" t="s">
        <v>1229</v>
      </c>
      <c r="G3" s="23" t="s">
        <v>1233</v>
      </c>
      <c r="H3" s="23" t="s">
        <v>1232</v>
      </c>
    </row>
    <row r="4" spans="1:8" x14ac:dyDescent="0.25">
      <c r="A4" s="11" t="s">
        <v>58</v>
      </c>
      <c r="B4">
        <v>11397.969999999998</v>
      </c>
      <c r="C4">
        <v>103.43999999999998</v>
      </c>
      <c r="D4">
        <v>1540</v>
      </c>
      <c r="E4">
        <v>54.5</v>
      </c>
      <c r="F4">
        <v>11343.469999999998</v>
      </c>
      <c r="G4" s="22">
        <v>0.04</v>
      </c>
      <c r="H4" s="21">
        <f>B4*(1+G4)</f>
        <v>11853.888799999997</v>
      </c>
    </row>
    <row r="5" spans="1:8" x14ac:dyDescent="0.25">
      <c r="A5" s="11" t="s">
        <v>50</v>
      </c>
      <c r="B5">
        <v>8707.7100000000009</v>
      </c>
      <c r="C5">
        <v>77.94</v>
      </c>
      <c r="D5">
        <v>1217</v>
      </c>
      <c r="E5">
        <v>42</v>
      </c>
      <c r="F5">
        <v>8665.7100000000009</v>
      </c>
      <c r="G5" s="22">
        <v>0.01</v>
      </c>
      <c r="H5" s="21">
        <f t="shared" ref="H5:H10" si="0">B5*(1+G5)</f>
        <v>8794.7871000000014</v>
      </c>
    </row>
    <row r="6" spans="1:8" x14ac:dyDescent="0.25">
      <c r="A6" s="11" t="s">
        <v>46</v>
      </c>
      <c r="B6">
        <v>4080.55</v>
      </c>
      <c r="C6">
        <v>41.49</v>
      </c>
      <c r="D6">
        <v>764</v>
      </c>
      <c r="E6">
        <v>21.5</v>
      </c>
      <c r="F6">
        <v>4059.05</v>
      </c>
      <c r="G6" s="22">
        <v>0.02</v>
      </c>
      <c r="H6" s="21">
        <f t="shared" si="0"/>
        <v>4162.1610000000001</v>
      </c>
    </row>
    <row r="7" spans="1:8" x14ac:dyDescent="0.25">
      <c r="A7" s="11" t="s">
        <v>27</v>
      </c>
      <c r="B7">
        <v>18698</v>
      </c>
      <c r="C7">
        <v>172.94</v>
      </c>
      <c r="D7">
        <v>2578</v>
      </c>
      <c r="E7">
        <v>94.5</v>
      </c>
      <c r="F7">
        <v>18603.5</v>
      </c>
      <c r="G7" s="22">
        <v>-0.02</v>
      </c>
      <c r="H7" s="21">
        <f t="shared" si="0"/>
        <v>18324.04</v>
      </c>
    </row>
    <row r="8" spans="1:8" x14ac:dyDescent="0.25">
      <c r="A8" s="11" t="s">
        <v>18</v>
      </c>
      <c r="B8">
        <v>4972.13</v>
      </c>
      <c r="C8">
        <v>48.49</v>
      </c>
      <c r="D8">
        <v>902</v>
      </c>
      <c r="E8">
        <v>29</v>
      </c>
      <c r="F8">
        <v>4943.13</v>
      </c>
      <c r="G8" s="22">
        <v>-0.01</v>
      </c>
      <c r="H8" s="21">
        <f t="shared" si="0"/>
        <v>4922.4087</v>
      </c>
    </row>
    <row r="9" spans="1:8" x14ac:dyDescent="0.25">
      <c r="A9" s="11" t="s">
        <v>93</v>
      </c>
      <c r="B9">
        <v>3655.56</v>
      </c>
      <c r="C9">
        <v>28.48</v>
      </c>
      <c r="D9">
        <v>412</v>
      </c>
      <c r="E9">
        <v>15</v>
      </c>
      <c r="F9">
        <v>3640.56</v>
      </c>
      <c r="G9" s="22">
        <v>0.02</v>
      </c>
      <c r="H9" s="21">
        <f t="shared" si="0"/>
        <v>3728.6712000000002</v>
      </c>
    </row>
    <row r="10" spans="1:8" x14ac:dyDescent="0.25">
      <c r="A10" s="11" t="s">
        <v>40</v>
      </c>
      <c r="B10">
        <v>21540.219999999998</v>
      </c>
      <c r="C10">
        <v>181.85000000000002</v>
      </c>
      <c r="D10">
        <v>3295</v>
      </c>
      <c r="E10">
        <v>98.5</v>
      </c>
      <c r="F10">
        <v>21441.719999999998</v>
      </c>
      <c r="G10" s="22">
        <v>-0.03</v>
      </c>
      <c r="H10" s="21">
        <f t="shared" si="0"/>
        <v>20894.013399999996</v>
      </c>
    </row>
    <row r="11" spans="1:8" x14ac:dyDescent="0.25">
      <c r="A11" s="11" t="s">
        <v>1223</v>
      </c>
      <c r="B11">
        <v>73052.139999999985</v>
      </c>
      <c r="C11">
        <v>654.63000000000011</v>
      </c>
      <c r="D11">
        <v>10708</v>
      </c>
      <c r="E11">
        <v>355</v>
      </c>
      <c r="F11">
        <v>72697.139999999985</v>
      </c>
    </row>
    <row r="15" spans="1:8" x14ac:dyDescent="0.25">
      <c r="D15" s="7"/>
    </row>
    <row r="16" spans="1:8" x14ac:dyDescent="0.25">
      <c r="D16" s="7"/>
    </row>
    <row r="17" spans="4:4" x14ac:dyDescent="0.25">
      <c r="D17" s="7"/>
    </row>
    <row r="18" spans="4:4" x14ac:dyDescent="0.25">
      <c r="D18" s="7"/>
    </row>
    <row r="19" spans="4:4" x14ac:dyDescent="0.25">
      <c r="D19" s="7"/>
    </row>
    <row r="20" spans="4:4" x14ac:dyDescent="0.25">
      <c r="D20" s="7"/>
    </row>
    <row r="21" spans="4:4" x14ac:dyDescent="0.25">
      <c r="D21" s="7"/>
    </row>
    <row r="33" spans="13:13" ht="13" x14ac:dyDescent="0.3">
      <c r="M33" s="12"/>
    </row>
  </sheetData>
  <scenarios current="1" show="1" sqref="G4:G10">
    <scenario name="optimista" locked="1" count="7" user="admin" comment="Creado por admin el 04.10.2024_x000a_Modificado por admin el 04.10.2024">
      <inputCells r="G4" val="0,16" numFmtId="9"/>
      <inputCells r="G5" val="0,03" numFmtId="9"/>
      <inputCells r="G6" val="0,04" numFmtId="9"/>
      <inputCells r="G7" val="0,02" numFmtId="9"/>
      <inputCells r="G8" val="0,05" numFmtId="9"/>
      <inputCells r="G9" val="0,04" numFmtId="9"/>
      <inputCells r="G10" val="0,07" numFmtId="9"/>
    </scenario>
    <scenario name="pesimista" locked="1" count="7" user="admin" comment="Creado por admin el 04.10.2024_x000a_Modificado por admin el 04.10.2024">
      <inputCells r="G4" val="0,04"/>
      <inputCells r="G5" val="0,01" numFmtId="9"/>
      <inputCells r="G6" val="0,02" numFmtId="9"/>
      <inputCells r="G7" val="-0,02" numFmtId="9"/>
      <inputCells r="G8" val="-0,01" numFmtId="9"/>
      <inputCells r="G9" val="0,02" numFmtId="9"/>
      <inputCells r="G10" val="-0,03" numFmtId="9"/>
    </scenario>
  </scenario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0FEEF-1EF3-4F5B-A3B5-3D92DB8553FD}">
  <dimension ref="A4:E18"/>
  <sheetViews>
    <sheetView workbookViewId="0">
      <selection activeCell="F15" sqref="F15"/>
    </sheetView>
  </sheetViews>
  <sheetFormatPr baseColWidth="10" defaultRowHeight="12.5" x14ac:dyDescent="0.25"/>
  <cols>
    <col min="2" max="2" width="31.54296875" customWidth="1"/>
    <col min="3" max="3" width="30.1796875" customWidth="1"/>
    <col min="4" max="4" width="17.1796875" customWidth="1"/>
    <col min="5" max="5" width="17" customWidth="1"/>
    <col min="6" max="6" width="13.1796875" customWidth="1"/>
  </cols>
  <sheetData>
    <row r="4" spans="1:5" x14ac:dyDescent="0.25">
      <c r="A4" t="s">
        <v>1260</v>
      </c>
      <c r="B4" t="s">
        <v>1261</v>
      </c>
      <c r="C4" t="s">
        <v>1228</v>
      </c>
      <c r="D4" s="19" t="s">
        <v>1262</v>
      </c>
      <c r="E4" s="19" t="s">
        <v>1263</v>
      </c>
    </row>
    <row r="5" spans="1:5" x14ac:dyDescent="0.25">
      <c r="A5" s="11" t="s">
        <v>58</v>
      </c>
      <c r="B5">
        <v>8127.5</v>
      </c>
      <c r="C5">
        <v>15240.469999999998</v>
      </c>
      <c r="D5" s="20">
        <v>10972</v>
      </c>
      <c r="E5" s="21">
        <v>11343.469999999998</v>
      </c>
    </row>
    <row r="6" spans="1:5" x14ac:dyDescent="0.25">
      <c r="A6" s="11" t="s">
        <v>50</v>
      </c>
      <c r="B6">
        <v>6590.5</v>
      </c>
      <c r="C6">
        <v>11760.160000000002</v>
      </c>
      <c r="D6" s="20">
        <v>4047</v>
      </c>
      <c r="E6" s="21">
        <v>8665.7100000000009</v>
      </c>
    </row>
    <row r="7" spans="1:5" x14ac:dyDescent="0.25">
      <c r="A7" s="11" t="s">
        <v>46</v>
      </c>
      <c r="B7">
        <v>6152.5</v>
      </c>
      <c r="C7">
        <v>11775.49</v>
      </c>
      <c r="D7" s="20">
        <v>7690</v>
      </c>
      <c r="E7" s="21">
        <v>4059.05</v>
      </c>
    </row>
    <row r="8" spans="1:5" x14ac:dyDescent="0.25">
      <c r="A8" s="11" t="s">
        <v>27</v>
      </c>
      <c r="B8">
        <v>16275.5</v>
      </c>
      <c r="C8">
        <v>29572.240000000002</v>
      </c>
      <c r="D8" s="20">
        <v>12372</v>
      </c>
      <c r="E8" s="21">
        <v>18603.5</v>
      </c>
    </row>
    <row r="9" spans="1:5" x14ac:dyDescent="0.25">
      <c r="A9" s="11" t="s">
        <v>18</v>
      </c>
      <c r="B9">
        <v>4372</v>
      </c>
      <c r="C9">
        <v>7439.65</v>
      </c>
      <c r="D9" s="20">
        <v>11415</v>
      </c>
      <c r="E9" s="21">
        <v>4943.13</v>
      </c>
    </row>
    <row r="10" spans="1:5" x14ac:dyDescent="0.25">
      <c r="A10" s="11" t="s">
        <v>93</v>
      </c>
      <c r="B10">
        <v>1955</v>
      </c>
      <c r="C10">
        <v>3655.56</v>
      </c>
      <c r="D10" s="20">
        <v>285</v>
      </c>
      <c r="E10" s="21">
        <v>3640.56</v>
      </c>
    </row>
    <row r="11" spans="1:5" x14ac:dyDescent="0.25">
      <c r="A11" s="11" t="s">
        <v>40</v>
      </c>
      <c r="B11">
        <v>18899</v>
      </c>
      <c r="C11">
        <v>34220.67</v>
      </c>
      <c r="D11" s="20">
        <v>26618</v>
      </c>
      <c r="E11" s="21">
        <v>21441.719999999998</v>
      </c>
    </row>
    <row r="12" spans="1:5" x14ac:dyDescent="0.25">
      <c r="A12" s="11" t="s">
        <v>1223</v>
      </c>
      <c r="B12">
        <v>62372</v>
      </c>
      <c r="C12">
        <v>113664.23999999999</v>
      </c>
      <c r="D12" s="19">
        <f>AVERAGE(D5:D11)</f>
        <v>10485.571428571429</v>
      </c>
      <c r="E12" s="19">
        <f>AVERAGE(E5:E11)</f>
        <v>10385.305714285712</v>
      </c>
    </row>
    <row r="16" spans="1:5" x14ac:dyDescent="0.25">
      <c r="C16" s="24" t="s">
        <v>1264</v>
      </c>
      <c r="D16" s="25">
        <f>(GETPIVOTDATA("Suma de CosteUndsVente",$A$3)/D12)</f>
        <v>5.9483644191337754</v>
      </c>
    </row>
    <row r="17" spans="3:4" x14ac:dyDescent="0.25">
      <c r="C17" s="24" t="s">
        <v>1265</v>
      </c>
      <c r="D17" s="25">
        <f>(GETPIVOTDATA("Suma de ingresos",$A$3)-GETPIVOTDATA("Suma de CosteUndsVente",$A$3))/GETPIVOTDATA("Suma de CosteUndsVente",$A$3)</f>
        <v>0.82236003334829721</v>
      </c>
    </row>
    <row r="18" spans="3:4" x14ac:dyDescent="0.25">
      <c r="C18" s="24" t="s">
        <v>1266</v>
      </c>
      <c r="D18" s="25">
        <f>D16*D17</f>
        <v>4.8916971620866763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6C78D-9228-4C9C-ADA0-8D0DEC4598CA}">
  <dimension ref="A4:E20"/>
  <sheetViews>
    <sheetView tabSelected="1" workbookViewId="0">
      <selection activeCell="D28" sqref="D28"/>
    </sheetView>
  </sheetViews>
  <sheetFormatPr baseColWidth="10" defaultRowHeight="12.5" x14ac:dyDescent="0.25"/>
  <cols>
    <col min="2" max="2" width="31.54296875" customWidth="1"/>
    <col min="3" max="3" width="30.1796875" customWidth="1"/>
    <col min="4" max="4" width="17.1796875" customWidth="1"/>
    <col min="5" max="5" width="17" customWidth="1"/>
    <col min="6" max="6" width="13.1796875" customWidth="1"/>
  </cols>
  <sheetData>
    <row r="4" spans="1:5" x14ac:dyDescent="0.25">
      <c r="A4" s="10" t="s">
        <v>1260</v>
      </c>
      <c r="B4" s="10" t="s">
        <v>1261</v>
      </c>
      <c r="C4" t="s">
        <v>1228</v>
      </c>
      <c r="D4" s="19" t="s">
        <v>1262</v>
      </c>
      <c r="E4" s="19" t="s">
        <v>1263</v>
      </c>
    </row>
    <row r="5" spans="1:5" x14ac:dyDescent="0.25">
      <c r="A5" s="11" t="s">
        <v>58</v>
      </c>
      <c r="B5">
        <v>8127.5</v>
      </c>
      <c r="C5">
        <v>15240.469999999998</v>
      </c>
      <c r="D5" s="20">
        <v>10972</v>
      </c>
      <c r="E5" s="21">
        <v>11343.469999999998</v>
      </c>
    </row>
    <row r="6" spans="1:5" x14ac:dyDescent="0.25">
      <c r="A6" s="11" t="s">
        <v>50</v>
      </c>
      <c r="B6">
        <v>6590.5</v>
      </c>
      <c r="C6">
        <v>11760.160000000002</v>
      </c>
      <c r="D6" s="20">
        <v>4047</v>
      </c>
      <c r="E6" s="21">
        <v>8665.7100000000009</v>
      </c>
    </row>
    <row r="7" spans="1:5" x14ac:dyDescent="0.25">
      <c r="A7" s="11" t="s">
        <v>46</v>
      </c>
      <c r="B7">
        <v>6152.5</v>
      </c>
      <c r="C7">
        <v>11775.49</v>
      </c>
      <c r="D7" s="20">
        <v>7690</v>
      </c>
      <c r="E7" s="21">
        <v>4059.05</v>
      </c>
    </row>
    <row r="8" spans="1:5" x14ac:dyDescent="0.25">
      <c r="A8" s="11" t="s">
        <v>27</v>
      </c>
      <c r="B8">
        <v>16275.5</v>
      </c>
      <c r="C8">
        <v>29572.240000000002</v>
      </c>
      <c r="D8" s="20">
        <v>12372</v>
      </c>
      <c r="E8" s="21">
        <v>18603.5</v>
      </c>
    </row>
    <row r="9" spans="1:5" x14ac:dyDescent="0.25">
      <c r="A9" s="11" t="s">
        <v>18</v>
      </c>
      <c r="B9">
        <v>4372</v>
      </c>
      <c r="C9">
        <v>7439.65</v>
      </c>
      <c r="D9" s="20">
        <v>11415</v>
      </c>
      <c r="E9" s="21">
        <v>4943.13</v>
      </c>
    </row>
    <row r="10" spans="1:5" x14ac:dyDescent="0.25">
      <c r="A10" s="11" t="s">
        <v>93</v>
      </c>
      <c r="B10">
        <v>1955</v>
      </c>
      <c r="C10">
        <v>3655.56</v>
      </c>
      <c r="D10" s="20">
        <v>285</v>
      </c>
      <c r="E10" s="21">
        <v>3640.56</v>
      </c>
    </row>
    <row r="11" spans="1:5" x14ac:dyDescent="0.25">
      <c r="A11" s="11" t="s">
        <v>40</v>
      </c>
      <c r="B11">
        <v>18899</v>
      </c>
      <c r="C11">
        <v>34220.67</v>
      </c>
      <c r="D11" s="20">
        <v>26618</v>
      </c>
      <c r="E11" s="21">
        <v>21441.719999999998</v>
      </c>
    </row>
    <row r="12" spans="1:5" x14ac:dyDescent="0.25">
      <c r="A12" s="11" t="s">
        <v>1223</v>
      </c>
      <c r="B12">
        <v>62372</v>
      </c>
      <c r="C12">
        <v>113664.23999999999</v>
      </c>
      <c r="D12" s="19">
        <v>12823.075395215237</v>
      </c>
      <c r="E12" s="19">
        <f>AVERAGE(E5:E11)</f>
        <v>10385.305714285712</v>
      </c>
    </row>
    <row r="16" spans="1:5" x14ac:dyDescent="0.25">
      <c r="C16" s="24" t="s">
        <v>1264</v>
      </c>
      <c r="D16" s="25">
        <f>(GETPIVOTDATA("Suma de CosteUndsVente",$A$3)/D12)</f>
        <v>4.864043770909535</v>
      </c>
    </row>
    <row r="17" spans="3:4" x14ac:dyDescent="0.25">
      <c r="C17" s="24" t="s">
        <v>1265</v>
      </c>
      <c r="D17" s="25">
        <f>(GETPIVOTDATA("Suma de ingresos",$A$3)-GETPIVOTDATA("Suma de CosteUndsVente",$A$3))/GETPIVOTDATA("Suma de CosteUndsVente",$A$3)</f>
        <v>0.82236003334829721</v>
      </c>
    </row>
    <row r="18" spans="3:4" x14ac:dyDescent="0.25">
      <c r="C18" s="24" t="s">
        <v>1266</v>
      </c>
      <c r="D18" s="25">
        <f>D16*D17</f>
        <v>3.9999951976527424</v>
      </c>
    </row>
    <row r="20" spans="3:4" x14ac:dyDescent="0.25">
      <c r="C20" t="s">
        <v>1267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42"/>
  <sheetViews>
    <sheetView zoomScale="89" zoomScaleNormal="55" workbookViewId="0">
      <selection activeCell="O2" sqref="O2"/>
    </sheetView>
  </sheetViews>
  <sheetFormatPr baseColWidth="10" defaultColWidth="17.26953125" defaultRowHeight="15" customHeight="1" x14ac:dyDescent="0.25"/>
  <cols>
    <col min="1" max="1" width="9" customWidth="1"/>
    <col min="2" max="2" width="28.7265625" customWidth="1"/>
    <col min="3" max="3" width="41.453125" customWidth="1"/>
    <col min="4" max="4" width="10.7265625" customWidth="1"/>
    <col min="5" max="5" width="12.1796875" customWidth="1"/>
    <col min="6" max="6" width="12.54296875" customWidth="1"/>
    <col min="7" max="7" width="11.7265625" customWidth="1"/>
    <col min="8" max="8" width="17.453125" customWidth="1"/>
    <col min="9" max="9" width="30" bestFit="1" customWidth="1"/>
    <col min="10" max="10" width="14.81640625" customWidth="1"/>
    <col min="11" max="11" width="14.7265625" customWidth="1"/>
    <col min="12" max="13" width="9.1796875" customWidth="1"/>
    <col min="14" max="14" width="11.1796875" customWidth="1"/>
    <col min="15" max="15" width="11.453125" customWidth="1"/>
    <col min="16" max="16" width="9.1796875" customWidth="1"/>
    <col min="17" max="17" width="14.26953125" bestFit="1" customWidth="1"/>
    <col min="18" max="26" width="10" customWidth="1"/>
  </cols>
  <sheetData>
    <row r="1" spans="1:26" ht="12.75" customHeight="1" x14ac:dyDescent="0.3">
      <c r="A1" s="1" t="s">
        <v>0</v>
      </c>
      <c r="B1" s="1" t="s">
        <v>7</v>
      </c>
      <c r="C1" s="1" t="s">
        <v>8</v>
      </c>
      <c r="D1" s="1" t="s">
        <v>2</v>
      </c>
      <c r="E1" s="1" t="s">
        <v>9</v>
      </c>
      <c r="F1" s="1" t="s">
        <v>10</v>
      </c>
      <c r="G1" s="3" t="s">
        <v>11</v>
      </c>
      <c r="H1" s="8" t="s">
        <v>3</v>
      </c>
      <c r="I1" s="8" t="s">
        <v>4</v>
      </c>
      <c r="J1" s="8" t="s">
        <v>5</v>
      </c>
      <c r="K1" s="8" t="s">
        <v>6</v>
      </c>
      <c r="L1" s="4">
        <v>2015</v>
      </c>
      <c r="M1" s="4">
        <v>2016</v>
      </c>
      <c r="N1" s="8" t="s">
        <v>1226</v>
      </c>
      <c r="O1" s="8" t="s">
        <v>1227</v>
      </c>
      <c r="P1" s="4" t="s">
        <v>1236</v>
      </c>
      <c r="Q1" s="4" t="s">
        <v>1237</v>
      </c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5">
      <c r="A2" s="4">
        <v>23262</v>
      </c>
      <c r="B2" s="4" t="s">
        <v>12</v>
      </c>
      <c r="C2" s="4" t="s">
        <v>15</v>
      </c>
      <c r="D2" s="4" t="s">
        <v>16</v>
      </c>
      <c r="E2" s="4" t="s">
        <v>1219</v>
      </c>
      <c r="F2" s="4">
        <v>117</v>
      </c>
      <c r="G2" s="6">
        <v>42591</v>
      </c>
      <c r="H2" s="4" t="str">
        <f>VLOOKUP(D2,Productos!$A$2:$B$13,2,FALSE)</f>
        <v>garrafa 1l</v>
      </c>
      <c r="I2" t="str">
        <f>VLOOKUP(C2,Países!$A$2:$B$186,2,FALSE)</f>
        <v>Sub-Saharan Africa</v>
      </c>
      <c r="J2" s="4">
        <f>VLOOKUP(H2,Productos!$B$2:$C$13,2,FALSE)</f>
        <v>1</v>
      </c>
      <c r="K2" s="4">
        <f>VLOOKUP(H2,Productos!$B$2:$D$13,3,FALSE)</f>
        <v>2</v>
      </c>
      <c r="L2" s="4">
        <f>VLOOKUP(I2,Inventarios!$A$3:$B$9,2,FALSE)</f>
        <v>26618</v>
      </c>
      <c r="M2" s="4">
        <f>VLOOKUP(I2,Inventarios!$A$3:$C$9,3,FALSE)</f>
        <v>39447</v>
      </c>
      <c r="N2" s="4">
        <f>F2*K2</f>
        <v>234</v>
      </c>
      <c r="O2" s="4">
        <f>N2-J2</f>
        <v>233</v>
      </c>
      <c r="P2" s="4">
        <f>YEAR(G2)</f>
        <v>2016</v>
      </c>
      <c r="Q2" s="4">
        <f>F2*J2</f>
        <v>117</v>
      </c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5">
      <c r="A3" s="4">
        <v>23263</v>
      </c>
      <c r="B3" s="4" t="s">
        <v>49</v>
      </c>
      <c r="C3" s="4" t="s">
        <v>51</v>
      </c>
      <c r="D3" s="4" t="s">
        <v>28</v>
      </c>
      <c r="E3" s="4" t="s">
        <v>1219</v>
      </c>
      <c r="F3" s="4">
        <v>73</v>
      </c>
      <c r="G3" s="6">
        <v>42557</v>
      </c>
      <c r="H3" s="4" t="str">
        <f>VLOOKUP(D3,Productos!$A$2:$B$13,2,FALSE)</f>
        <v>botella 1l</v>
      </c>
      <c r="I3" t="str">
        <f>VLOOKUP(C3,Países!$A$2:$B$186,2,FALSE)</f>
        <v>Central America and the Caribbean</v>
      </c>
      <c r="J3" s="4">
        <f>VLOOKUP(H3,Productos!$B$2:$C$13,2,FALSE)</f>
        <v>3.5</v>
      </c>
      <c r="K3" s="4">
        <f>VLOOKUP(H3,Productos!$B$2:$D$13,3,FALSE)</f>
        <v>6.5</v>
      </c>
      <c r="L3" s="4">
        <f>VLOOKUP(I3,Inventarios!$A$3:$B$9,2,FALSE)</f>
        <v>7690</v>
      </c>
      <c r="M3" s="4">
        <f>VLOOKUP(I3,Inventarios!$A$3:$C$9,3,FALSE)</f>
        <v>14672</v>
      </c>
      <c r="N3" s="4">
        <f t="shared" ref="N3:N66" si="0">F3*K3</f>
        <v>474.5</v>
      </c>
      <c r="O3" s="4">
        <f t="shared" ref="O3:O66" si="1">N3-J3</f>
        <v>471</v>
      </c>
      <c r="P3" s="4">
        <f t="shared" ref="P3:P66" si="2">YEAR(G3)</f>
        <v>2016</v>
      </c>
      <c r="Q3" s="4">
        <f t="shared" ref="Q3:Q66" si="3">F3*J3</f>
        <v>255.5</v>
      </c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5">
      <c r="A4" s="4">
        <v>23264</v>
      </c>
      <c r="B4" s="4" t="s">
        <v>54</v>
      </c>
      <c r="C4" s="4" t="s">
        <v>55</v>
      </c>
      <c r="D4" s="4" t="s">
        <v>31</v>
      </c>
      <c r="E4" s="4" t="s">
        <v>1218</v>
      </c>
      <c r="F4" s="4">
        <v>205</v>
      </c>
      <c r="G4" s="6">
        <v>42600</v>
      </c>
      <c r="H4" s="4" t="str">
        <f>VLOOKUP(D4,Productos!$A$2:$B$13,2,FALSE)</f>
        <v>botella 5l</v>
      </c>
      <c r="I4" t="str">
        <f>VLOOKUP(C4,Países!$A$2:$B$186,2,FALSE)</f>
        <v>Sub-Saharan Africa</v>
      </c>
      <c r="J4" s="4">
        <f>VLOOKUP(H4,Productos!$B$2:$C$13,2,FALSE)</f>
        <v>6</v>
      </c>
      <c r="K4" s="4">
        <f>VLOOKUP(H4,Productos!$B$2:$D$13,3,FALSE)</f>
        <v>9</v>
      </c>
      <c r="L4" s="4">
        <f>VLOOKUP(I4,Inventarios!$A$3:$B$9,2,FALSE)</f>
        <v>26618</v>
      </c>
      <c r="M4" s="4">
        <f>VLOOKUP(I4,Inventarios!$A$3:$C$9,3,FALSE)</f>
        <v>39447</v>
      </c>
      <c r="N4" s="4">
        <f t="shared" si="0"/>
        <v>1845</v>
      </c>
      <c r="O4" s="4">
        <f t="shared" si="1"/>
        <v>1839</v>
      </c>
      <c r="P4" s="4">
        <f t="shared" si="2"/>
        <v>2016</v>
      </c>
      <c r="Q4" s="4">
        <f t="shared" si="3"/>
        <v>1230</v>
      </c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5">
      <c r="A5" s="4">
        <v>23265</v>
      </c>
      <c r="B5" s="4" t="s">
        <v>59</v>
      </c>
      <c r="C5" s="4" t="s">
        <v>61</v>
      </c>
      <c r="D5" s="4" t="s">
        <v>41</v>
      </c>
      <c r="E5" s="4" t="s">
        <v>1218</v>
      </c>
      <c r="F5" s="4">
        <v>14</v>
      </c>
      <c r="G5" s="6">
        <v>42587</v>
      </c>
      <c r="H5" s="4" t="str">
        <f>VLOOKUP(D5,Productos!$A$2:$B$13,2,FALSE)</f>
        <v>garrafa 4l</v>
      </c>
      <c r="I5" t="str">
        <f>VLOOKUP(C5,Países!$A$2:$B$186,2,FALSE)</f>
        <v>Sub-Saharan Africa</v>
      </c>
      <c r="J5" s="4">
        <f>VLOOKUP(H5,Productos!$B$2:$C$13,2,FALSE)</f>
        <v>5</v>
      </c>
      <c r="K5" s="4">
        <f>VLOOKUP(H5,Productos!$B$2:$D$13,3,FALSE)</f>
        <v>9.99</v>
      </c>
      <c r="L5" s="4">
        <f>VLOOKUP(I5,Inventarios!$A$3:$B$9,2,FALSE)</f>
        <v>26618</v>
      </c>
      <c r="M5" s="4">
        <f>VLOOKUP(I5,Inventarios!$A$3:$C$9,3,FALSE)</f>
        <v>39447</v>
      </c>
      <c r="N5" s="4">
        <f t="shared" si="0"/>
        <v>139.86000000000001</v>
      </c>
      <c r="O5" s="4">
        <f t="shared" si="1"/>
        <v>134.86000000000001</v>
      </c>
      <c r="P5" s="4">
        <f t="shared" si="2"/>
        <v>2016</v>
      </c>
      <c r="Q5" s="4">
        <f t="shared" si="3"/>
        <v>70</v>
      </c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5">
      <c r="A6" s="4">
        <v>23266</v>
      </c>
      <c r="B6" s="4" t="s">
        <v>67</v>
      </c>
      <c r="C6" s="4" t="s">
        <v>68</v>
      </c>
      <c r="D6" s="4" t="s">
        <v>19</v>
      </c>
      <c r="E6" s="4" t="s">
        <v>1218</v>
      </c>
      <c r="F6" s="4">
        <v>170</v>
      </c>
      <c r="G6" s="6">
        <v>42593</v>
      </c>
      <c r="H6" s="4" t="str">
        <f>VLOOKUP(D6,Productos!$A$2:$B$13,2,FALSE)</f>
        <v>botellín 300cc</v>
      </c>
      <c r="I6" t="str">
        <f>VLOOKUP(C6,Países!$A$2:$B$186,2,FALSE)</f>
        <v>Sub-Saharan Africa</v>
      </c>
      <c r="J6" s="4">
        <f>VLOOKUP(H6,Productos!$B$2:$C$13,2,FALSE)</f>
        <v>2</v>
      </c>
      <c r="K6" s="4">
        <f>VLOOKUP(H6,Productos!$B$2:$D$13,3,FALSE)</f>
        <v>3.99</v>
      </c>
      <c r="L6" s="4">
        <f>VLOOKUP(I6,Inventarios!$A$3:$B$9,2,FALSE)</f>
        <v>26618</v>
      </c>
      <c r="M6" s="4">
        <f>VLOOKUP(I6,Inventarios!$A$3:$C$9,3,FALSE)</f>
        <v>39447</v>
      </c>
      <c r="N6" s="4">
        <f t="shared" si="0"/>
        <v>678.30000000000007</v>
      </c>
      <c r="O6" s="4">
        <f t="shared" si="1"/>
        <v>676.30000000000007</v>
      </c>
      <c r="P6" s="4">
        <f t="shared" si="2"/>
        <v>2016</v>
      </c>
      <c r="Q6" s="4">
        <f t="shared" si="3"/>
        <v>340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5">
      <c r="A7" s="4">
        <v>23267</v>
      </c>
      <c r="B7" s="4" t="s">
        <v>71</v>
      </c>
      <c r="C7" s="4" t="s">
        <v>72</v>
      </c>
      <c r="D7" s="4" t="s">
        <v>13</v>
      </c>
      <c r="E7" s="4" t="s">
        <v>1218</v>
      </c>
      <c r="F7" s="4">
        <v>129</v>
      </c>
      <c r="G7" s="6">
        <v>42562</v>
      </c>
      <c r="H7" s="4" t="str">
        <f>VLOOKUP(D7,Productos!$A$2:$B$13,2,FALSE)</f>
        <v>botellín 200cc</v>
      </c>
      <c r="I7" t="str">
        <f>VLOOKUP(C7,Países!$A$2:$B$186,2,FALSE)</f>
        <v>Middle East and North Africa</v>
      </c>
      <c r="J7" s="4">
        <f>VLOOKUP(H7,Productos!$B$2:$C$13,2,FALSE)</f>
        <v>1.5</v>
      </c>
      <c r="K7" s="4">
        <f>VLOOKUP(H7,Productos!$B$2:$D$13,3,FALSE)</f>
        <v>3</v>
      </c>
      <c r="L7" s="4">
        <f>VLOOKUP(I7,Inventarios!$A$3:$B$9,2,FALSE)</f>
        <v>11415</v>
      </c>
      <c r="M7" s="4">
        <f>VLOOKUP(I7,Inventarios!$A$3:$C$9,3,FALSE)</f>
        <v>15102</v>
      </c>
      <c r="N7" s="4">
        <f t="shared" si="0"/>
        <v>387</v>
      </c>
      <c r="O7" s="4">
        <f t="shared" si="1"/>
        <v>385.5</v>
      </c>
      <c r="P7" s="4">
        <f t="shared" si="2"/>
        <v>2016</v>
      </c>
      <c r="Q7" s="4">
        <f t="shared" si="3"/>
        <v>193.5</v>
      </c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5">
      <c r="A8" s="4">
        <v>23268</v>
      </c>
      <c r="B8" s="4" t="s">
        <v>74</v>
      </c>
      <c r="C8" s="4" t="s">
        <v>75</v>
      </c>
      <c r="D8" s="4" t="s">
        <v>24</v>
      </c>
      <c r="E8" s="4" t="s">
        <v>1219</v>
      </c>
      <c r="F8" s="4">
        <v>82</v>
      </c>
      <c r="G8" s="6">
        <v>42563</v>
      </c>
      <c r="H8" s="4" t="str">
        <f>VLOOKUP(D8,Productos!$A$2:$B$13,2,FALSE)</f>
        <v>botella 0.5l</v>
      </c>
      <c r="I8" t="str">
        <f>VLOOKUP(C8,Países!$A$2:$B$186,2,FALSE)</f>
        <v>Central America and the Caribbean</v>
      </c>
      <c r="J8" s="4">
        <f>VLOOKUP(H8,Productos!$B$2:$C$13,2,FALSE)</f>
        <v>3</v>
      </c>
      <c r="K8" s="4">
        <f>VLOOKUP(H8,Productos!$B$2:$D$13,3,FALSE)</f>
        <v>6</v>
      </c>
      <c r="L8" s="4">
        <f>VLOOKUP(I8,Inventarios!$A$3:$B$9,2,FALSE)</f>
        <v>7690</v>
      </c>
      <c r="M8" s="4">
        <f>VLOOKUP(I8,Inventarios!$A$3:$C$9,3,FALSE)</f>
        <v>14672</v>
      </c>
      <c r="N8" s="4">
        <f t="shared" si="0"/>
        <v>492</v>
      </c>
      <c r="O8" s="4">
        <f t="shared" si="1"/>
        <v>489</v>
      </c>
      <c r="P8" s="4">
        <f t="shared" si="2"/>
        <v>2016</v>
      </c>
      <c r="Q8" s="4">
        <f t="shared" si="3"/>
        <v>246</v>
      </c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5">
      <c r="A9" s="4">
        <v>23269</v>
      </c>
      <c r="B9" s="4" t="s">
        <v>77</v>
      </c>
      <c r="C9" s="4" t="s">
        <v>78</v>
      </c>
      <c r="D9" s="4" t="s">
        <v>13</v>
      </c>
      <c r="E9" s="4" t="s">
        <v>1218</v>
      </c>
      <c r="F9" s="4">
        <v>116</v>
      </c>
      <c r="G9" s="6">
        <v>42524</v>
      </c>
      <c r="H9" s="4" t="str">
        <f>VLOOKUP(D9,Productos!$A$2:$B$13,2,FALSE)</f>
        <v>botellín 200cc</v>
      </c>
      <c r="I9" t="str">
        <f>VLOOKUP(C9,Países!$A$2:$B$186,2,FALSE)</f>
        <v>Europe</v>
      </c>
      <c r="J9" s="4">
        <f>VLOOKUP(H9,Productos!$B$2:$C$13,2,FALSE)</f>
        <v>1.5</v>
      </c>
      <c r="K9" s="4">
        <f>VLOOKUP(H9,Productos!$B$2:$D$13,3,FALSE)</f>
        <v>3</v>
      </c>
      <c r="L9" s="4">
        <f>VLOOKUP(I9,Inventarios!$A$3:$B$9,2,FALSE)</f>
        <v>12372</v>
      </c>
      <c r="M9" s="4">
        <f>VLOOKUP(I9,Inventarios!$A$3:$C$9,3,FALSE)</f>
        <v>22716</v>
      </c>
      <c r="N9" s="4">
        <f t="shared" si="0"/>
        <v>348</v>
      </c>
      <c r="O9" s="4">
        <f t="shared" si="1"/>
        <v>346.5</v>
      </c>
      <c r="P9" s="4">
        <f t="shared" si="2"/>
        <v>2016</v>
      </c>
      <c r="Q9" s="4">
        <f t="shared" si="3"/>
        <v>174</v>
      </c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5">
      <c r="A10" s="4">
        <v>23270</v>
      </c>
      <c r="B10" s="4" t="s">
        <v>80</v>
      </c>
      <c r="C10" s="4" t="s">
        <v>81</v>
      </c>
      <c r="D10" s="4" t="s">
        <v>37</v>
      </c>
      <c r="E10" s="4" t="s">
        <v>1219</v>
      </c>
      <c r="F10" s="4">
        <v>67</v>
      </c>
      <c r="G10" s="6">
        <v>42528</v>
      </c>
      <c r="H10" s="4" t="str">
        <f>VLOOKUP(D10,Productos!$A$2:$B$13,2,FALSE)</f>
        <v>garrafa 3l</v>
      </c>
      <c r="I10" t="str">
        <f>VLOOKUP(C10,Países!$A$2:$B$186,2,FALSE)</f>
        <v>Asia</v>
      </c>
      <c r="J10" s="4">
        <f>VLOOKUP(H10,Productos!$B$2:$C$13,2,FALSE)</f>
        <v>3.5</v>
      </c>
      <c r="K10" s="4">
        <f>VLOOKUP(H10,Productos!$B$2:$D$13,3,FALSE)</f>
        <v>6.99</v>
      </c>
      <c r="L10" s="4">
        <f>VLOOKUP(I10,Inventarios!$A$3:$B$9,2,FALSE)</f>
        <v>10972</v>
      </c>
      <c r="M10" s="4">
        <f>VLOOKUP(I10,Inventarios!$A$3:$C$9,3,FALSE)</f>
        <v>18721</v>
      </c>
      <c r="N10" s="4">
        <f t="shared" si="0"/>
        <v>468.33000000000004</v>
      </c>
      <c r="O10" s="4">
        <f t="shared" si="1"/>
        <v>464.83000000000004</v>
      </c>
      <c r="P10" s="4">
        <f t="shared" si="2"/>
        <v>2016</v>
      </c>
      <c r="Q10" s="4">
        <f t="shared" si="3"/>
        <v>234.5</v>
      </c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5">
      <c r="A11" s="4">
        <v>23271</v>
      </c>
      <c r="B11" s="4" t="s">
        <v>82</v>
      </c>
      <c r="C11" s="4" t="s">
        <v>83</v>
      </c>
      <c r="D11" s="4" t="s">
        <v>37</v>
      </c>
      <c r="E11" s="4" t="s">
        <v>1218</v>
      </c>
      <c r="F11" s="4">
        <v>125</v>
      </c>
      <c r="G11" s="6">
        <v>42578</v>
      </c>
      <c r="H11" s="4" t="str">
        <f>VLOOKUP(D11,Productos!$A$2:$B$13,2,FALSE)</f>
        <v>garrafa 3l</v>
      </c>
      <c r="I11" t="str">
        <f>VLOOKUP(C11,Países!$A$2:$B$186,2,FALSE)</f>
        <v>Sub-Saharan Africa</v>
      </c>
      <c r="J11" s="4">
        <f>VLOOKUP(H11,Productos!$B$2:$C$13,2,FALSE)</f>
        <v>3.5</v>
      </c>
      <c r="K11" s="4">
        <f>VLOOKUP(H11,Productos!$B$2:$D$13,3,FALSE)</f>
        <v>6.99</v>
      </c>
      <c r="L11" s="4">
        <f>VLOOKUP(I11,Inventarios!$A$3:$B$9,2,FALSE)</f>
        <v>26618</v>
      </c>
      <c r="M11" s="4">
        <f>VLOOKUP(I11,Inventarios!$A$3:$C$9,3,FALSE)</f>
        <v>39447</v>
      </c>
      <c r="N11" s="4">
        <f t="shared" si="0"/>
        <v>873.75</v>
      </c>
      <c r="O11" s="4">
        <f t="shared" si="1"/>
        <v>870.25</v>
      </c>
      <c r="P11" s="4">
        <f t="shared" si="2"/>
        <v>2016</v>
      </c>
      <c r="Q11" s="4">
        <f t="shared" si="3"/>
        <v>437.5</v>
      </c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5">
      <c r="A12" s="4">
        <v>23272</v>
      </c>
      <c r="B12" s="4" t="s">
        <v>85</v>
      </c>
      <c r="C12" s="4" t="s">
        <v>87</v>
      </c>
      <c r="D12" s="4" t="s">
        <v>28</v>
      </c>
      <c r="E12" s="4" t="s">
        <v>1218</v>
      </c>
      <c r="F12" s="4">
        <v>71</v>
      </c>
      <c r="G12" s="6">
        <v>42582</v>
      </c>
      <c r="H12" s="4" t="str">
        <f>VLOOKUP(D12,Productos!$A$2:$B$13,2,FALSE)</f>
        <v>botella 1l</v>
      </c>
      <c r="I12" t="str">
        <f>VLOOKUP(C12,Países!$A$2:$B$186,2,FALSE)</f>
        <v>Asia</v>
      </c>
      <c r="J12" s="4">
        <f>VLOOKUP(H12,Productos!$B$2:$C$13,2,FALSE)</f>
        <v>3.5</v>
      </c>
      <c r="K12" s="4">
        <f>VLOOKUP(H12,Productos!$B$2:$D$13,3,FALSE)</f>
        <v>6.5</v>
      </c>
      <c r="L12" s="4">
        <f>VLOOKUP(I12,Inventarios!$A$3:$B$9,2,FALSE)</f>
        <v>10972</v>
      </c>
      <c r="M12" s="4">
        <f>VLOOKUP(I12,Inventarios!$A$3:$C$9,3,FALSE)</f>
        <v>18721</v>
      </c>
      <c r="N12" s="4">
        <f t="shared" si="0"/>
        <v>461.5</v>
      </c>
      <c r="O12" s="4">
        <f t="shared" si="1"/>
        <v>458</v>
      </c>
      <c r="P12" s="4">
        <f t="shared" si="2"/>
        <v>2016</v>
      </c>
      <c r="Q12" s="4">
        <f t="shared" si="3"/>
        <v>248.5</v>
      </c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5">
      <c r="A13" s="4">
        <v>23273</v>
      </c>
      <c r="B13" s="4" t="s">
        <v>88</v>
      </c>
      <c r="C13" s="4" t="s">
        <v>90</v>
      </c>
      <c r="D13" s="4" t="s">
        <v>41</v>
      </c>
      <c r="E13" s="4" t="s">
        <v>1219</v>
      </c>
      <c r="F13" s="4">
        <v>22</v>
      </c>
      <c r="G13" s="6">
        <v>42595</v>
      </c>
      <c r="H13" s="4" t="str">
        <f>VLOOKUP(D13,Productos!$A$2:$B$13,2,FALSE)</f>
        <v>garrafa 4l</v>
      </c>
      <c r="I13" t="str">
        <f>VLOOKUP(C13,Países!$A$2:$B$186,2,FALSE)</f>
        <v>Europe</v>
      </c>
      <c r="J13" s="4">
        <f>VLOOKUP(H13,Productos!$B$2:$C$13,2,FALSE)</f>
        <v>5</v>
      </c>
      <c r="K13" s="4">
        <f>VLOOKUP(H13,Productos!$B$2:$D$13,3,FALSE)</f>
        <v>9.99</v>
      </c>
      <c r="L13" s="4">
        <f>VLOOKUP(I13,Inventarios!$A$3:$B$9,2,FALSE)</f>
        <v>12372</v>
      </c>
      <c r="M13" s="4">
        <f>VLOOKUP(I13,Inventarios!$A$3:$C$9,3,FALSE)</f>
        <v>22716</v>
      </c>
      <c r="N13" s="4">
        <f t="shared" si="0"/>
        <v>219.78</v>
      </c>
      <c r="O13" s="4">
        <f t="shared" si="1"/>
        <v>214.78</v>
      </c>
      <c r="P13" s="4">
        <f t="shared" si="2"/>
        <v>2016</v>
      </c>
      <c r="Q13" s="4">
        <f t="shared" si="3"/>
        <v>110</v>
      </c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5">
      <c r="A14" s="4">
        <v>23274</v>
      </c>
      <c r="B14" s="4" t="s">
        <v>92</v>
      </c>
      <c r="C14" s="4" t="s">
        <v>78</v>
      </c>
      <c r="D14" s="4" t="s">
        <v>13</v>
      </c>
      <c r="E14" s="4" t="s">
        <v>1218</v>
      </c>
      <c r="F14" s="4">
        <v>153</v>
      </c>
      <c r="G14" s="6">
        <v>42604</v>
      </c>
      <c r="H14" s="4" t="str">
        <f>VLOOKUP(D14,Productos!$A$2:$B$13,2,FALSE)</f>
        <v>botellín 200cc</v>
      </c>
      <c r="I14" t="str">
        <f>VLOOKUP(C14,Países!$A$2:$B$186,2,FALSE)</f>
        <v>Europe</v>
      </c>
      <c r="J14" s="4">
        <f>VLOOKUP(H14,Productos!$B$2:$C$13,2,FALSE)</f>
        <v>1.5</v>
      </c>
      <c r="K14" s="4">
        <f>VLOOKUP(H14,Productos!$B$2:$D$13,3,FALSE)</f>
        <v>3</v>
      </c>
      <c r="L14" s="4">
        <f>VLOOKUP(I14,Inventarios!$A$3:$B$9,2,FALSE)</f>
        <v>12372</v>
      </c>
      <c r="M14" s="4">
        <f>VLOOKUP(I14,Inventarios!$A$3:$C$9,3,FALSE)</f>
        <v>22716</v>
      </c>
      <c r="N14" s="4">
        <f t="shared" si="0"/>
        <v>459</v>
      </c>
      <c r="O14" s="4">
        <f t="shared" si="1"/>
        <v>457.5</v>
      </c>
      <c r="P14" s="4">
        <f t="shared" si="2"/>
        <v>2016</v>
      </c>
      <c r="Q14" s="4">
        <f t="shared" si="3"/>
        <v>229.5</v>
      </c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5">
      <c r="A15" s="4">
        <v>23275</v>
      </c>
      <c r="B15" s="4" t="s">
        <v>96</v>
      </c>
      <c r="C15" s="4" t="s">
        <v>98</v>
      </c>
      <c r="D15" s="4" t="s">
        <v>31</v>
      </c>
      <c r="E15" s="4" t="s">
        <v>1219</v>
      </c>
      <c r="F15" s="4">
        <v>141</v>
      </c>
      <c r="G15" s="6">
        <v>42555</v>
      </c>
      <c r="H15" s="4" t="str">
        <f>VLOOKUP(D15,Productos!$A$2:$B$13,2,FALSE)</f>
        <v>botella 5l</v>
      </c>
      <c r="I15" t="str">
        <f>VLOOKUP(C15,Países!$A$2:$B$186,2,FALSE)</f>
        <v>Australia and Oceania</v>
      </c>
      <c r="J15" s="4">
        <f>VLOOKUP(H15,Productos!$B$2:$C$13,2,FALSE)</f>
        <v>6</v>
      </c>
      <c r="K15" s="4">
        <f>VLOOKUP(H15,Productos!$B$2:$D$13,3,FALSE)</f>
        <v>9</v>
      </c>
      <c r="L15" s="4">
        <f>VLOOKUP(I15,Inventarios!$A$3:$B$9,2,FALSE)</f>
        <v>4047</v>
      </c>
      <c r="M15" s="4">
        <f>VLOOKUP(I15,Inventarios!$A$3:$C$9,3,FALSE)</f>
        <v>9654</v>
      </c>
      <c r="N15" s="4">
        <f t="shared" si="0"/>
        <v>1269</v>
      </c>
      <c r="O15" s="4">
        <f t="shared" si="1"/>
        <v>1263</v>
      </c>
      <c r="P15" s="4">
        <f t="shared" si="2"/>
        <v>2016</v>
      </c>
      <c r="Q15" s="4">
        <f t="shared" si="3"/>
        <v>846</v>
      </c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5">
      <c r="A16" s="4">
        <v>23276</v>
      </c>
      <c r="B16" s="4" t="s">
        <v>100</v>
      </c>
      <c r="C16" s="4" t="s">
        <v>101</v>
      </c>
      <c r="D16" s="4" t="s">
        <v>22</v>
      </c>
      <c r="E16" s="4" t="s">
        <v>1219</v>
      </c>
      <c r="F16" s="4">
        <v>65</v>
      </c>
      <c r="G16" s="6">
        <v>42583</v>
      </c>
      <c r="H16" s="4" t="str">
        <f>VLOOKUP(D16,Productos!$A$2:$B$13,2,FALSE)</f>
        <v>botellín 500cc</v>
      </c>
      <c r="I16" t="str">
        <f>VLOOKUP(C16,Países!$A$2:$B$186,2,FALSE)</f>
        <v>Asia</v>
      </c>
      <c r="J16" s="4">
        <f>VLOOKUP(H16,Productos!$B$2:$C$13,2,FALSE)</f>
        <v>3.5</v>
      </c>
      <c r="K16" s="4">
        <f>VLOOKUP(H16,Productos!$B$2:$D$13,3,FALSE)</f>
        <v>6.5</v>
      </c>
      <c r="L16" s="4">
        <f>VLOOKUP(I16,Inventarios!$A$3:$B$9,2,FALSE)</f>
        <v>10972</v>
      </c>
      <c r="M16" s="4">
        <f>VLOOKUP(I16,Inventarios!$A$3:$C$9,3,FALSE)</f>
        <v>18721</v>
      </c>
      <c r="N16" s="4">
        <f t="shared" si="0"/>
        <v>422.5</v>
      </c>
      <c r="O16" s="4">
        <f t="shared" si="1"/>
        <v>419</v>
      </c>
      <c r="P16" s="4">
        <f t="shared" si="2"/>
        <v>2016</v>
      </c>
      <c r="Q16" s="4">
        <f t="shared" si="3"/>
        <v>227.5</v>
      </c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5">
      <c r="A17" s="4">
        <v>23277</v>
      </c>
      <c r="B17" s="4" t="s">
        <v>103</v>
      </c>
      <c r="C17" s="4" t="s">
        <v>105</v>
      </c>
      <c r="D17" s="4" t="s">
        <v>16</v>
      </c>
      <c r="E17" s="4" t="s">
        <v>1219</v>
      </c>
      <c r="F17" s="4">
        <v>157</v>
      </c>
      <c r="G17" s="6">
        <v>42563</v>
      </c>
      <c r="H17" s="4" t="str">
        <f>VLOOKUP(D17,Productos!$A$2:$B$13,2,FALSE)</f>
        <v>garrafa 1l</v>
      </c>
      <c r="I17" t="str">
        <f>VLOOKUP(C17,Países!$A$2:$B$186,2,FALSE)</f>
        <v>Middle East and North Africa</v>
      </c>
      <c r="J17" s="4">
        <f>VLOOKUP(H17,Productos!$B$2:$C$13,2,FALSE)</f>
        <v>1</v>
      </c>
      <c r="K17" s="4">
        <f>VLOOKUP(H17,Productos!$B$2:$D$13,3,FALSE)</f>
        <v>2</v>
      </c>
      <c r="L17" s="4">
        <f>VLOOKUP(I17,Inventarios!$A$3:$B$9,2,FALSE)</f>
        <v>11415</v>
      </c>
      <c r="M17" s="4">
        <f>VLOOKUP(I17,Inventarios!$A$3:$C$9,3,FALSE)</f>
        <v>15102</v>
      </c>
      <c r="N17" s="4">
        <f t="shared" si="0"/>
        <v>314</v>
      </c>
      <c r="O17" s="4">
        <f t="shared" si="1"/>
        <v>313</v>
      </c>
      <c r="P17" s="4">
        <f t="shared" si="2"/>
        <v>2016</v>
      </c>
      <c r="Q17" s="4">
        <f t="shared" si="3"/>
        <v>157</v>
      </c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5">
      <c r="A18" s="4">
        <v>23278</v>
      </c>
      <c r="B18" s="4" t="s">
        <v>108</v>
      </c>
      <c r="C18" s="4" t="s">
        <v>109</v>
      </c>
      <c r="D18" s="4" t="s">
        <v>43</v>
      </c>
      <c r="E18" s="4" t="s">
        <v>1219</v>
      </c>
      <c r="F18" s="4">
        <v>197</v>
      </c>
      <c r="G18" s="6">
        <v>42606</v>
      </c>
      <c r="H18" s="4" t="str">
        <f>VLOOKUP(D18,Productos!$A$2:$B$13,2,FALSE)</f>
        <v>garrafa 8l</v>
      </c>
      <c r="I18" t="str">
        <f>VLOOKUP(C18,Países!$A$2:$B$186,2,FALSE)</f>
        <v>Sub-Saharan Africa</v>
      </c>
      <c r="J18" s="4">
        <f>VLOOKUP(H18,Productos!$B$2:$C$13,2,FALSE)</f>
        <v>8</v>
      </c>
      <c r="K18" s="4">
        <f>VLOOKUP(H18,Productos!$B$2:$D$13,3,FALSE)</f>
        <v>14.5</v>
      </c>
      <c r="L18" s="4">
        <f>VLOOKUP(I18,Inventarios!$A$3:$B$9,2,FALSE)</f>
        <v>26618</v>
      </c>
      <c r="M18" s="4">
        <f>VLOOKUP(I18,Inventarios!$A$3:$C$9,3,FALSE)</f>
        <v>39447</v>
      </c>
      <c r="N18" s="4">
        <f t="shared" si="0"/>
        <v>2856.5</v>
      </c>
      <c r="O18" s="4">
        <f t="shared" si="1"/>
        <v>2848.5</v>
      </c>
      <c r="P18" s="4">
        <f t="shared" si="2"/>
        <v>2016</v>
      </c>
      <c r="Q18" s="4">
        <f t="shared" si="3"/>
        <v>1576</v>
      </c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5">
      <c r="A19" s="4">
        <v>23279</v>
      </c>
      <c r="B19" s="4" t="s">
        <v>111</v>
      </c>
      <c r="C19" s="4" t="s">
        <v>113</v>
      </c>
      <c r="D19" s="4" t="s">
        <v>13</v>
      </c>
      <c r="E19" s="4" t="s">
        <v>1219</v>
      </c>
      <c r="F19" s="4">
        <v>10</v>
      </c>
      <c r="G19" s="6">
        <v>42542</v>
      </c>
      <c r="H19" s="4" t="str">
        <f>VLOOKUP(D19,Productos!$A$2:$B$13,2,FALSE)</f>
        <v>botellín 200cc</v>
      </c>
      <c r="I19" t="str">
        <f>VLOOKUP(C19,Países!$A$2:$B$186,2,FALSE)</f>
        <v>Europe</v>
      </c>
      <c r="J19" s="4">
        <f>VLOOKUP(H19,Productos!$B$2:$C$13,2,FALSE)</f>
        <v>1.5</v>
      </c>
      <c r="K19" s="4">
        <f>VLOOKUP(H19,Productos!$B$2:$D$13,3,FALSE)</f>
        <v>3</v>
      </c>
      <c r="L19" s="4">
        <f>VLOOKUP(I19,Inventarios!$A$3:$B$9,2,FALSE)</f>
        <v>12372</v>
      </c>
      <c r="M19" s="4">
        <f>VLOOKUP(I19,Inventarios!$A$3:$C$9,3,FALSE)</f>
        <v>22716</v>
      </c>
      <c r="N19" s="4">
        <f t="shared" si="0"/>
        <v>30</v>
      </c>
      <c r="O19" s="4">
        <f t="shared" si="1"/>
        <v>28.5</v>
      </c>
      <c r="P19" s="4">
        <f t="shared" si="2"/>
        <v>2016</v>
      </c>
      <c r="Q19" s="4">
        <f t="shared" si="3"/>
        <v>15</v>
      </c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5">
      <c r="A20" s="4">
        <v>23280</v>
      </c>
      <c r="B20" s="4" t="s">
        <v>115</v>
      </c>
      <c r="C20" s="4" t="s">
        <v>79</v>
      </c>
      <c r="D20" s="4" t="s">
        <v>37</v>
      </c>
      <c r="E20" s="4" t="s">
        <v>1218</v>
      </c>
      <c r="F20" s="4">
        <v>30</v>
      </c>
      <c r="G20" s="6">
        <v>42524</v>
      </c>
      <c r="H20" s="4" t="str">
        <f>VLOOKUP(D20,Productos!$A$2:$B$13,2,FALSE)</f>
        <v>garrafa 3l</v>
      </c>
      <c r="I20" t="str">
        <f>VLOOKUP(C20,Países!$A$2:$B$186,2,FALSE)</f>
        <v>Sub-Saharan Africa</v>
      </c>
      <c r="J20" s="4">
        <f>VLOOKUP(H20,Productos!$B$2:$C$13,2,FALSE)</f>
        <v>3.5</v>
      </c>
      <c r="K20" s="4">
        <f>VLOOKUP(H20,Productos!$B$2:$D$13,3,FALSE)</f>
        <v>6.99</v>
      </c>
      <c r="L20" s="4">
        <f>VLOOKUP(I20,Inventarios!$A$3:$B$9,2,FALSE)</f>
        <v>26618</v>
      </c>
      <c r="M20" s="4">
        <f>VLOOKUP(I20,Inventarios!$A$3:$C$9,3,FALSE)</f>
        <v>39447</v>
      </c>
      <c r="N20" s="4">
        <f t="shared" si="0"/>
        <v>209.70000000000002</v>
      </c>
      <c r="O20" s="4">
        <f t="shared" si="1"/>
        <v>206.20000000000002</v>
      </c>
      <c r="P20" s="4">
        <f t="shared" si="2"/>
        <v>2016</v>
      </c>
      <c r="Q20" s="4">
        <f t="shared" si="3"/>
        <v>105</v>
      </c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5">
      <c r="A21" s="4">
        <v>23281</v>
      </c>
      <c r="B21" s="4" t="s">
        <v>118</v>
      </c>
      <c r="C21" s="4" t="s">
        <v>70</v>
      </c>
      <c r="D21" s="4" t="s">
        <v>35</v>
      </c>
      <c r="E21" s="4" t="s">
        <v>1220</v>
      </c>
      <c r="F21" s="4">
        <v>134</v>
      </c>
      <c r="G21" s="6">
        <v>42564</v>
      </c>
      <c r="H21" s="4" t="str">
        <f>VLOOKUP(D21,Productos!$A$2:$B$13,2,FALSE)</f>
        <v>garrafa 2l</v>
      </c>
      <c r="I21" t="str">
        <f>VLOOKUP(C21,Países!$A$2:$B$186,2,FALSE)</f>
        <v>Sub-Saharan Africa</v>
      </c>
      <c r="J21" s="4">
        <f>VLOOKUP(H21,Productos!$B$2:$C$13,2,FALSE)</f>
        <v>2.5</v>
      </c>
      <c r="K21" s="4">
        <f>VLOOKUP(H21,Productos!$B$2:$D$13,3,FALSE)</f>
        <v>4.5</v>
      </c>
      <c r="L21" s="4">
        <f>VLOOKUP(I21,Inventarios!$A$3:$B$9,2,FALSE)</f>
        <v>26618</v>
      </c>
      <c r="M21" s="4">
        <f>VLOOKUP(I21,Inventarios!$A$3:$C$9,3,FALSE)</f>
        <v>39447</v>
      </c>
      <c r="N21" s="4">
        <f t="shared" si="0"/>
        <v>603</v>
      </c>
      <c r="O21" s="4">
        <f t="shared" si="1"/>
        <v>600.5</v>
      </c>
      <c r="P21" s="4">
        <f t="shared" si="2"/>
        <v>2016</v>
      </c>
      <c r="Q21" s="4">
        <f t="shared" si="3"/>
        <v>335</v>
      </c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5">
      <c r="A22" s="4">
        <v>23282</v>
      </c>
      <c r="B22" s="4" t="s">
        <v>120</v>
      </c>
      <c r="C22" s="4" t="s">
        <v>122</v>
      </c>
      <c r="D22" s="4" t="s">
        <v>24</v>
      </c>
      <c r="E22" s="4" t="s">
        <v>1218</v>
      </c>
      <c r="F22" s="4">
        <v>100</v>
      </c>
      <c r="G22" s="6">
        <v>42603</v>
      </c>
      <c r="H22" s="4" t="str">
        <f>VLOOKUP(D22,Productos!$A$2:$B$13,2,FALSE)</f>
        <v>botella 0.5l</v>
      </c>
      <c r="I22" t="str">
        <f>VLOOKUP(C22,Países!$A$2:$B$186,2,FALSE)</f>
        <v>Sub-Saharan Africa</v>
      </c>
      <c r="J22" s="4">
        <f>VLOOKUP(H22,Productos!$B$2:$C$13,2,FALSE)</f>
        <v>3</v>
      </c>
      <c r="K22" s="4">
        <f>VLOOKUP(H22,Productos!$B$2:$D$13,3,FALSE)</f>
        <v>6</v>
      </c>
      <c r="L22" s="4">
        <f>VLOOKUP(I22,Inventarios!$A$3:$B$9,2,FALSE)</f>
        <v>26618</v>
      </c>
      <c r="M22" s="4">
        <f>VLOOKUP(I22,Inventarios!$A$3:$C$9,3,FALSE)</f>
        <v>39447</v>
      </c>
      <c r="N22" s="4">
        <f t="shared" si="0"/>
        <v>600</v>
      </c>
      <c r="O22" s="4">
        <f t="shared" si="1"/>
        <v>597</v>
      </c>
      <c r="P22" s="4">
        <f t="shared" si="2"/>
        <v>2016</v>
      </c>
      <c r="Q22" s="4">
        <f t="shared" si="3"/>
        <v>300</v>
      </c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5">
      <c r="A23" s="4">
        <v>23283</v>
      </c>
      <c r="B23" s="4" t="s">
        <v>124</v>
      </c>
      <c r="C23" s="4" t="s">
        <v>125</v>
      </c>
      <c r="D23" s="4" t="s">
        <v>43</v>
      </c>
      <c r="E23" s="4" t="s">
        <v>1218</v>
      </c>
      <c r="F23" s="4">
        <v>142</v>
      </c>
      <c r="G23" s="6">
        <v>42545</v>
      </c>
      <c r="H23" s="4" t="str">
        <f>VLOOKUP(D23,Productos!$A$2:$B$13,2,FALSE)</f>
        <v>garrafa 8l</v>
      </c>
      <c r="I23" t="str">
        <f>VLOOKUP(C23,Países!$A$2:$B$186,2,FALSE)</f>
        <v>Australia and Oceania</v>
      </c>
      <c r="J23" s="4">
        <f>VLOOKUP(H23,Productos!$B$2:$C$13,2,FALSE)</f>
        <v>8</v>
      </c>
      <c r="K23" s="4">
        <f>VLOOKUP(H23,Productos!$B$2:$D$13,3,FALSE)</f>
        <v>14.5</v>
      </c>
      <c r="L23" s="4">
        <f>VLOOKUP(I23,Inventarios!$A$3:$B$9,2,FALSE)</f>
        <v>4047</v>
      </c>
      <c r="M23" s="4">
        <f>VLOOKUP(I23,Inventarios!$A$3:$C$9,3,FALSE)</f>
        <v>9654</v>
      </c>
      <c r="N23" s="4">
        <f t="shared" si="0"/>
        <v>2059</v>
      </c>
      <c r="O23" s="4">
        <f t="shared" si="1"/>
        <v>2051</v>
      </c>
      <c r="P23" s="4">
        <f t="shared" si="2"/>
        <v>2016</v>
      </c>
      <c r="Q23" s="4">
        <f t="shared" si="3"/>
        <v>1136</v>
      </c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5">
      <c r="A24" s="4">
        <v>23284</v>
      </c>
      <c r="B24" s="4" t="s">
        <v>128</v>
      </c>
      <c r="C24" s="4" t="s">
        <v>129</v>
      </c>
      <c r="D24" s="4" t="s">
        <v>19</v>
      </c>
      <c r="E24" s="4" t="s">
        <v>1219</v>
      </c>
      <c r="F24" s="4">
        <v>135</v>
      </c>
      <c r="G24" s="6">
        <v>42538</v>
      </c>
      <c r="H24" s="4" t="str">
        <f>VLOOKUP(D24,Productos!$A$2:$B$13,2,FALSE)</f>
        <v>botellín 300cc</v>
      </c>
      <c r="I24" t="str">
        <f>VLOOKUP(C24,Países!$A$2:$B$186,2,FALSE)</f>
        <v>Australia and Oceania</v>
      </c>
      <c r="J24" s="4">
        <f>VLOOKUP(H24,Productos!$B$2:$C$13,2,FALSE)</f>
        <v>2</v>
      </c>
      <c r="K24" s="4">
        <f>VLOOKUP(H24,Productos!$B$2:$D$13,3,FALSE)</f>
        <v>3.99</v>
      </c>
      <c r="L24" s="4">
        <f>VLOOKUP(I24,Inventarios!$A$3:$B$9,2,FALSE)</f>
        <v>4047</v>
      </c>
      <c r="M24" s="4">
        <f>VLOOKUP(I24,Inventarios!$A$3:$C$9,3,FALSE)</f>
        <v>9654</v>
      </c>
      <c r="N24" s="4">
        <f t="shared" si="0"/>
        <v>538.65</v>
      </c>
      <c r="O24" s="4">
        <f t="shared" si="1"/>
        <v>536.65</v>
      </c>
      <c r="P24" s="4">
        <f t="shared" si="2"/>
        <v>2016</v>
      </c>
      <c r="Q24" s="4">
        <f t="shared" si="3"/>
        <v>270</v>
      </c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5">
      <c r="A25" s="4">
        <v>23285</v>
      </c>
      <c r="B25" s="4" t="s">
        <v>132</v>
      </c>
      <c r="C25" s="4" t="s">
        <v>133</v>
      </c>
      <c r="D25" s="4" t="s">
        <v>35</v>
      </c>
      <c r="E25" s="4" t="s">
        <v>1218</v>
      </c>
      <c r="F25" s="4">
        <v>9</v>
      </c>
      <c r="G25" s="6">
        <v>42575</v>
      </c>
      <c r="H25" s="4" t="str">
        <f>VLOOKUP(D25,Productos!$A$2:$B$13,2,FALSE)</f>
        <v>garrafa 2l</v>
      </c>
      <c r="I25" t="str">
        <f>VLOOKUP(C25,Países!$A$2:$B$186,2,FALSE)</f>
        <v>Sub-Saharan Africa</v>
      </c>
      <c r="J25" s="4">
        <f>VLOOKUP(H25,Productos!$B$2:$C$13,2,FALSE)</f>
        <v>2.5</v>
      </c>
      <c r="K25" s="4">
        <f>VLOOKUP(H25,Productos!$B$2:$D$13,3,FALSE)</f>
        <v>4.5</v>
      </c>
      <c r="L25" s="4">
        <f>VLOOKUP(I25,Inventarios!$A$3:$B$9,2,FALSE)</f>
        <v>26618</v>
      </c>
      <c r="M25" s="4">
        <f>VLOOKUP(I25,Inventarios!$A$3:$C$9,3,FALSE)</f>
        <v>39447</v>
      </c>
      <c r="N25" s="4">
        <f t="shared" si="0"/>
        <v>40.5</v>
      </c>
      <c r="O25" s="4">
        <f t="shared" si="1"/>
        <v>38</v>
      </c>
      <c r="P25" s="4">
        <f t="shared" si="2"/>
        <v>2016</v>
      </c>
      <c r="Q25" s="4">
        <f t="shared" si="3"/>
        <v>22.5</v>
      </c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5">
      <c r="A26" s="4">
        <v>23286</v>
      </c>
      <c r="B26" s="4" t="s">
        <v>135</v>
      </c>
      <c r="C26" s="4" t="s">
        <v>136</v>
      </c>
      <c r="D26" s="4" t="s">
        <v>31</v>
      </c>
      <c r="E26" s="4" t="s">
        <v>1219</v>
      </c>
      <c r="F26" s="4">
        <v>69</v>
      </c>
      <c r="G26" s="6">
        <v>42590</v>
      </c>
      <c r="H26" s="4" t="str">
        <f>VLOOKUP(D26,Productos!$A$2:$B$13,2,FALSE)</f>
        <v>botella 5l</v>
      </c>
      <c r="I26" t="str">
        <f>VLOOKUP(C26,Países!$A$2:$B$186,2,FALSE)</f>
        <v>Middle East and North Africa</v>
      </c>
      <c r="J26" s="4">
        <f>VLOOKUP(H26,Productos!$B$2:$C$13,2,FALSE)</f>
        <v>6</v>
      </c>
      <c r="K26" s="4">
        <f>VLOOKUP(H26,Productos!$B$2:$D$13,3,FALSE)</f>
        <v>9</v>
      </c>
      <c r="L26" s="4">
        <f>VLOOKUP(I26,Inventarios!$A$3:$B$9,2,FALSE)</f>
        <v>11415</v>
      </c>
      <c r="M26" s="4">
        <f>VLOOKUP(I26,Inventarios!$A$3:$C$9,3,FALSE)</f>
        <v>15102</v>
      </c>
      <c r="N26" s="4">
        <f t="shared" si="0"/>
        <v>621</v>
      </c>
      <c r="O26" s="4">
        <f t="shared" si="1"/>
        <v>615</v>
      </c>
      <c r="P26" s="4">
        <f t="shared" si="2"/>
        <v>2016</v>
      </c>
      <c r="Q26" s="4">
        <f t="shared" si="3"/>
        <v>414</v>
      </c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5">
      <c r="A27" s="4">
        <v>23287</v>
      </c>
      <c r="B27" s="4" t="s">
        <v>139</v>
      </c>
      <c r="C27" s="4" t="s">
        <v>140</v>
      </c>
      <c r="D27" s="4" t="s">
        <v>19</v>
      </c>
      <c r="E27" s="4" t="s">
        <v>1219</v>
      </c>
      <c r="F27" s="4">
        <v>189</v>
      </c>
      <c r="G27" s="6">
        <v>42538</v>
      </c>
      <c r="H27" s="4" t="str">
        <f>VLOOKUP(D27,Productos!$A$2:$B$13,2,FALSE)</f>
        <v>botellín 300cc</v>
      </c>
      <c r="I27" t="str">
        <f>VLOOKUP(C27,Países!$A$2:$B$186,2,FALSE)</f>
        <v>Australia and Oceania</v>
      </c>
      <c r="J27" s="4">
        <f>VLOOKUP(H27,Productos!$B$2:$C$13,2,FALSE)</f>
        <v>2</v>
      </c>
      <c r="K27" s="4">
        <f>VLOOKUP(H27,Productos!$B$2:$D$13,3,FALSE)</f>
        <v>3.99</v>
      </c>
      <c r="L27" s="4">
        <f>VLOOKUP(I27,Inventarios!$A$3:$B$9,2,FALSE)</f>
        <v>4047</v>
      </c>
      <c r="M27" s="4">
        <f>VLOOKUP(I27,Inventarios!$A$3:$C$9,3,FALSE)</f>
        <v>9654</v>
      </c>
      <c r="N27" s="4">
        <f t="shared" si="0"/>
        <v>754.11</v>
      </c>
      <c r="O27" s="4">
        <f t="shared" si="1"/>
        <v>752.11</v>
      </c>
      <c r="P27" s="4">
        <f t="shared" si="2"/>
        <v>2016</v>
      </c>
      <c r="Q27" s="4">
        <f t="shared" si="3"/>
        <v>378</v>
      </c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5">
      <c r="A28" s="4">
        <v>23288</v>
      </c>
      <c r="B28" s="4" t="s">
        <v>144</v>
      </c>
      <c r="C28" s="4" t="s">
        <v>145</v>
      </c>
      <c r="D28" s="4" t="s">
        <v>41</v>
      </c>
      <c r="E28" s="4" t="s">
        <v>1219</v>
      </c>
      <c r="F28" s="4">
        <v>141</v>
      </c>
      <c r="G28" s="6">
        <v>42535</v>
      </c>
      <c r="H28" s="4" t="str">
        <f>VLOOKUP(D28,Productos!$A$2:$B$13,2,FALSE)</f>
        <v>garrafa 4l</v>
      </c>
      <c r="I28" t="str">
        <f>VLOOKUP(C28,Países!$A$2:$B$186,2,FALSE)</f>
        <v>Europe</v>
      </c>
      <c r="J28" s="4">
        <f>VLOOKUP(H28,Productos!$B$2:$C$13,2,FALSE)</f>
        <v>5</v>
      </c>
      <c r="K28" s="4">
        <f>VLOOKUP(H28,Productos!$B$2:$D$13,3,FALSE)</f>
        <v>9.99</v>
      </c>
      <c r="L28" s="4">
        <f>VLOOKUP(I28,Inventarios!$A$3:$B$9,2,FALSE)</f>
        <v>12372</v>
      </c>
      <c r="M28" s="4">
        <f>VLOOKUP(I28,Inventarios!$A$3:$C$9,3,FALSE)</f>
        <v>22716</v>
      </c>
      <c r="N28" s="4">
        <f t="shared" si="0"/>
        <v>1408.59</v>
      </c>
      <c r="O28" s="4">
        <f t="shared" si="1"/>
        <v>1403.59</v>
      </c>
      <c r="P28" s="4">
        <f t="shared" si="2"/>
        <v>2016</v>
      </c>
      <c r="Q28" s="4">
        <f t="shared" si="3"/>
        <v>705</v>
      </c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5">
      <c r="A29" s="4">
        <v>23289</v>
      </c>
      <c r="B29" s="4" t="s">
        <v>147</v>
      </c>
      <c r="C29" s="4" t="s">
        <v>149</v>
      </c>
      <c r="D29" s="4" t="s">
        <v>43</v>
      </c>
      <c r="E29" s="4" t="s">
        <v>1219</v>
      </c>
      <c r="F29" s="4">
        <v>166</v>
      </c>
      <c r="G29" s="6">
        <v>42584</v>
      </c>
      <c r="H29" s="4" t="str">
        <f>VLOOKUP(D29,Productos!$A$2:$B$13,2,FALSE)</f>
        <v>garrafa 8l</v>
      </c>
      <c r="I29" t="str">
        <f>VLOOKUP(C29,Países!$A$2:$B$186,2,FALSE)</f>
        <v>Asia</v>
      </c>
      <c r="J29" s="4">
        <f>VLOOKUP(H29,Productos!$B$2:$C$13,2,FALSE)</f>
        <v>8</v>
      </c>
      <c r="K29" s="4">
        <f>VLOOKUP(H29,Productos!$B$2:$D$13,3,FALSE)</f>
        <v>14.5</v>
      </c>
      <c r="L29" s="4">
        <f>VLOOKUP(I29,Inventarios!$A$3:$B$9,2,FALSE)</f>
        <v>10972</v>
      </c>
      <c r="M29" s="4">
        <f>VLOOKUP(I29,Inventarios!$A$3:$C$9,3,FALSE)</f>
        <v>18721</v>
      </c>
      <c r="N29" s="4">
        <f t="shared" si="0"/>
        <v>2407</v>
      </c>
      <c r="O29" s="4">
        <f t="shared" si="1"/>
        <v>2399</v>
      </c>
      <c r="P29" s="4">
        <f t="shared" si="2"/>
        <v>2016</v>
      </c>
      <c r="Q29" s="4">
        <f t="shared" si="3"/>
        <v>1328</v>
      </c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5">
      <c r="A30" s="4">
        <v>23290</v>
      </c>
      <c r="B30" s="4" t="s">
        <v>151</v>
      </c>
      <c r="C30" s="4" t="s">
        <v>152</v>
      </c>
      <c r="D30" s="4" t="s">
        <v>31</v>
      </c>
      <c r="E30" s="4" t="s">
        <v>1218</v>
      </c>
      <c r="F30" s="4">
        <v>170</v>
      </c>
      <c r="G30" s="6">
        <v>42593</v>
      </c>
      <c r="H30" s="4" t="str">
        <f>VLOOKUP(D30,Productos!$A$2:$B$13,2,FALSE)</f>
        <v>botella 5l</v>
      </c>
      <c r="I30" t="str">
        <f>VLOOKUP(C30,Países!$A$2:$B$186,2,FALSE)</f>
        <v>Middle East and North Africa</v>
      </c>
      <c r="J30" s="4">
        <f>VLOOKUP(H30,Productos!$B$2:$C$13,2,FALSE)</f>
        <v>6</v>
      </c>
      <c r="K30" s="4">
        <f>VLOOKUP(H30,Productos!$B$2:$D$13,3,FALSE)</f>
        <v>9</v>
      </c>
      <c r="L30" s="4">
        <f>VLOOKUP(I30,Inventarios!$A$3:$B$9,2,FALSE)</f>
        <v>11415</v>
      </c>
      <c r="M30" s="4">
        <f>VLOOKUP(I30,Inventarios!$A$3:$C$9,3,FALSE)</f>
        <v>15102</v>
      </c>
      <c r="N30" s="4">
        <f t="shared" si="0"/>
        <v>1530</v>
      </c>
      <c r="O30" s="4">
        <f t="shared" si="1"/>
        <v>1524</v>
      </c>
      <c r="P30" s="4">
        <f t="shared" si="2"/>
        <v>2016</v>
      </c>
      <c r="Q30" s="4">
        <f t="shared" si="3"/>
        <v>1020</v>
      </c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5">
      <c r="A31" s="4">
        <v>23291</v>
      </c>
      <c r="B31" s="4" t="s">
        <v>154</v>
      </c>
      <c r="C31" s="4" t="s">
        <v>26</v>
      </c>
      <c r="D31" s="4" t="s">
        <v>31</v>
      </c>
      <c r="E31" s="4" t="s">
        <v>1218</v>
      </c>
      <c r="F31" s="4">
        <v>199</v>
      </c>
      <c r="G31" s="6">
        <v>42600</v>
      </c>
      <c r="H31" s="4" t="str">
        <f>VLOOKUP(D31,Productos!$A$2:$B$13,2,FALSE)</f>
        <v>botella 5l</v>
      </c>
      <c r="I31" t="str">
        <f>VLOOKUP(C31,Países!$A$2:$B$186,2,FALSE)</f>
        <v>Europe</v>
      </c>
      <c r="J31" s="4">
        <f>VLOOKUP(H31,Productos!$B$2:$C$13,2,FALSE)</f>
        <v>6</v>
      </c>
      <c r="K31" s="4">
        <f>VLOOKUP(H31,Productos!$B$2:$D$13,3,FALSE)</f>
        <v>9</v>
      </c>
      <c r="L31" s="4">
        <f>VLOOKUP(I31,Inventarios!$A$3:$B$9,2,FALSE)</f>
        <v>12372</v>
      </c>
      <c r="M31" s="4">
        <f>VLOOKUP(I31,Inventarios!$A$3:$C$9,3,FALSE)</f>
        <v>22716</v>
      </c>
      <c r="N31" s="4">
        <f t="shared" si="0"/>
        <v>1791</v>
      </c>
      <c r="O31" s="4">
        <f t="shared" si="1"/>
        <v>1785</v>
      </c>
      <c r="P31" s="4">
        <f t="shared" si="2"/>
        <v>2016</v>
      </c>
      <c r="Q31" s="4">
        <f t="shared" si="3"/>
        <v>1194</v>
      </c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5">
      <c r="A32" s="4">
        <v>23292</v>
      </c>
      <c r="B32" s="4" t="s">
        <v>156</v>
      </c>
      <c r="C32" s="4" t="s">
        <v>141</v>
      </c>
      <c r="D32" s="4" t="s">
        <v>43</v>
      </c>
      <c r="E32" s="4" t="s">
        <v>1219</v>
      </c>
      <c r="F32" s="4">
        <v>73</v>
      </c>
      <c r="G32" s="6">
        <v>42554</v>
      </c>
      <c r="H32" s="4" t="str">
        <f>VLOOKUP(D32,Productos!$A$2:$B$13,2,FALSE)</f>
        <v>garrafa 8l</v>
      </c>
      <c r="I32" t="str">
        <f>VLOOKUP(C32,Países!$A$2:$B$186,2,FALSE)</f>
        <v>Australia and Oceania</v>
      </c>
      <c r="J32" s="4">
        <f>VLOOKUP(H32,Productos!$B$2:$C$13,2,FALSE)</f>
        <v>8</v>
      </c>
      <c r="K32" s="4">
        <f>VLOOKUP(H32,Productos!$B$2:$D$13,3,FALSE)</f>
        <v>14.5</v>
      </c>
      <c r="L32" s="4">
        <f>VLOOKUP(I32,Inventarios!$A$3:$B$9,2,FALSE)</f>
        <v>4047</v>
      </c>
      <c r="M32" s="4">
        <f>VLOOKUP(I32,Inventarios!$A$3:$C$9,3,FALSE)</f>
        <v>9654</v>
      </c>
      <c r="N32" s="4">
        <f t="shared" si="0"/>
        <v>1058.5</v>
      </c>
      <c r="O32" s="4">
        <f t="shared" si="1"/>
        <v>1050.5</v>
      </c>
      <c r="P32" s="4">
        <f t="shared" si="2"/>
        <v>2016</v>
      </c>
      <c r="Q32" s="4">
        <f t="shared" si="3"/>
        <v>584</v>
      </c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5">
      <c r="A33" s="4">
        <v>23293</v>
      </c>
      <c r="B33" s="4" t="s">
        <v>158</v>
      </c>
      <c r="C33" s="4" t="s">
        <v>39</v>
      </c>
      <c r="D33" s="4" t="s">
        <v>16</v>
      </c>
      <c r="E33" s="4" t="s">
        <v>1218</v>
      </c>
      <c r="F33" s="4">
        <v>117</v>
      </c>
      <c r="G33" s="6">
        <v>42551</v>
      </c>
      <c r="H33" s="4" t="str">
        <f>VLOOKUP(D33,Productos!$A$2:$B$13,2,FALSE)</f>
        <v>garrafa 1l</v>
      </c>
      <c r="I33" t="str">
        <f>VLOOKUP(C33,Países!$A$2:$B$186,2,FALSE)</f>
        <v>Sub-Saharan Africa</v>
      </c>
      <c r="J33" s="4">
        <f>VLOOKUP(H33,Productos!$B$2:$C$13,2,FALSE)</f>
        <v>1</v>
      </c>
      <c r="K33" s="4">
        <f>VLOOKUP(H33,Productos!$B$2:$D$13,3,FALSE)</f>
        <v>2</v>
      </c>
      <c r="L33" s="4">
        <f>VLOOKUP(I33,Inventarios!$A$3:$B$9,2,FALSE)</f>
        <v>26618</v>
      </c>
      <c r="M33" s="4">
        <f>VLOOKUP(I33,Inventarios!$A$3:$C$9,3,FALSE)</f>
        <v>39447</v>
      </c>
      <c r="N33" s="4">
        <f t="shared" si="0"/>
        <v>234</v>
      </c>
      <c r="O33" s="4">
        <f t="shared" si="1"/>
        <v>233</v>
      </c>
      <c r="P33" s="4">
        <f t="shared" si="2"/>
        <v>2016</v>
      </c>
      <c r="Q33" s="4">
        <f t="shared" si="3"/>
        <v>117</v>
      </c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5">
      <c r="A34" s="4">
        <v>23294</v>
      </c>
      <c r="B34" s="4" t="s">
        <v>159</v>
      </c>
      <c r="C34" s="4" t="s">
        <v>70</v>
      </c>
      <c r="D34" s="4" t="s">
        <v>31</v>
      </c>
      <c r="E34" s="4" t="s">
        <v>1218</v>
      </c>
      <c r="F34" s="4">
        <v>160</v>
      </c>
      <c r="G34" s="6">
        <v>42543</v>
      </c>
      <c r="H34" s="4" t="str">
        <f>VLOOKUP(D34,Productos!$A$2:$B$13,2,FALSE)</f>
        <v>botella 5l</v>
      </c>
      <c r="I34" t="str">
        <f>VLOOKUP(C34,Países!$A$2:$B$186,2,FALSE)</f>
        <v>Sub-Saharan Africa</v>
      </c>
      <c r="J34" s="4">
        <f>VLOOKUP(H34,Productos!$B$2:$C$13,2,FALSE)</f>
        <v>6</v>
      </c>
      <c r="K34" s="4">
        <f>VLOOKUP(H34,Productos!$B$2:$D$13,3,FALSE)</f>
        <v>9</v>
      </c>
      <c r="L34" s="4">
        <f>VLOOKUP(I34,Inventarios!$A$3:$B$9,2,FALSE)</f>
        <v>26618</v>
      </c>
      <c r="M34" s="4">
        <f>VLOOKUP(I34,Inventarios!$A$3:$C$9,3,FALSE)</f>
        <v>39447</v>
      </c>
      <c r="N34" s="4">
        <f t="shared" si="0"/>
        <v>1440</v>
      </c>
      <c r="O34" s="4">
        <f t="shared" si="1"/>
        <v>1434</v>
      </c>
      <c r="P34" s="4">
        <f t="shared" si="2"/>
        <v>2016</v>
      </c>
      <c r="Q34" s="4">
        <f t="shared" si="3"/>
        <v>960</v>
      </c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5">
      <c r="A35" s="4">
        <v>23295</v>
      </c>
      <c r="B35" s="4" t="s">
        <v>162</v>
      </c>
      <c r="C35" s="4" t="s">
        <v>163</v>
      </c>
      <c r="D35" s="4" t="s">
        <v>16</v>
      </c>
      <c r="E35" s="4" t="s">
        <v>1219</v>
      </c>
      <c r="F35" s="4">
        <v>45</v>
      </c>
      <c r="G35" s="6">
        <v>42530</v>
      </c>
      <c r="H35" s="4" t="str">
        <f>VLOOKUP(D35,Productos!$A$2:$B$13,2,FALSE)</f>
        <v>garrafa 1l</v>
      </c>
      <c r="I35" t="str">
        <f>VLOOKUP(C35,Países!$A$2:$B$186,2,FALSE)</f>
        <v>Australia and Oceania</v>
      </c>
      <c r="J35" s="4">
        <f>VLOOKUP(H35,Productos!$B$2:$C$13,2,FALSE)</f>
        <v>1</v>
      </c>
      <c r="K35" s="4">
        <f>VLOOKUP(H35,Productos!$B$2:$D$13,3,FALSE)</f>
        <v>2</v>
      </c>
      <c r="L35" s="4">
        <f>VLOOKUP(I35,Inventarios!$A$3:$B$9,2,FALSE)</f>
        <v>4047</v>
      </c>
      <c r="M35" s="4">
        <f>VLOOKUP(I35,Inventarios!$A$3:$C$9,3,FALSE)</f>
        <v>9654</v>
      </c>
      <c r="N35" s="4">
        <f t="shared" si="0"/>
        <v>90</v>
      </c>
      <c r="O35" s="4">
        <f t="shared" si="1"/>
        <v>89</v>
      </c>
      <c r="P35" s="4">
        <f t="shared" si="2"/>
        <v>2016</v>
      </c>
      <c r="Q35" s="4">
        <f t="shared" si="3"/>
        <v>45</v>
      </c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5">
      <c r="A36" s="4">
        <v>23296</v>
      </c>
      <c r="B36" s="4" t="s">
        <v>166</v>
      </c>
      <c r="C36" s="4" t="s">
        <v>116</v>
      </c>
      <c r="D36" s="4" t="s">
        <v>43</v>
      </c>
      <c r="E36" s="4" t="s">
        <v>1218</v>
      </c>
      <c r="F36" s="4">
        <v>37</v>
      </c>
      <c r="G36" s="6">
        <v>42529</v>
      </c>
      <c r="H36" s="4" t="str">
        <f>VLOOKUP(D36,Productos!$A$2:$B$13,2,FALSE)</f>
        <v>garrafa 8l</v>
      </c>
      <c r="I36" t="str">
        <f>VLOOKUP(C36,Países!$A$2:$B$186,2,FALSE)</f>
        <v>Europe</v>
      </c>
      <c r="J36" s="4">
        <f>VLOOKUP(H36,Productos!$B$2:$C$13,2,FALSE)</f>
        <v>8</v>
      </c>
      <c r="K36" s="4">
        <f>VLOOKUP(H36,Productos!$B$2:$D$13,3,FALSE)</f>
        <v>14.5</v>
      </c>
      <c r="L36" s="4">
        <f>VLOOKUP(I36,Inventarios!$A$3:$B$9,2,FALSE)</f>
        <v>12372</v>
      </c>
      <c r="M36" s="4">
        <f>VLOOKUP(I36,Inventarios!$A$3:$C$9,3,FALSE)</f>
        <v>22716</v>
      </c>
      <c r="N36" s="4">
        <f t="shared" si="0"/>
        <v>536.5</v>
      </c>
      <c r="O36" s="4">
        <f t="shared" si="1"/>
        <v>528.5</v>
      </c>
      <c r="P36" s="4">
        <f t="shared" si="2"/>
        <v>2016</v>
      </c>
      <c r="Q36" s="4">
        <f t="shared" si="3"/>
        <v>296</v>
      </c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5">
      <c r="A37" s="4">
        <v>23297</v>
      </c>
      <c r="B37" s="4" t="s">
        <v>168</v>
      </c>
      <c r="C37" s="4" t="s">
        <v>167</v>
      </c>
      <c r="D37" s="4" t="s">
        <v>31</v>
      </c>
      <c r="E37" s="4" t="s">
        <v>1219</v>
      </c>
      <c r="F37" s="4">
        <v>135</v>
      </c>
      <c r="G37" s="6">
        <v>42594</v>
      </c>
      <c r="H37" s="4" t="str">
        <f>VLOOKUP(D37,Productos!$A$2:$B$13,2,FALSE)</f>
        <v>botella 5l</v>
      </c>
      <c r="I37" t="str">
        <f>VLOOKUP(C37,Países!$A$2:$B$186,2,FALSE)</f>
        <v>Europe</v>
      </c>
      <c r="J37" s="4">
        <f>VLOOKUP(H37,Productos!$B$2:$C$13,2,FALSE)</f>
        <v>6</v>
      </c>
      <c r="K37" s="4">
        <f>VLOOKUP(H37,Productos!$B$2:$D$13,3,FALSE)</f>
        <v>9</v>
      </c>
      <c r="L37" s="4">
        <f>VLOOKUP(I37,Inventarios!$A$3:$B$9,2,FALSE)</f>
        <v>12372</v>
      </c>
      <c r="M37" s="4">
        <f>VLOOKUP(I37,Inventarios!$A$3:$C$9,3,FALSE)</f>
        <v>22716</v>
      </c>
      <c r="N37" s="4">
        <f t="shared" si="0"/>
        <v>1215</v>
      </c>
      <c r="O37" s="4">
        <f t="shared" si="1"/>
        <v>1209</v>
      </c>
      <c r="P37" s="4">
        <f t="shared" si="2"/>
        <v>2016</v>
      </c>
      <c r="Q37" s="4">
        <f t="shared" si="3"/>
        <v>810</v>
      </c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5">
      <c r="A38" s="4">
        <v>23298</v>
      </c>
      <c r="B38" s="4" t="s">
        <v>171</v>
      </c>
      <c r="C38" s="4" t="s">
        <v>172</v>
      </c>
      <c r="D38" s="4" t="s">
        <v>19</v>
      </c>
      <c r="E38" s="4" t="s">
        <v>1220</v>
      </c>
      <c r="F38" s="4">
        <v>12</v>
      </c>
      <c r="G38" s="6">
        <v>42579</v>
      </c>
      <c r="H38" s="4" t="str">
        <f>VLOOKUP(D38,Productos!$A$2:$B$13,2,FALSE)</f>
        <v>botellín 300cc</v>
      </c>
      <c r="I38" t="str">
        <f>VLOOKUP(C38,Países!$A$2:$B$186,2,FALSE)</f>
        <v>Asia</v>
      </c>
      <c r="J38" s="4">
        <f>VLOOKUP(H38,Productos!$B$2:$C$13,2,FALSE)</f>
        <v>2</v>
      </c>
      <c r="K38" s="4">
        <f>VLOOKUP(H38,Productos!$B$2:$D$13,3,FALSE)</f>
        <v>3.99</v>
      </c>
      <c r="L38" s="4">
        <f>VLOOKUP(I38,Inventarios!$A$3:$B$9,2,FALSE)</f>
        <v>10972</v>
      </c>
      <c r="M38" s="4">
        <f>VLOOKUP(I38,Inventarios!$A$3:$C$9,3,FALSE)</f>
        <v>18721</v>
      </c>
      <c r="N38" s="4">
        <f t="shared" si="0"/>
        <v>47.88</v>
      </c>
      <c r="O38" s="4">
        <f t="shared" si="1"/>
        <v>45.88</v>
      </c>
      <c r="P38" s="4">
        <f t="shared" si="2"/>
        <v>2016</v>
      </c>
      <c r="Q38" s="4">
        <f t="shared" si="3"/>
        <v>24</v>
      </c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5">
      <c r="A39" s="4">
        <v>23299</v>
      </c>
      <c r="B39" s="4" t="s">
        <v>174</v>
      </c>
      <c r="C39" s="4" t="s">
        <v>175</v>
      </c>
      <c r="D39" s="4" t="s">
        <v>19</v>
      </c>
      <c r="E39" s="4" t="s">
        <v>1218</v>
      </c>
      <c r="F39" s="4">
        <v>104</v>
      </c>
      <c r="G39" s="6">
        <v>42548</v>
      </c>
      <c r="H39" s="4" t="str">
        <f>VLOOKUP(D39,Productos!$A$2:$B$13,2,FALSE)</f>
        <v>botellín 300cc</v>
      </c>
      <c r="I39" t="str">
        <f>VLOOKUP(C39,Países!$A$2:$B$186,2,FALSE)</f>
        <v>Sub-Saharan Africa</v>
      </c>
      <c r="J39" s="4">
        <f>VLOOKUP(H39,Productos!$B$2:$C$13,2,FALSE)</f>
        <v>2</v>
      </c>
      <c r="K39" s="4">
        <f>VLOOKUP(H39,Productos!$B$2:$D$13,3,FALSE)</f>
        <v>3.99</v>
      </c>
      <c r="L39" s="4">
        <f>VLOOKUP(I39,Inventarios!$A$3:$B$9,2,FALSE)</f>
        <v>26618</v>
      </c>
      <c r="M39" s="4">
        <f>VLOOKUP(I39,Inventarios!$A$3:$C$9,3,FALSE)</f>
        <v>39447</v>
      </c>
      <c r="N39" s="4">
        <f t="shared" si="0"/>
        <v>414.96000000000004</v>
      </c>
      <c r="O39" s="4">
        <f t="shared" si="1"/>
        <v>412.96000000000004</v>
      </c>
      <c r="P39" s="4">
        <f t="shared" si="2"/>
        <v>2016</v>
      </c>
      <c r="Q39" s="4">
        <f t="shared" si="3"/>
        <v>208</v>
      </c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5">
      <c r="A40" s="4">
        <v>23300</v>
      </c>
      <c r="B40" s="4" t="s">
        <v>177</v>
      </c>
      <c r="C40" s="4" t="s">
        <v>129</v>
      </c>
      <c r="D40" s="4" t="s">
        <v>41</v>
      </c>
      <c r="E40" s="4" t="s">
        <v>1219</v>
      </c>
      <c r="F40" s="4">
        <v>167</v>
      </c>
      <c r="G40" s="6">
        <v>42558</v>
      </c>
      <c r="H40" s="4" t="str">
        <f>VLOOKUP(D40,Productos!$A$2:$B$13,2,FALSE)</f>
        <v>garrafa 4l</v>
      </c>
      <c r="I40" t="str">
        <f>VLOOKUP(C40,Países!$A$2:$B$186,2,FALSE)</f>
        <v>Australia and Oceania</v>
      </c>
      <c r="J40" s="4">
        <f>VLOOKUP(H40,Productos!$B$2:$C$13,2,FALSE)</f>
        <v>5</v>
      </c>
      <c r="K40" s="4">
        <f>VLOOKUP(H40,Productos!$B$2:$D$13,3,FALSE)</f>
        <v>9.99</v>
      </c>
      <c r="L40" s="4">
        <f>VLOOKUP(I40,Inventarios!$A$3:$B$9,2,FALSE)</f>
        <v>4047</v>
      </c>
      <c r="M40" s="4">
        <f>VLOOKUP(I40,Inventarios!$A$3:$C$9,3,FALSE)</f>
        <v>9654</v>
      </c>
      <c r="N40" s="4">
        <f t="shared" si="0"/>
        <v>1668.33</v>
      </c>
      <c r="O40" s="4">
        <f t="shared" si="1"/>
        <v>1663.33</v>
      </c>
      <c r="P40" s="4">
        <f t="shared" si="2"/>
        <v>2016</v>
      </c>
      <c r="Q40" s="4">
        <f t="shared" si="3"/>
        <v>835</v>
      </c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5">
      <c r="A41" s="4">
        <v>23301</v>
      </c>
      <c r="B41" s="4" t="s">
        <v>179</v>
      </c>
      <c r="C41" s="4" t="s">
        <v>137</v>
      </c>
      <c r="D41" s="4" t="s">
        <v>37</v>
      </c>
      <c r="E41" s="4" t="s">
        <v>1218</v>
      </c>
      <c r="F41" s="4">
        <v>108</v>
      </c>
      <c r="G41" s="6">
        <v>42570</v>
      </c>
      <c r="H41" s="4" t="str">
        <f>VLOOKUP(D41,Productos!$A$2:$B$13,2,FALSE)</f>
        <v>garrafa 3l</v>
      </c>
      <c r="I41" t="str">
        <f>VLOOKUP(C41,Países!$A$2:$B$186,2,FALSE)</f>
        <v>Sub-Saharan Africa</v>
      </c>
      <c r="J41" s="4">
        <f>VLOOKUP(H41,Productos!$B$2:$C$13,2,FALSE)</f>
        <v>3.5</v>
      </c>
      <c r="K41" s="4">
        <f>VLOOKUP(H41,Productos!$B$2:$D$13,3,FALSE)</f>
        <v>6.99</v>
      </c>
      <c r="L41" s="4">
        <f>VLOOKUP(I41,Inventarios!$A$3:$B$9,2,FALSE)</f>
        <v>26618</v>
      </c>
      <c r="M41" s="4">
        <f>VLOOKUP(I41,Inventarios!$A$3:$C$9,3,FALSE)</f>
        <v>39447</v>
      </c>
      <c r="N41" s="4">
        <f t="shared" si="0"/>
        <v>754.92000000000007</v>
      </c>
      <c r="O41" s="4">
        <f t="shared" si="1"/>
        <v>751.42000000000007</v>
      </c>
      <c r="P41" s="4">
        <f t="shared" si="2"/>
        <v>2016</v>
      </c>
      <c r="Q41" s="4">
        <f t="shared" si="3"/>
        <v>378</v>
      </c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5">
      <c r="A42" s="4">
        <v>23302</v>
      </c>
      <c r="B42" s="4" t="s">
        <v>181</v>
      </c>
      <c r="C42" s="4" t="s">
        <v>51</v>
      </c>
      <c r="D42" s="4" t="s">
        <v>22</v>
      </c>
      <c r="E42" s="4" t="s">
        <v>1218</v>
      </c>
      <c r="F42" s="4">
        <v>105</v>
      </c>
      <c r="G42" s="6">
        <v>42578</v>
      </c>
      <c r="H42" s="4" t="str">
        <f>VLOOKUP(D42,Productos!$A$2:$B$13,2,FALSE)</f>
        <v>botellín 500cc</v>
      </c>
      <c r="I42" t="str">
        <f>VLOOKUP(C42,Países!$A$2:$B$186,2,FALSE)</f>
        <v>Central America and the Caribbean</v>
      </c>
      <c r="J42" s="4">
        <f>VLOOKUP(H42,Productos!$B$2:$C$13,2,FALSE)</f>
        <v>3.5</v>
      </c>
      <c r="K42" s="4">
        <f>VLOOKUP(H42,Productos!$B$2:$D$13,3,FALSE)</f>
        <v>6.5</v>
      </c>
      <c r="L42" s="4">
        <f>VLOOKUP(I42,Inventarios!$A$3:$B$9,2,FALSE)</f>
        <v>7690</v>
      </c>
      <c r="M42" s="4">
        <f>VLOOKUP(I42,Inventarios!$A$3:$C$9,3,FALSE)</f>
        <v>14672</v>
      </c>
      <c r="N42" s="4">
        <f t="shared" si="0"/>
        <v>682.5</v>
      </c>
      <c r="O42" s="4">
        <f t="shared" si="1"/>
        <v>679</v>
      </c>
      <c r="P42" s="4">
        <f t="shared" si="2"/>
        <v>2016</v>
      </c>
      <c r="Q42" s="4">
        <f t="shared" si="3"/>
        <v>367.5</v>
      </c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5">
      <c r="A43" s="4">
        <v>23303</v>
      </c>
      <c r="B43" s="4" t="s">
        <v>183</v>
      </c>
      <c r="C43" s="4" t="s">
        <v>99</v>
      </c>
      <c r="D43" s="4" t="s">
        <v>43</v>
      </c>
      <c r="E43" s="4" t="s">
        <v>1218</v>
      </c>
      <c r="F43" s="4">
        <v>176</v>
      </c>
      <c r="G43" s="6">
        <v>42599</v>
      </c>
      <c r="H43" s="4" t="str">
        <f>VLOOKUP(D43,Productos!$A$2:$B$13,2,FALSE)</f>
        <v>garrafa 8l</v>
      </c>
      <c r="I43" t="str">
        <f>VLOOKUP(C43,Países!$A$2:$B$186,2,FALSE)</f>
        <v>Asia</v>
      </c>
      <c r="J43" s="4">
        <f>VLOOKUP(H43,Productos!$B$2:$C$13,2,FALSE)</f>
        <v>8</v>
      </c>
      <c r="K43" s="4">
        <f>VLOOKUP(H43,Productos!$B$2:$D$13,3,FALSE)</f>
        <v>14.5</v>
      </c>
      <c r="L43" s="4">
        <f>VLOOKUP(I43,Inventarios!$A$3:$B$9,2,FALSE)</f>
        <v>10972</v>
      </c>
      <c r="M43" s="4">
        <f>VLOOKUP(I43,Inventarios!$A$3:$C$9,3,FALSE)</f>
        <v>18721</v>
      </c>
      <c r="N43" s="4">
        <f t="shared" si="0"/>
        <v>2552</v>
      </c>
      <c r="O43" s="4">
        <f t="shared" si="1"/>
        <v>2544</v>
      </c>
      <c r="P43" s="4">
        <f t="shared" si="2"/>
        <v>2016</v>
      </c>
      <c r="Q43" s="4">
        <f t="shared" si="3"/>
        <v>1408</v>
      </c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5">
      <c r="A44" s="4">
        <v>23304</v>
      </c>
      <c r="B44" s="4" t="s">
        <v>184</v>
      </c>
      <c r="C44" s="4" t="s">
        <v>163</v>
      </c>
      <c r="D44" s="4" t="s">
        <v>19</v>
      </c>
      <c r="E44" s="4" t="s">
        <v>1219</v>
      </c>
      <c r="F44" s="4">
        <v>131</v>
      </c>
      <c r="G44" s="6">
        <v>42522</v>
      </c>
      <c r="H44" s="4" t="str">
        <f>VLOOKUP(D44,Productos!$A$2:$B$13,2,FALSE)</f>
        <v>botellín 300cc</v>
      </c>
      <c r="I44" t="str">
        <f>VLOOKUP(C44,Países!$A$2:$B$186,2,FALSE)</f>
        <v>Australia and Oceania</v>
      </c>
      <c r="J44" s="4">
        <f>VLOOKUP(H44,Productos!$B$2:$C$13,2,FALSE)</f>
        <v>2</v>
      </c>
      <c r="K44" s="4">
        <f>VLOOKUP(H44,Productos!$B$2:$D$13,3,FALSE)</f>
        <v>3.99</v>
      </c>
      <c r="L44" s="4">
        <f>VLOOKUP(I44,Inventarios!$A$3:$B$9,2,FALSE)</f>
        <v>4047</v>
      </c>
      <c r="M44" s="4">
        <f>VLOOKUP(I44,Inventarios!$A$3:$C$9,3,FALSE)</f>
        <v>9654</v>
      </c>
      <c r="N44" s="4">
        <f t="shared" si="0"/>
        <v>522.69000000000005</v>
      </c>
      <c r="O44" s="4">
        <f t="shared" si="1"/>
        <v>520.69000000000005</v>
      </c>
      <c r="P44" s="4">
        <f t="shared" si="2"/>
        <v>2016</v>
      </c>
      <c r="Q44" s="4">
        <f t="shared" si="3"/>
        <v>262</v>
      </c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5">
      <c r="A45" s="4">
        <v>23305</v>
      </c>
      <c r="B45" s="4" t="s">
        <v>187</v>
      </c>
      <c r="C45" s="4" t="s">
        <v>70</v>
      </c>
      <c r="D45" s="4" t="s">
        <v>31</v>
      </c>
      <c r="E45" s="4" t="s">
        <v>1218</v>
      </c>
      <c r="F45" s="4">
        <v>188</v>
      </c>
      <c r="G45" s="6">
        <v>42608</v>
      </c>
      <c r="H45" s="4" t="str">
        <f>VLOOKUP(D45,Productos!$A$2:$B$13,2,FALSE)</f>
        <v>botella 5l</v>
      </c>
      <c r="I45" t="str">
        <f>VLOOKUP(C45,Países!$A$2:$B$186,2,FALSE)</f>
        <v>Sub-Saharan Africa</v>
      </c>
      <c r="J45" s="4">
        <f>VLOOKUP(H45,Productos!$B$2:$C$13,2,FALSE)</f>
        <v>6</v>
      </c>
      <c r="K45" s="4">
        <f>VLOOKUP(H45,Productos!$B$2:$D$13,3,FALSE)</f>
        <v>9</v>
      </c>
      <c r="L45" s="4">
        <f>VLOOKUP(I45,Inventarios!$A$3:$B$9,2,FALSE)</f>
        <v>26618</v>
      </c>
      <c r="M45" s="4">
        <f>VLOOKUP(I45,Inventarios!$A$3:$C$9,3,FALSE)</f>
        <v>39447</v>
      </c>
      <c r="N45" s="4">
        <f t="shared" si="0"/>
        <v>1692</v>
      </c>
      <c r="O45" s="4">
        <f t="shared" si="1"/>
        <v>1686</v>
      </c>
      <c r="P45" s="4">
        <f t="shared" si="2"/>
        <v>2016</v>
      </c>
      <c r="Q45" s="4">
        <f t="shared" si="3"/>
        <v>1128</v>
      </c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5">
      <c r="A46" s="4">
        <v>23306</v>
      </c>
      <c r="B46" s="4" t="s">
        <v>190</v>
      </c>
      <c r="C46" s="4" t="s">
        <v>191</v>
      </c>
      <c r="D46" s="4" t="s">
        <v>28</v>
      </c>
      <c r="E46" s="4" t="s">
        <v>1220</v>
      </c>
      <c r="F46" s="4">
        <v>93</v>
      </c>
      <c r="G46" s="6">
        <v>42529</v>
      </c>
      <c r="H46" s="4" t="str">
        <f>VLOOKUP(D46,Productos!$A$2:$B$13,2,FALSE)</f>
        <v>botella 1l</v>
      </c>
      <c r="I46" t="str">
        <f>VLOOKUP(C46,Países!$A$2:$B$186,2,FALSE)</f>
        <v>Asia</v>
      </c>
      <c r="J46" s="4">
        <f>VLOOKUP(H46,Productos!$B$2:$C$13,2,FALSE)</f>
        <v>3.5</v>
      </c>
      <c r="K46" s="4">
        <f>VLOOKUP(H46,Productos!$B$2:$D$13,3,FALSE)</f>
        <v>6.5</v>
      </c>
      <c r="L46" s="4">
        <f>VLOOKUP(I46,Inventarios!$A$3:$B$9,2,FALSE)</f>
        <v>10972</v>
      </c>
      <c r="M46" s="4">
        <f>VLOOKUP(I46,Inventarios!$A$3:$C$9,3,FALSE)</f>
        <v>18721</v>
      </c>
      <c r="N46" s="4">
        <f t="shared" si="0"/>
        <v>604.5</v>
      </c>
      <c r="O46" s="4">
        <f t="shared" si="1"/>
        <v>601</v>
      </c>
      <c r="P46" s="4">
        <f t="shared" si="2"/>
        <v>2016</v>
      </c>
      <c r="Q46" s="4">
        <f t="shared" si="3"/>
        <v>325.5</v>
      </c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5">
      <c r="A47" s="4">
        <v>23307</v>
      </c>
      <c r="B47" s="4" t="s">
        <v>193</v>
      </c>
      <c r="C47" s="4" t="s">
        <v>121</v>
      </c>
      <c r="D47" s="4" t="s">
        <v>24</v>
      </c>
      <c r="E47" s="4" t="s">
        <v>1219</v>
      </c>
      <c r="F47" s="4">
        <v>113</v>
      </c>
      <c r="G47" s="6">
        <v>42555</v>
      </c>
      <c r="H47" s="4" t="str">
        <f>VLOOKUP(D47,Productos!$A$2:$B$13,2,FALSE)</f>
        <v>botella 0.5l</v>
      </c>
      <c r="I47" t="str">
        <f>VLOOKUP(C47,Países!$A$2:$B$186,2,FALSE)</f>
        <v>Central America and the Caribbean</v>
      </c>
      <c r="J47" s="4">
        <f>VLOOKUP(H47,Productos!$B$2:$C$13,2,FALSE)</f>
        <v>3</v>
      </c>
      <c r="K47" s="4">
        <f>VLOOKUP(H47,Productos!$B$2:$D$13,3,FALSE)</f>
        <v>6</v>
      </c>
      <c r="L47" s="4">
        <f>VLOOKUP(I47,Inventarios!$A$3:$B$9,2,FALSE)</f>
        <v>7690</v>
      </c>
      <c r="M47" s="4">
        <f>VLOOKUP(I47,Inventarios!$A$3:$C$9,3,FALSE)</f>
        <v>14672</v>
      </c>
      <c r="N47" s="4">
        <f t="shared" si="0"/>
        <v>678</v>
      </c>
      <c r="O47" s="4">
        <f t="shared" si="1"/>
        <v>675</v>
      </c>
      <c r="P47" s="4">
        <f t="shared" si="2"/>
        <v>2016</v>
      </c>
      <c r="Q47" s="4">
        <f t="shared" si="3"/>
        <v>339</v>
      </c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5">
      <c r="A48" s="4">
        <v>23308</v>
      </c>
      <c r="B48" s="4" t="s">
        <v>195</v>
      </c>
      <c r="C48" s="4" t="s">
        <v>196</v>
      </c>
      <c r="D48" s="4" t="s">
        <v>13</v>
      </c>
      <c r="E48" s="4" t="s">
        <v>1219</v>
      </c>
      <c r="F48" s="4">
        <v>112</v>
      </c>
      <c r="G48" s="6">
        <v>42560</v>
      </c>
      <c r="H48" s="4" t="str">
        <f>VLOOKUP(D48,Productos!$A$2:$B$13,2,FALSE)</f>
        <v>botellín 200cc</v>
      </c>
      <c r="I48" t="str">
        <f>VLOOKUP(C48,Países!$A$2:$B$186,2,FALSE)</f>
        <v>Sub-Saharan Africa</v>
      </c>
      <c r="J48" s="4">
        <f>VLOOKUP(H48,Productos!$B$2:$C$13,2,FALSE)</f>
        <v>1.5</v>
      </c>
      <c r="K48" s="4">
        <f>VLOOKUP(H48,Productos!$B$2:$D$13,3,FALSE)</f>
        <v>3</v>
      </c>
      <c r="L48" s="4">
        <f>VLOOKUP(I48,Inventarios!$A$3:$B$9,2,FALSE)</f>
        <v>26618</v>
      </c>
      <c r="M48" s="4">
        <f>VLOOKUP(I48,Inventarios!$A$3:$C$9,3,FALSE)</f>
        <v>39447</v>
      </c>
      <c r="N48" s="4">
        <f t="shared" si="0"/>
        <v>336</v>
      </c>
      <c r="O48" s="4">
        <f t="shared" si="1"/>
        <v>334.5</v>
      </c>
      <c r="P48" s="4">
        <f t="shared" si="2"/>
        <v>2016</v>
      </c>
      <c r="Q48" s="4">
        <f t="shared" si="3"/>
        <v>168</v>
      </c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5">
      <c r="A49" s="4">
        <v>23309</v>
      </c>
      <c r="B49" s="4" t="s">
        <v>199</v>
      </c>
      <c r="C49" s="4" t="s">
        <v>200</v>
      </c>
      <c r="D49" s="4" t="s">
        <v>19</v>
      </c>
      <c r="E49" s="4" t="s">
        <v>1219</v>
      </c>
      <c r="F49" s="4">
        <v>201</v>
      </c>
      <c r="G49" s="6">
        <v>42544</v>
      </c>
      <c r="H49" s="4" t="str">
        <f>VLOOKUP(D49,Productos!$A$2:$B$13,2,FALSE)</f>
        <v>botellín 300cc</v>
      </c>
      <c r="I49" t="str">
        <f>VLOOKUP(C49,Países!$A$2:$B$186,2,FALSE)</f>
        <v>Sub-Saharan Africa</v>
      </c>
      <c r="J49" s="4">
        <f>VLOOKUP(H49,Productos!$B$2:$C$13,2,FALSE)</f>
        <v>2</v>
      </c>
      <c r="K49" s="4">
        <f>VLOOKUP(H49,Productos!$B$2:$D$13,3,FALSE)</f>
        <v>3.99</v>
      </c>
      <c r="L49" s="4">
        <f>VLOOKUP(I49,Inventarios!$A$3:$B$9,2,FALSE)</f>
        <v>26618</v>
      </c>
      <c r="M49" s="4">
        <f>VLOOKUP(I49,Inventarios!$A$3:$C$9,3,FALSE)</f>
        <v>39447</v>
      </c>
      <c r="N49" s="4">
        <f t="shared" si="0"/>
        <v>801.99</v>
      </c>
      <c r="O49" s="4">
        <f t="shared" si="1"/>
        <v>799.99</v>
      </c>
      <c r="P49" s="4">
        <f t="shared" si="2"/>
        <v>2016</v>
      </c>
      <c r="Q49" s="4">
        <f t="shared" si="3"/>
        <v>402</v>
      </c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5">
      <c r="A50" s="4">
        <v>23310</v>
      </c>
      <c r="B50" s="4" t="s">
        <v>203</v>
      </c>
      <c r="C50" s="4" t="s">
        <v>91</v>
      </c>
      <c r="D50" s="4" t="s">
        <v>41</v>
      </c>
      <c r="E50" s="4" t="s">
        <v>1218</v>
      </c>
      <c r="F50" s="4">
        <v>41</v>
      </c>
      <c r="G50" s="6">
        <v>42538</v>
      </c>
      <c r="H50" s="4" t="str">
        <f>VLOOKUP(D50,Productos!$A$2:$B$13,2,FALSE)</f>
        <v>garrafa 4l</v>
      </c>
      <c r="I50" t="str">
        <f>VLOOKUP(C50,Países!$A$2:$B$186,2,FALSE)</f>
        <v>North America</v>
      </c>
      <c r="J50" s="4">
        <f>VLOOKUP(H50,Productos!$B$2:$C$13,2,FALSE)</f>
        <v>5</v>
      </c>
      <c r="K50" s="4">
        <f>VLOOKUP(H50,Productos!$B$2:$D$13,3,FALSE)</f>
        <v>9.99</v>
      </c>
      <c r="L50" s="4">
        <f>VLOOKUP(I50,Inventarios!$A$3:$B$9,2,FALSE)</f>
        <v>285</v>
      </c>
      <c r="M50" s="4">
        <f>VLOOKUP(I50,Inventarios!$A$3:$C$9,3,FALSE)</f>
        <v>1429</v>
      </c>
      <c r="N50" s="4">
        <f t="shared" si="0"/>
        <v>409.59000000000003</v>
      </c>
      <c r="O50" s="4">
        <f t="shared" si="1"/>
        <v>404.59000000000003</v>
      </c>
      <c r="P50" s="4">
        <f t="shared" si="2"/>
        <v>2016</v>
      </c>
      <c r="Q50" s="4">
        <f t="shared" si="3"/>
        <v>205</v>
      </c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5">
      <c r="A51" s="4">
        <v>23311</v>
      </c>
      <c r="B51" s="4" t="s">
        <v>206</v>
      </c>
      <c r="C51" s="4" t="s">
        <v>90</v>
      </c>
      <c r="D51" s="4" t="s">
        <v>43</v>
      </c>
      <c r="E51" s="4" t="s">
        <v>1218</v>
      </c>
      <c r="F51" s="4">
        <v>18</v>
      </c>
      <c r="G51" s="6">
        <v>42533</v>
      </c>
      <c r="H51" s="4" t="str">
        <f>VLOOKUP(D51,Productos!$A$2:$B$13,2,FALSE)</f>
        <v>garrafa 8l</v>
      </c>
      <c r="I51" t="str">
        <f>VLOOKUP(C51,Países!$A$2:$B$186,2,FALSE)</f>
        <v>Europe</v>
      </c>
      <c r="J51" s="4">
        <f>VLOOKUP(H51,Productos!$B$2:$C$13,2,FALSE)</f>
        <v>8</v>
      </c>
      <c r="K51" s="4">
        <f>VLOOKUP(H51,Productos!$B$2:$D$13,3,FALSE)</f>
        <v>14.5</v>
      </c>
      <c r="L51" s="4">
        <f>VLOOKUP(I51,Inventarios!$A$3:$B$9,2,FALSE)</f>
        <v>12372</v>
      </c>
      <c r="M51" s="4">
        <f>VLOOKUP(I51,Inventarios!$A$3:$C$9,3,FALSE)</f>
        <v>22716</v>
      </c>
      <c r="N51" s="4">
        <f t="shared" si="0"/>
        <v>261</v>
      </c>
      <c r="O51" s="4">
        <f t="shared" si="1"/>
        <v>253</v>
      </c>
      <c r="P51" s="4">
        <f t="shared" si="2"/>
        <v>2016</v>
      </c>
      <c r="Q51" s="4">
        <f t="shared" si="3"/>
        <v>144</v>
      </c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5">
      <c r="A52" s="4">
        <v>23312</v>
      </c>
      <c r="B52" s="4" t="s">
        <v>132</v>
      </c>
      <c r="C52" s="4" t="s">
        <v>207</v>
      </c>
      <c r="D52" s="4" t="s">
        <v>19</v>
      </c>
      <c r="E52" s="4" t="s">
        <v>1219</v>
      </c>
      <c r="F52" s="4">
        <v>28</v>
      </c>
      <c r="G52" s="6">
        <v>42557</v>
      </c>
      <c r="H52" s="4" t="str">
        <f>VLOOKUP(D52,Productos!$A$2:$B$13,2,FALSE)</f>
        <v>botellín 300cc</v>
      </c>
      <c r="I52" t="str">
        <f>VLOOKUP(C52,Países!$A$2:$B$186,2,FALSE)</f>
        <v>Sub-Saharan Africa</v>
      </c>
      <c r="J52" s="4">
        <f>VLOOKUP(H52,Productos!$B$2:$C$13,2,FALSE)</f>
        <v>2</v>
      </c>
      <c r="K52" s="4">
        <f>VLOOKUP(H52,Productos!$B$2:$D$13,3,FALSE)</f>
        <v>3.99</v>
      </c>
      <c r="L52" s="4">
        <f>VLOOKUP(I52,Inventarios!$A$3:$B$9,2,FALSE)</f>
        <v>26618</v>
      </c>
      <c r="M52" s="4">
        <f>VLOOKUP(I52,Inventarios!$A$3:$C$9,3,FALSE)</f>
        <v>39447</v>
      </c>
      <c r="N52" s="4">
        <f t="shared" si="0"/>
        <v>111.72</v>
      </c>
      <c r="O52" s="4">
        <f t="shared" si="1"/>
        <v>109.72</v>
      </c>
      <c r="P52" s="4">
        <f t="shared" si="2"/>
        <v>2016</v>
      </c>
      <c r="Q52" s="4">
        <f t="shared" si="3"/>
        <v>56</v>
      </c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5">
      <c r="A53" s="4">
        <v>23313</v>
      </c>
      <c r="B53" s="4" t="s">
        <v>210</v>
      </c>
      <c r="C53" s="4" t="s">
        <v>129</v>
      </c>
      <c r="D53" s="4" t="s">
        <v>16</v>
      </c>
      <c r="E53" s="4" t="s">
        <v>1219</v>
      </c>
      <c r="F53" s="4">
        <v>137</v>
      </c>
      <c r="G53" s="6">
        <v>42566</v>
      </c>
      <c r="H53" s="4" t="str">
        <f>VLOOKUP(D53,Productos!$A$2:$B$13,2,FALSE)</f>
        <v>garrafa 1l</v>
      </c>
      <c r="I53" t="str">
        <f>VLOOKUP(C53,Países!$A$2:$B$186,2,FALSE)</f>
        <v>Australia and Oceania</v>
      </c>
      <c r="J53" s="4">
        <f>VLOOKUP(H53,Productos!$B$2:$C$13,2,FALSE)</f>
        <v>1</v>
      </c>
      <c r="K53" s="4">
        <f>VLOOKUP(H53,Productos!$B$2:$D$13,3,FALSE)</f>
        <v>2</v>
      </c>
      <c r="L53" s="4">
        <f>VLOOKUP(I53,Inventarios!$A$3:$B$9,2,FALSE)</f>
        <v>4047</v>
      </c>
      <c r="M53" s="4">
        <f>VLOOKUP(I53,Inventarios!$A$3:$C$9,3,FALSE)</f>
        <v>9654</v>
      </c>
      <c r="N53" s="4">
        <f t="shared" si="0"/>
        <v>274</v>
      </c>
      <c r="O53" s="4">
        <f t="shared" si="1"/>
        <v>273</v>
      </c>
      <c r="P53" s="4">
        <f t="shared" si="2"/>
        <v>2016</v>
      </c>
      <c r="Q53" s="4">
        <f t="shared" si="3"/>
        <v>137</v>
      </c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5">
      <c r="A54" s="4">
        <v>23314</v>
      </c>
      <c r="B54" s="4" t="s">
        <v>212</v>
      </c>
      <c r="C54" s="4" t="s">
        <v>51</v>
      </c>
      <c r="D54" s="4" t="s">
        <v>41</v>
      </c>
      <c r="E54" s="4" t="s">
        <v>1218</v>
      </c>
      <c r="F54" s="4">
        <v>95</v>
      </c>
      <c r="G54" s="6">
        <v>42592</v>
      </c>
      <c r="H54" s="4" t="str">
        <f>VLOOKUP(D54,Productos!$A$2:$B$13,2,FALSE)</f>
        <v>garrafa 4l</v>
      </c>
      <c r="I54" t="str">
        <f>VLOOKUP(C54,Países!$A$2:$B$186,2,FALSE)</f>
        <v>Central America and the Caribbean</v>
      </c>
      <c r="J54" s="4">
        <f>VLOOKUP(H54,Productos!$B$2:$C$13,2,FALSE)</f>
        <v>5</v>
      </c>
      <c r="K54" s="4">
        <f>VLOOKUP(H54,Productos!$B$2:$D$13,3,FALSE)</f>
        <v>9.99</v>
      </c>
      <c r="L54" s="4">
        <f>VLOOKUP(I54,Inventarios!$A$3:$B$9,2,FALSE)</f>
        <v>7690</v>
      </c>
      <c r="M54" s="4">
        <f>VLOOKUP(I54,Inventarios!$A$3:$C$9,3,FALSE)</f>
        <v>14672</v>
      </c>
      <c r="N54" s="4">
        <f t="shared" si="0"/>
        <v>949.05000000000007</v>
      </c>
      <c r="O54" s="4">
        <f t="shared" si="1"/>
        <v>944.05000000000007</v>
      </c>
      <c r="P54" s="4">
        <f t="shared" si="2"/>
        <v>2016</v>
      </c>
      <c r="Q54" s="4">
        <f t="shared" si="3"/>
        <v>475</v>
      </c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5">
      <c r="A55" s="4">
        <v>23315</v>
      </c>
      <c r="B55" s="4" t="s">
        <v>214</v>
      </c>
      <c r="C55" s="4" t="s">
        <v>79</v>
      </c>
      <c r="D55" s="4" t="s">
        <v>19</v>
      </c>
      <c r="E55" s="4" t="s">
        <v>1219</v>
      </c>
      <c r="F55" s="4">
        <v>109</v>
      </c>
      <c r="G55" s="6">
        <v>42563</v>
      </c>
      <c r="H55" s="4" t="str">
        <f>VLOOKUP(D55,Productos!$A$2:$B$13,2,FALSE)</f>
        <v>botellín 300cc</v>
      </c>
      <c r="I55" t="str">
        <f>VLOOKUP(C55,Países!$A$2:$B$186,2,FALSE)</f>
        <v>Sub-Saharan Africa</v>
      </c>
      <c r="J55" s="4">
        <f>VLOOKUP(H55,Productos!$B$2:$C$13,2,FALSE)</f>
        <v>2</v>
      </c>
      <c r="K55" s="4">
        <f>VLOOKUP(H55,Productos!$B$2:$D$13,3,FALSE)</f>
        <v>3.99</v>
      </c>
      <c r="L55" s="4">
        <f>VLOOKUP(I55,Inventarios!$A$3:$B$9,2,FALSE)</f>
        <v>26618</v>
      </c>
      <c r="M55" s="4">
        <f>VLOOKUP(I55,Inventarios!$A$3:$C$9,3,FALSE)</f>
        <v>39447</v>
      </c>
      <c r="N55" s="4">
        <f t="shared" si="0"/>
        <v>434.91</v>
      </c>
      <c r="O55" s="4">
        <f t="shared" si="1"/>
        <v>432.91</v>
      </c>
      <c r="P55" s="4">
        <f t="shared" si="2"/>
        <v>2016</v>
      </c>
      <c r="Q55" s="4">
        <f t="shared" si="3"/>
        <v>218</v>
      </c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5">
      <c r="A56" s="4">
        <v>23316</v>
      </c>
      <c r="B56" s="4" t="s">
        <v>216</v>
      </c>
      <c r="C56" s="4" t="s">
        <v>217</v>
      </c>
      <c r="D56" s="4" t="s">
        <v>19</v>
      </c>
      <c r="E56" s="4" t="s">
        <v>1220</v>
      </c>
      <c r="F56" s="4">
        <v>137</v>
      </c>
      <c r="G56" s="6">
        <v>42522</v>
      </c>
      <c r="H56" s="4" t="str">
        <f>VLOOKUP(D56,Productos!$A$2:$B$13,2,FALSE)</f>
        <v>botellín 300cc</v>
      </c>
      <c r="I56" t="str">
        <f>VLOOKUP(C56,Países!$A$2:$B$186,2,FALSE)</f>
        <v>Sub-Saharan Africa</v>
      </c>
      <c r="J56" s="4">
        <f>VLOOKUP(H56,Productos!$B$2:$C$13,2,FALSE)</f>
        <v>2</v>
      </c>
      <c r="K56" s="4">
        <f>VLOOKUP(H56,Productos!$B$2:$D$13,3,FALSE)</f>
        <v>3.99</v>
      </c>
      <c r="L56" s="4">
        <f>VLOOKUP(I56,Inventarios!$A$3:$B$9,2,FALSE)</f>
        <v>26618</v>
      </c>
      <c r="M56" s="4">
        <f>VLOOKUP(I56,Inventarios!$A$3:$C$9,3,FALSE)</f>
        <v>39447</v>
      </c>
      <c r="N56" s="4">
        <f t="shared" si="0"/>
        <v>546.63</v>
      </c>
      <c r="O56" s="4">
        <f t="shared" si="1"/>
        <v>544.63</v>
      </c>
      <c r="P56" s="4">
        <f t="shared" si="2"/>
        <v>2016</v>
      </c>
      <c r="Q56" s="4">
        <f t="shared" si="3"/>
        <v>274</v>
      </c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5">
      <c r="A57" s="4">
        <v>23317</v>
      </c>
      <c r="B57" s="4" t="s">
        <v>220</v>
      </c>
      <c r="C57" s="4" t="s">
        <v>221</v>
      </c>
      <c r="D57" s="4" t="s">
        <v>19</v>
      </c>
      <c r="E57" s="4" t="s">
        <v>1219</v>
      </c>
      <c r="F57" s="4">
        <v>196</v>
      </c>
      <c r="G57" s="6">
        <v>42568</v>
      </c>
      <c r="H57" s="4" t="str">
        <f>VLOOKUP(D57,Productos!$A$2:$B$13,2,FALSE)</f>
        <v>botellín 300cc</v>
      </c>
      <c r="I57" t="str">
        <f>VLOOKUP(C57,Países!$A$2:$B$186,2,FALSE)</f>
        <v>Europe</v>
      </c>
      <c r="J57" s="4">
        <f>VLOOKUP(H57,Productos!$B$2:$C$13,2,FALSE)</f>
        <v>2</v>
      </c>
      <c r="K57" s="4">
        <f>VLOOKUP(H57,Productos!$B$2:$D$13,3,FALSE)</f>
        <v>3.99</v>
      </c>
      <c r="L57" s="4">
        <f>VLOOKUP(I57,Inventarios!$A$3:$B$9,2,FALSE)</f>
        <v>12372</v>
      </c>
      <c r="M57" s="4">
        <f>VLOOKUP(I57,Inventarios!$A$3:$C$9,3,FALSE)</f>
        <v>22716</v>
      </c>
      <c r="N57" s="4">
        <f t="shared" si="0"/>
        <v>782.04000000000008</v>
      </c>
      <c r="O57" s="4">
        <f t="shared" si="1"/>
        <v>780.04000000000008</v>
      </c>
      <c r="P57" s="4">
        <f t="shared" si="2"/>
        <v>2016</v>
      </c>
      <c r="Q57" s="4">
        <f t="shared" si="3"/>
        <v>392</v>
      </c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5">
      <c r="A58" s="4">
        <v>23318</v>
      </c>
      <c r="B58" s="4" t="s">
        <v>222</v>
      </c>
      <c r="C58" s="4" t="s">
        <v>170</v>
      </c>
      <c r="D58" s="4" t="s">
        <v>28</v>
      </c>
      <c r="E58" s="4" t="s">
        <v>1218</v>
      </c>
      <c r="F58" s="4">
        <v>48</v>
      </c>
      <c r="G58" s="6">
        <v>42560</v>
      </c>
      <c r="H58" s="4" t="str">
        <f>VLOOKUP(D58,Productos!$A$2:$B$13,2,FALSE)</f>
        <v>botella 1l</v>
      </c>
      <c r="I58" t="str">
        <f>VLOOKUP(C58,Países!$A$2:$B$186,2,FALSE)</f>
        <v>Asia</v>
      </c>
      <c r="J58" s="4">
        <f>VLOOKUP(H58,Productos!$B$2:$C$13,2,FALSE)</f>
        <v>3.5</v>
      </c>
      <c r="K58" s="4">
        <f>VLOOKUP(H58,Productos!$B$2:$D$13,3,FALSE)</f>
        <v>6.5</v>
      </c>
      <c r="L58" s="4">
        <f>VLOOKUP(I58,Inventarios!$A$3:$B$9,2,FALSE)</f>
        <v>10972</v>
      </c>
      <c r="M58" s="4">
        <f>VLOOKUP(I58,Inventarios!$A$3:$C$9,3,FALSE)</f>
        <v>18721</v>
      </c>
      <c r="N58" s="4">
        <f t="shared" si="0"/>
        <v>312</v>
      </c>
      <c r="O58" s="4">
        <f t="shared" si="1"/>
        <v>308.5</v>
      </c>
      <c r="P58" s="4">
        <f t="shared" si="2"/>
        <v>2016</v>
      </c>
      <c r="Q58" s="4">
        <f t="shared" si="3"/>
        <v>168</v>
      </c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5">
      <c r="A59" s="4">
        <v>23319</v>
      </c>
      <c r="B59" s="4" t="s">
        <v>225</v>
      </c>
      <c r="C59" s="4" t="s">
        <v>150</v>
      </c>
      <c r="D59" s="4" t="s">
        <v>16</v>
      </c>
      <c r="E59" s="4" t="s">
        <v>1219</v>
      </c>
      <c r="F59" s="4">
        <v>4</v>
      </c>
      <c r="G59" s="6">
        <v>42585</v>
      </c>
      <c r="H59" s="4" t="str">
        <f>VLOOKUP(D59,Productos!$A$2:$B$13,2,FALSE)</f>
        <v>garrafa 1l</v>
      </c>
      <c r="I59" t="str">
        <f>VLOOKUP(C59,Países!$A$2:$B$186,2,FALSE)</f>
        <v>Sub-Saharan Africa</v>
      </c>
      <c r="J59" s="4">
        <f>VLOOKUP(H59,Productos!$B$2:$C$13,2,FALSE)</f>
        <v>1</v>
      </c>
      <c r="K59" s="4">
        <f>VLOOKUP(H59,Productos!$B$2:$D$13,3,FALSE)</f>
        <v>2</v>
      </c>
      <c r="L59" s="4">
        <f>VLOOKUP(I59,Inventarios!$A$3:$B$9,2,FALSE)</f>
        <v>26618</v>
      </c>
      <c r="M59" s="4">
        <f>VLOOKUP(I59,Inventarios!$A$3:$C$9,3,FALSE)</f>
        <v>39447</v>
      </c>
      <c r="N59" s="4">
        <f t="shared" si="0"/>
        <v>8</v>
      </c>
      <c r="O59" s="4">
        <f t="shared" si="1"/>
        <v>7</v>
      </c>
      <c r="P59" s="4">
        <f t="shared" si="2"/>
        <v>2016</v>
      </c>
      <c r="Q59" s="4">
        <f t="shared" si="3"/>
        <v>4</v>
      </c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5">
      <c r="A60" s="4">
        <v>23320</v>
      </c>
      <c r="B60" s="4" t="s">
        <v>227</v>
      </c>
      <c r="C60" s="4" t="s">
        <v>106</v>
      </c>
      <c r="D60" s="4" t="s">
        <v>24</v>
      </c>
      <c r="E60" s="4" t="s">
        <v>1220</v>
      </c>
      <c r="F60" s="4">
        <v>125</v>
      </c>
      <c r="G60" s="6">
        <v>42536</v>
      </c>
      <c r="H60" s="4" t="str">
        <f>VLOOKUP(D60,Productos!$A$2:$B$13,2,FALSE)</f>
        <v>botella 0.5l</v>
      </c>
      <c r="I60" t="str">
        <f>VLOOKUP(C60,Países!$A$2:$B$186,2,FALSE)</f>
        <v>Europe</v>
      </c>
      <c r="J60" s="4">
        <f>VLOOKUP(H60,Productos!$B$2:$C$13,2,FALSE)</f>
        <v>3</v>
      </c>
      <c r="K60" s="4">
        <f>VLOOKUP(H60,Productos!$B$2:$D$13,3,FALSE)</f>
        <v>6</v>
      </c>
      <c r="L60" s="4">
        <f>VLOOKUP(I60,Inventarios!$A$3:$B$9,2,FALSE)</f>
        <v>12372</v>
      </c>
      <c r="M60" s="4">
        <f>VLOOKUP(I60,Inventarios!$A$3:$C$9,3,FALSE)</f>
        <v>22716</v>
      </c>
      <c r="N60" s="4">
        <f t="shared" si="0"/>
        <v>750</v>
      </c>
      <c r="O60" s="4">
        <f t="shared" si="1"/>
        <v>747</v>
      </c>
      <c r="P60" s="4">
        <f t="shared" si="2"/>
        <v>2016</v>
      </c>
      <c r="Q60" s="4">
        <f t="shared" si="3"/>
        <v>375</v>
      </c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5">
      <c r="A61" s="4">
        <v>23321</v>
      </c>
      <c r="B61" s="4" t="s">
        <v>229</v>
      </c>
      <c r="C61" s="4" t="s">
        <v>164</v>
      </c>
      <c r="D61" s="4" t="s">
        <v>16</v>
      </c>
      <c r="E61" s="4" t="s">
        <v>1219</v>
      </c>
      <c r="F61" s="4">
        <v>211</v>
      </c>
      <c r="G61" s="6">
        <v>42595</v>
      </c>
      <c r="H61" s="4" t="str">
        <f>VLOOKUP(D61,Productos!$A$2:$B$13,2,FALSE)</f>
        <v>garrafa 1l</v>
      </c>
      <c r="I61" t="str">
        <f>VLOOKUP(C61,Países!$A$2:$B$186,2,FALSE)</f>
        <v>Central America and the Caribbean</v>
      </c>
      <c r="J61" s="4">
        <f>VLOOKUP(H61,Productos!$B$2:$C$13,2,FALSE)</f>
        <v>1</v>
      </c>
      <c r="K61" s="4">
        <f>VLOOKUP(H61,Productos!$B$2:$D$13,3,FALSE)</f>
        <v>2</v>
      </c>
      <c r="L61" s="4">
        <f>VLOOKUP(I61,Inventarios!$A$3:$B$9,2,FALSE)</f>
        <v>7690</v>
      </c>
      <c r="M61" s="4">
        <f>VLOOKUP(I61,Inventarios!$A$3:$C$9,3,FALSE)</f>
        <v>14672</v>
      </c>
      <c r="N61" s="4">
        <f t="shared" si="0"/>
        <v>422</v>
      </c>
      <c r="O61" s="4">
        <f t="shared" si="1"/>
        <v>421</v>
      </c>
      <c r="P61" s="4">
        <f t="shared" si="2"/>
        <v>2016</v>
      </c>
      <c r="Q61" s="4">
        <f t="shared" si="3"/>
        <v>211</v>
      </c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5">
      <c r="A62" s="4">
        <v>23322</v>
      </c>
      <c r="B62" s="4" t="s">
        <v>230</v>
      </c>
      <c r="C62" s="4" t="s">
        <v>215</v>
      </c>
      <c r="D62" s="4" t="s">
        <v>13</v>
      </c>
      <c r="E62" s="4" t="s">
        <v>1219</v>
      </c>
      <c r="F62" s="4">
        <v>20</v>
      </c>
      <c r="G62" s="6">
        <v>42531</v>
      </c>
      <c r="H62" s="4" t="str">
        <f>VLOOKUP(D62,Productos!$A$2:$B$13,2,FALSE)</f>
        <v>botellín 200cc</v>
      </c>
      <c r="I62" t="str">
        <f>VLOOKUP(C62,Países!$A$2:$B$186,2,FALSE)</f>
        <v>Asia</v>
      </c>
      <c r="J62" s="4">
        <f>VLOOKUP(H62,Productos!$B$2:$C$13,2,FALSE)</f>
        <v>1.5</v>
      </c>
      <c r="K62" s="4">
        <f>VLOOKUP(H62,Productos!$B$2:$D$13,3,FALSE)</f>
        <v>3</v>
      </c>
      <c r="L62" s="4">
        <f>VLOOKUP(I62,Inventarios!$A$3:$B$9,2,FALSE)</f>
        <v>10972</v>
      </c>
      <c r="M62" s="4">
        <f>VLOOKUP(I62,Inventarios!$A$3:$C$9,3,FALSE)</f>
        <v>18721</v>
      </c>
      <c r="N62" s="4">
        <f t="shared" si="0"/>
        <v>60</v>
      </c>
      <c r="O62" s="4">
        <f t="shared" si="1"/>
        <v>58.5</v>
      </c>
      <c r="P62" s="4">
        <f t="shared" si="2"/>
        <v>2016</v>
      </c>
      <c r="Q62" s="4">
        <f t="shared" si="3"/>
        <v>30</v>
      </c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5">
      <c r="A63" s="4">
        <v>23323</v>
      </c>
      <c r="B63" s="4" t="s">
        <v>232</v>
      </c>
      <c r="C63" s="4" t="s">
        <v>233</v>
      </c>
      <c r="D63" s="4" t="s">
        <v>13</v>
      </c>
      <c r="E63" s="4" t="s">
        <v>1220</v>
      </c>
      <c r="F63" s="4">
        <v>135</v>
      </c>
      <c r="G63" s="6">
        <v>42611</v>
      </c>
      <c r="H63" s="4" t="str">
        <f>VLOOKUP(D63,Productos!$A$2:$B$13,2,FALSE)</f>
        <v>botellín 200cc</v>
      </c>
      <c r="I63" t="str">
        <f>VLOOKUP(C63,Países!$A$2:$B$186,2,FALSE)</f>
        <v>Middle East and North Africa</v>
      </c>
      <c r="J63" s="4">
        <f>VLOOKUP(H63,Productos!$B$2:$C$13,2,FALSE)</f>
        <v>1.5</v>
      </c>
      <c r="K63" s="4">
        <f>VLOOKUP(H63,Productos!$B$2:$D$13,3,FALSE)</f>
        <v>3</v>
      </c>
      <c r="L63" s="4">
        <f>VLOOKUP(I63,Inventarios!$A$3:$B$9,2,FALSE)</f>
        <v>11415</v>
      </c>
      <c r="M63" s="4">
        <f>VLOOKUP(I63,Inventarios!$A$3:$C$9,3,FALSE)</f>
        <v>15102</v>
      </c>
      <c r="N63" s="4">
        <f t="shared" si="0"/>
        <v>405</v>
      </c>
      <c r="O63" s="4">
        <f t="shared" si="1"/>
        <v>403.5</v>
      </c>
      <c r="P63" s="4">
        <f t="shared" si="2"/>
        <v>2016</v>
      </c>
      <c r="Q63" s="4">
        <f t="shared" si="3"/>
        <v>202.5</v>
      </c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5">
      <c r="A64" s="4">
        <v>23324</v>
      </c>
      <c r="B64" s="4" t="s">
        <v>236</v>
      </c>
      <c r="C64" s="4" t="s">
        <v>79</v>
      </c>
      <c r="D64" s="4" t="s">
        <v>41</v>
      </c>
      <c r="E64" s="4" t="s">
        <v>1218</v>
      </c>
      <c r="F64" s="4">
        <v>193</v>
      </c>
      <c r="G64" s="6">
        <v>42595</v>
      </c>
      <c r="H64" s="4" t="str">
        <f>VLOOKUP(D64,Productos!$A$2:$B$13,2,FALSE)</f>
        <v>garrafa 4l</v>
      </c>
      <c r="I64" t="str">
        <f>VLOOKUP(C64,Países!$A$2:$B$186,2,FALSE)</f>
        <v>Sub-Saharan Africa</v>
      </c>
      <c r="J64" s="4">
        <f>VLOOKUP(H64,Productos!$B$2:$C$13,2,FALSE)</f>
        <v>5</v>
      </c>
      <c r="K64" s="4">
        <f>VLOOKUP(H64,Productos!$B$2:$D$13,3,FALSE)</f>
        <v>9.99</v>
      </c>
      <c r="L64" s="4">
        <f>VLOOKUP(I64,Inventarios!$A$3:$B$9,2,FALSE)</f>
        <v>26618</v>
      </c>
      <c r="M64" s="4">
        <f>VLOOKUP(I64,Inventarios!$A$3:$C$9,3,FALSE)</f>
        <v>39447</v>
      </c>
      <c r="N64" s="4">
        <f t="shared" si="0"/>
        <v>1928.07</v>
      </c>
      <c r="O64" s="4">
        <f t="shared" si="1"/>
        <v>1923.07</v>
      </c>
      <c r="P64" s="4">
        <f t="shared" si="2"/>
        <v>2016</v>
      </c>
      <c r="Q64" s="4">
        <f t="shared" si="3"/>
        <v>965</v>
      </c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5">
      <c r="A65" s="4">
        <v>23325</v>
      </c>
      <c r="B65" s="4" t="s">
        <v>239</v>
      </c>
      <c r="C65" s="4" t="s">
        <v>173</v>
      </c>
      <c r="D65" s="4" t="s">
        <v>24</v>
      </c>
      <c r="E65" s="4" t="s">
        <v>1219</v>
      </c>
      <c r="F65" s="4">
        <v>184</v>
      </c>
      <c r="G65" s="6">
        <v>42543</v>
      </c>
      <c r="H65" s="4" t="str">
        <f>VLOOKUP(D65,Productos!$A$2:$B$13,2,FALSE)</f>
        <v>botella 0.5l</v>
      </c>
      <c r="I65" t="str">
        <f>VLOOKUP(C65,Países!$A$2:$B$186,2,FALSE)</f>
        <v>Asia</v>
      </c>
      <c r="J65" s="4">
        <f>VLOOKUP(H65,Productos!$B$2:$C$13,2,FALSE)</f>
        <v>3</v>
      </c>
      <c r="K65" s="4">
        <f>VLOOKUP(H65,Productos!$B$2:$D$13,3,FALSE)</f>
        <v>6</v>
      </c>
      <c r="L65" s="4">
        <f>VLOOKUP(I65,Inventarios!$A$3:$B$9,2,FALSE)</f>
        <v>10972</v>
      </c>
      <c r="M65" s="4">
        <f>VLOOKUP(I65,Inventarios!$A$3:$C$9,3,FALSE)</f>
        <v>18721</v>
      </c>
      <c r="N65" s="4">
        <f t="shared" si="0"/>
        <v>1104</v>
      </c>
      <c r="O65" s="4">
        <f t="shared" si="1"/>
        <v>1101</v>
      </c>
      <c r="P65" s="4">
        <f t="shared" si="2"/>
        <v>2016</v>
      </c>
      <c r="Q65" s="4">
        <f t="shared" si="3"/>
        <v>552</v>
      </c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5">
      <c r="A66" s="4">
        <v>23326</v>
      </c>
      <c r="B66" s="4" t="s">
        <v>241</v>
      </c>
      <c r="C66" s="4" t="s">
        <v>242</v>
      </c>
      <c r="D66" s="4" t="s">
        <v>35</v>
      </c>
      <c r="E66" s="4" t="s">
        <v>1219</v>
      </c>
      <c r="F66" s="4">
        <v>126</v>
      </c>
      <c r="G66" s="6">
        <v>42603</v>
      </c>
      <c r="H66" s="4" t="str">
        <f>VLOOKUP(D66,Productos!$A$2:$B$13,2,FALSE)</f>
        <v>garrafa 2l</v>
      </c>
      <c r="I66" t="str">
        <f>VLOOKUP(C66,Países!$A$2:$B$186,2,FALSE)</f>
        <v>Europe</v>
      </c>
      <c r="J66" s="4">
        <f>VLOOKUP(H66,Productos!$B$2:$C$13,2,FALSE)</f>
        <v>2.5</v>
      </c>
      <c r="K66" s="4">
        <f>VLOOKUP(H66,Productos!$B$2:$D$13,3,FALSE)</f>
        <v>4.5</v>
      </c>
      <c r="L66" s="4">
        <f>VLOOKUP(I66,Inventarios!$A$3:$B$9,2,FALSE)</f>
        <v>12372</v>
      </c>
      <c r="M66" s="4">
        <f>VLOOKUP(I66,Inventarios!$A$3:$C$9,3,FALSE)</f>
        <v>22716</v>
      </c>
      <c r="N66" s="4">
        <f t="shared" si="0"/>
        <v>567</v>
      </c>
      <c r="O66" s="4">
        <f t="shared" si="1"/>
        <v>564.5</v>
      </c>
      <c r="P66" s="4">
        <f t="shared" si="2"/>
        <v>2016</v>
      </c>
      <c r="Q66" s="4">
        <f t="shared" si="3"/>
        <v>315</v>
      </c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5">
      <c r="A67" s="4">
        <v>23327</v>
      </c>
      <c r="B67" s="4" t="s">
        <v>244</v>
      </c>
      <c r="C67" s="4" t="s">
        <v>97</v>
      </c>
      <c r="D67" s="4" t="s">
        <v>28</v>
      </c>
      <c r="E67" s="4" t="s">
        <v>1219</v>
      </c>
      <c r="F67" s="4">
        <v>176</v>
      </c>
      <c r="G67" s="6">
        <v>42582</v>
      </c>
      <c r="H67" s="4" t="str">
        <f>VLOOKUP(D67,Productos!$A$2:$B$13,2,FALSE)</f>
        <v>botella 1l</v>
      </c>
      <c r="I67" t="str">
        <f>VLOOKUP(C67,Países!$A$2:$B$186,2,FALSE)</f>
        <v>Sub-Saharan Africa</v>
      </c>
      <c r="J67" s="4">
        <f>VLOOKUP(H67,Productos!$B$2:$C$13,2,FALSE)</f>
        <v>3.5</v>
      </c>
      <c r="K67" s="4">
        <f>VLOOKUP(H67,Productos!$B$2:$D$13,3,FALSE)</f>
        <v>6.5</v>
      </c>
      <c r="L67" s="4">
        <f>VLOOKUP(I67,Inventarios!$A$3:$B$9,2,FALSE)</f>
        <v>26618</v>
      </c>
      <c r="M67" s="4">
        <f>VLOOKUP(I67,Inventarios!$A$3:$C$9,3,FALSE)</f>
        <v>39447</v>
      </c>
      <c r="N67" s="4">
        <f t="shared" ref="N67:N130" si="4">F67*K67</f>
        <v>1144</v>
      </c>
      <c r="O67" s="4">
        <f t="shared" ref="O67:O130" si="5">N67-J67</f>
        <v>1140.5</v>
      </c>
      <c r="P67" s="4">
        <f t="shared" ref="P67:P130" si="6">YEAR(G67)</f>
        <v>2016</v>
      </c>
      <c r="Q67" s="4">
        <f t="shared" ref="Q67:Q130" si="7">F67*J67</f>
        <v>616</v>
      </c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4">
        <v>23328</v>
      </c>
      <c r="B68" s="4" t="s">
        <v>248</v>
      </c>
      <c r="C68" s="4" t="s">
        <v>143</v>
      </c>
      <c r="D68" s="4" t="s">
        <v>43</v>
      </c>
      <c r="E68" s="4" t="s">
        <v>1220</v>
      </c>
      <c r="F68" s="4">
        <v>102</v>
      </c>
      <c r="G68" s="6">
        <v>42566</v>
      </c>
      <c r="H68" s="4" t="str">
        <f>VLOOKUP(D68,Productos!$A$2:$B$13,2,FALSE)</f>
        <v>garrafa 8l</v>
      </c>
      <c r="I68" t="str">
        <f>VLOOKUP(C68,Países!$A$2:$B$186,2,FALSE)</f>
        <v>Europe</v>
      </c>
      <c r="J68" s="4">
        <f>VLOOKUP(H68,Productos!$B$2:$C$13,2,FALSE)</f>
        <v>8</v>
      </c>
      <c r="K68" s="4">
        <f>VLOOKUP(H68,Productos!$B$2:$D$13,3,FALSE)</f>
        <v>14.5</v>
      </c>
      <c r="L68" s="4">
        <f>VLOOKUP(I68,Inventarios!$A$3:$B$9,2,FALSE)</f>
        <v>12372</v>
      </c>
      <c r="M68" s="4">
        <f>VLOOKUP(I68,Inventarios!$A$3:$C$9,3,FALSE)</f>
        <v>22716</v>
      </c>
      <c r="N68" s="4">
        <f t="shared" si="4"/>
        <v>1479</v>
      </c>
      <c r="O68" s="4">
        <f t="shared" si="5"/>
        <v>1471</v>
      </c>
      <c r="P68" s="4">
        <f t="shared" si="6"/>
        <v>2016</v>
      </c>
      <c r="Q68" s="4">
        <f t="shared" si="7"/>
        <v>816</v>
      </c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5">
      <c r="A69" s="4">
        <v>23329</v>
      </c>
      <c r="B69" s="4" t="s">
        <v>249</v>
      </c>
      <c r="C69" s="4" t="s">
        <v>250</v>
      </c>
      <c r="D69" s="4" t="s">
        <v>19</v>
      </c>
      <c r="E69" s="4" t="s">
        <v>1219</v>
      </c>
      <c r="F69" s="4">
        <v>203</v>
      </c>
      <c r="G69" s="6">
        <v>42574</v>
      </c>
      <c r="H69" s="4" t="str">
        <f>VLOOKUP(D69,Productos!$A$2:$B$13,2,FALSE)</f>
        <v>botellín 300cc</v>
      </c>
      <c r="I69" t="str">
        <f>VLOOKUP(C69,Países!$A$2:$B$186,2,FALSE)</f>
        <v>North America</v>
      </c>
      <c r="J69" s="4">
        <f>VLOOKUP(H69,Productos!$B$2:$C$13,2,FALSE)</f>
        <v>2</v>
      </c>
      <c r="K69" s="4">
        <f>VLOOKUP(H69,Productos!$B$2:$D$13,3,FALSE)</f>
        <v>3.99</v>
      </c>
      <c r="L69" s="4">
        <f>VLOOKUP(I69,Inventarios!$A$3:$B$9,2,FALSE)</f>
        <v>285</v>
      </c>
      <c r="M69" s="4">
        <f>VLOOKUP(I69,Inventarios!$A$3:$C$9,3,FALSE)</f>
        <v>1429</v>
      </c>
      <c r="N69" s="4">
        <f t="shared" si="4"/>
        <v>809.97</v>
      </c>
      <c r="O69" s="4">
        <f t="shared" si="5"/>
        <v>807.97</v>
      </c>
      <c r="P69" s="4">
        <f t="shared" si="6"/>
        <v>2016</v>
      </c>
      <c r="Q69" s="4">
        <f t="shared" si="7"/>
        <v>406</v>
      </c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5">
      <c r="A70" s="4">
        <v>23330</v>
      </c>
      <c r="B70" s="4" t="s">
        <v>251</v>
      </c>
      <c r="C70" s="4" t="s">
        <v>252</v>
      </c>
      <c r="D70" s="4" t="s">
        <v>16</v>
      </c>
      <c r="E70" s="4" t="s">
        <v>1219</v>
      </c>
      <c r="F70" s="4">
        <v>177</v>
      </c>
      <c r="G70" s="6">
        <v>42586</v>
      </c>
      <c r="H70" s="4" t="str">
        <f>VLOOKUP(D70,Productos!$A$2:$B$13,2,FALSE)</f>
        <v>garrafa 1l</v>
      </c>
      <c r="I70" t="str">
        <f>VLOOKUP(C70,Países!$A$2:$B$186,2,FALSE)</f>
        <v>Europe</v>
      </c>
      <c r="J70" s="4">
        <f>VLOOKUP(H70,Productos!$B$2:$C$13,2,FALSE)</f>
        <v>1</v>
      </c>
      <c r="K70" s="4">
        <f>VLOOKUP(H70,Productos!$B$2:$D$13,3,FALSE)</f>
        <v>2</v>
      </c>
      <c r="L70" s="4">
        <f>VLOOKUP(I70,Inventarios!$A$3:$B$9,2,FALSE)</f>
        <v>12372</v>
      </c>
      <c r="M70" s="4">
        <f>VLOOKUP(I70,Inventarios!$A$3:$C$9,3,FALSE)</f>
        <v>22716</v>
      </c>
      <c r="N70" s="4">
        <f t="shared" si="4"/>
        <v>354</v>
      </c>
      <c r="O70" s="4">
        <f t="shared" si="5"/>
        <v>353</v>
      </c>
      <c r="P70" s="4">
        <f t="shared" si="6"/>
        <v>2016</v>
      </c>
      <c r="Q70" s="4">
        <f t="shared" si="7"/>
        <v>177</v>
      </c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5">
      <c r="A71" s="4">
        <v>23331</v>
      </c>
      <c r="B71" s="4" t="s">
        <v>253</v>
      </c>
      <c r="C71" s="4" t="s">
        <v>30</v>
      </c>
      <c r="D71" s="4" t="s">
        <v>16</v>
      </c>
      <c r="E71" s="4" t="s">
        <v>1220</v>
      </c>
      <c r="F71" s="4">
        <v>51</v>
      </c>
      <c r="G71" s="6">
        <v>42586</v>
      </c>
      <c r="H71" s="4" t="str">
        <f>VLOOKUP(D71,Productos!$A$2:$B$13,2,FALSE)</f>
        <v>garrafa 1l</v>
      </c>
      <c r="I71" t="str">
        <f>VLOOKUP(C71,Países!$A$2:$B$186,2,FALSE)</f>
        <v>Middle East and North Africa</v>
      </c>
      <c r="J71" s="4">
        <f>VLOOKUP(H71,Productos!$B$2:$C$13,2,FALSE)</f>
        <v>1</v>
      </c>
      <c r="K71" s="4">
        <f>VLOOKUP(H71,Productos!$B$2:$D$13,3,FALSE)</f>
        <v>2</v>
      </c>
      <c r="L71" s="4">
        <f>VLOOKUP(I71,Inventarios!$A$3:$B$9,2,FALSE)</f>
        <v>11415</v>
      </c>
      <c r="M71" s="4">
        <f>VLOOKUP(I71,Inventarios!$A$3:$C$9,3,FALSE)</f>
        <v>15102</v>
      </c>
      <c r="N71" s="4">
        <f t="shared" si="4"/>
        <v>102</v>
      </c>
      <c r="O71" s="4">
        <f t="shared" si="5"/>
        <v>101</v>
      </c>
      <c r="P71" s="4">
        <f t="shared" si="6"/>
        <v>2016</v>
      </c>
      <c r="Q71" s="4">
        <f t="shared" si="7"/>
        <v>51</v>
      </c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5">
      <c r="A72" s="4">
        <v>23332</v>
      </c>
      <c r="B72" s="4" t="s">
        <v>255</v>
      </c>
      <c r="C72" s="4" t="s">
        <v>215</v>
      </c>
      <c r="D72" s="4" t="s">
        <v>19</v>
      </c>
      <c r="E72" s="4" t="s">
        <v>1218</v>
      </c>
      <c r="F72" s="4">
        <v>203</v>
      </c>
      <c r="G72" s="6">
        <v>42562</v>
      </c>
      <c r="H72" s="4" t="str">
        <f>VLOOKUP(D72,Productos!$A$2:$B$13,2,FALSE)</f>
        <v>botellín 300cc</v>
      </c>
      <c r="I72" t="str">
        <f>VLOOKUP(C72,Países!$A$2:$B$186,2,FALSE)</f>
        <v>Asia</v>
      </c>
      <c r="J72" s="4">
        <f>VLOOKUP(H72,Productos!$B$2:$C$13,2,FALSE)</f>
        <v>2</v>
      </c>
      <c r="K72" s="4">
        <f>VLOOKUP(H72,Productos!$B$2:$D$13,3,FALSE)</f>
        <v>3.99</v>
      </c>
      <c r="L72" s="4">
        <f>VLOOKUP(I72,Inventarios!$A$3:$B$9,2,FALSE)</f>
        <v>10972</v>
      </c>
      <c r="M72" s="4">
        <f>VLOOKUP(I72,Inventarios!$A$3:$C$9,3,FALSE)</f>
        <v>18721</v>
      </c>
      <c r="N72" s="4">
        <f t="shared" si="4"/>
        <v>809.97</v>
      </c>
      <c r="O72" s="4">
        <f t="shared" si="5"/>
        <v>807.97</v>
      </c>
      <c r="P72" s="4">
        <f t="shared" si="6"/>
        <v>2016</v>
      </c>
      <c r="Q72" s="4">
        <f t="shared" si="7"/>
        <v>406</v>
      </c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5">
      <c r="A73" s="4">
        <v>23333</v>
      </c>
      <c r="B73" s="4" t="s">
        <v>258</v>
      </c>
      <c r="C73" s="4" t="s">
        <v>221</v>
      </c>
      <c r="D73" s="4" t="s">
        <v>19</v>
      </c>
      <c r="E73" s="4" t="s">
        <v>1218</v>
      </c>
      <c r="F73" s="4">
        <v>106</v>
      </c>
      <c r="G73" s="6">
        <v>42587</v>
      </c>
      <c r="H73" s="4" t="str">
        <f>VLOOKUP(D73,Productos!$A$2:$B$13,2,FALSE)</f>
        <v>botellín 300cc</v>
      </c>
      <c r="I73" t="str">
        <f>VLOOKUP(C73,Países!$A$2:$B$186,2,FALSE)</f>
        <v>Europe</v>
      </c>
      <c r="J73" s="4">
        <f>VLOOKUP(H73,Productos!$B$2:$C$13,2,FALSE)</f>
        <v>2</v>
      </c>
      <c r="K73" s="4">
        <f>VLOOKUP(H73,Productos!$B$2:$D$13,3,FALSE)</f>
        <v>3.99</v>
      </c>
      <c r="L73" s="4">
        <f>VLOOKUP(I73,Inventarios!$A$3:$B$9,2,FALSE)</f>
        <v>12372</v>
      </c>
      <c r="M73" s="4">
        <f>VLOOKUP(I73,Inventarios!$A$3:$C$9,3,FALSE)</f>
        <v>22716</v>
      </c>
      <c r="N73" s="4">
        <f t="shared" si="4"/>
        <v>422.94</v>
      </c>
      <c r="O73" s="4">
        <f t="shared" si="5"/>
        <v>420.94</v>
      </c>
      <c r="P73" s="4">
        <f t="shared" si="6"/>
        <v>2016</v>
      </c>
      <c r="Q73" s="4">
        <f t="shared" si="7"/>
        <v>212</v>
      </c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5">
      <c r="A74" s="4">
        <v>23334</v>
      </c>
      <c r="B74" s="4" t="s">
        <v>260</v>
      </c>
      <c r="C74" s="4" t="s">
        <v>245</v>
      </c>
      <c r="D74" s="4" t="s">
        <v>13</v>
      </c>
      <c r="E74" s="4" t="s">
        <v>1219</v>
      </c>
      <c r="F74" s="4">
        <v>14</v>
      </c>
      <c r="G74" s="6">
        <v>42599</v>
      </c>
      <c r="H74" s="4" t="str">
        <f>VLOOKUP(D74,Productos!$A$2:$B$13,2,FALSE)</f>
        <v>botellín 200cc</v>
      </c>
      <c r="I74" t="str">
        <f>VLOOKUP(C74,Países!$A$2:$B$186,2,FALSE)</f>
        <v>Sub-Saharan Africa</v>
      </c>
      <c r="J74" s="4">
        <f>VLOOKUP(H74,Productos!$B$2:$C$13,2,FALSE)</f>
        <v>1.5</v>
      </c>
      <c r="K74" s="4">
        <f>VLOOKUP(H74,Productos!$B$2:$D$13,3,FALSE)</f>
        <v>3</v>
      </c>
      <c r="L74" s="4">
        <f>VLOOKUP(I74,Inventarios!$A$3:$B$9,2,FALSE)</f>
        <v>26618</v>
      </c>
      <c r="M74" s="4">
        <f>VLOOKUP(I74,Inventarios!$A$3:$C$9,3,FALSE)</f>
        <v>39447</v>
      </c>
      <c r="N74" s="4">
        <f t="shared" si="4"/>
        <v>42</v>
      </c>
      <c r="O74" s="4">
        <f t="shared" si="5"/>
        <v>40.5</v>
      </c>
      <c r="P74" s="4">
        <f t="shared" si="6"/>
        <v>2016</v>
      </c>
      <c r="Q74" s="4">
        <f t="shared" si="7"/>
        <v>21</v>
      </c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5">
      <c r="A75" s="4">
        <v>23335</v>
      </c>
      <c r="B75" s="4" t="s">
        <v>263</v>
      </c>
      <c r="C75" s="4" t="s">
        <v>252</v>
      </c>
      <c r="D75" s="4" t="s">
        <v>31</v>
      </c>
      <c r="E75" s="4" t="s">
        <v>1219</v>
      </c>
      <c r="F75" s="4">
        <v>116</v>
      </c>
      <c r="G75" s="6">
        <v>42595</v>
      </c>
      <c r="H75" s="4" t="str">
        <f>VLOOKUP(D75,Productos!$A$2:$B$13,2,FALSE)</f>
        <v>botella 5l</v>
      </c>
      <c r="I75" t="str">
        <f>VLOOKUP(C75,Países!$A$2:$B$186,2,FALSE)</f>
        <v>Europe</v>
      </c>
      <c r="J75" s="4">
        <f>VLOOKUP(H75,Productos!$B$2:$C$13,2,FALSE)</f>
        <v>6</v>
      </c>
      <c r="K75" s="4">
        <f>VLOOKUP(H75,Productos!$B$2:$D$13,3,FALSE)</f>
        <v>9</v>
      </c>
      <c r="L75" s="4">
        <f>VLOOKUP(I75,Inventarios!$A$3:$B$9,2,FALSE)</f>
        <v>12372</v>
      </c>
      <c r="M75" s="4">
        <f>VLOOKUP(I75,Inventarios!$A$3:$C$9,3,FALSE)</f>
        <v>22716</v>
      </c>
      <c r="N75" s="4">
        <f t="shared" si="4"/>
        <v>1044</v>
      </c>
      <c r="O75" s="4">
        <f t="shared" si="5"/>
        <v>1038</v>
      </c>
      <c r="P75" s="4">
        <f t="shared" si="6"/>
        <v>2016</v>
      </c>
      <c r="Q75" s="4">
        <f t="shared" si="7"/>
        <v>696</v>
      </c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5">
      <c r="A76" s="4">
        <v>23336</v>
      </c>
      <c r="B76" s="4" t="s">
        <v>265</v>
      </c>
      <c r="C76" s="4" t="s">
        <v>231</v>
      </c>
      <c r="D76" s="4" t="s">
        <v>35</v>
      </c>
      <c r="E76" s="4" t="s">
        <v>1218</v>
      </c>
      <c r="F76" s="4">
        <v>7</v>
      </c>
      <c r="G76" s="6">
        <v>42552</v>
      </c>
      <c r="H76" s="4" t="str">
        <f>VLOOKUP(D76,Productos!$A$2:$B$13,2,FALSE)</f>
        <v>garrafa 2l</v>
      </c>
      <c r="I76" t="str">
        <f>VLOOKUP(C76,Países!$A$2:$B$186,2,FALSE)</f>
        <v>Middle East and North Africa</v>
      </c>
      <c r="J76" s="4">
        <f>VLOOKUP(H76,Productos!$B$2:$C$13,2,FALSE)</f>
        <v>2.5</v>
      </c>
      <c r="K76" s="4">
        <f>VLOOKUP(H76,Productos!$B$2:$D$13,3,FALSE)</f>
        <v>4.5</v>
      </c>
      <c r="L76" s="4">
        <f>VLOOKUP(I76,Inventarios!$A$3:$B$9,2,FALSE)</f>
        <v>11415</v>
      </c>
      <c r="M76" s="4">
        <f>VLOOKUP(I76,Inventarios!$A$3:$C$9,3,FALSE)</f>
        <v>15102</v>
      </c>
      <c r="N76" s="4">
        <f t="shared" si="4"/>
        <v>31.5</v>
      </c>
      <c r="O76" s="4">
        <f t="shared" si="5"/>
        <v>29</v>
      </c>
      <c r="P76" s="4">
        <f t="shared" si="6"/>
        <v>2016</v>
      </c>
      <c r="Q76" s="4">
        <f t="shared" si="7"/>
        <v>17.5</v>
      </c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4">
        <v>23337</v>
      </c>
      <c r="B77" s="4" t="s">
        <v>267</v>
      </c>
      <c r="C77" s="4" t="s">
        <v>160</v>
      </c>
      <c r="D77" s="4" t="s">
        <v>37</v>
      </c>
      <c r="E77" s="4" t="s">
        <v>1219</v>
      </c>
      <c r="F77" s="4">
        <v>82</v>
      </c>
      <c r="G77" s="6">
        <v>42558</v>
      </c>
      <c r="H77" s="4" t="str">
        <f>VLOOKUP(D77,Productos!$A$2:$B$13,2,FALSE)</f>
        <v>garrafa 3l</v>
      </c>
      <c r="I77" t="str">
        <f>VLOOKUP(C77,Países!$A$2:$B$186,2,FALSE)</f>
        <v>Sub-Saharan Africa</v>
      </c>
      <c r="J77" s="4">
        <f>VLOOKUP(H77,Productos!$B$2:$C$13,2,FALSE)</f>
        <v>3.5</v>
      </c>
      <c r="K77" s="4">
        <f>VLOOKUP(H77,Productos!$B$2:$D$13,3,FALSE)</f>
        <v>6.99</v>
      </c>
      <c r="L77" s="4">
        <f>VLOOKUP(I77,Inventarios!$A$3:$B$9,2,FALSE)</f>
        <v>26618</v>
      </c>
      <c r="M77" s="4">
        <f>VLOOKUP(I77,Inventarios!$A$3:$C$9,3,FALSE)</f>
        <v>39447</v>
      </c>
      <c r="N77" s="4">
        <f t="shared" si="4"/>
        <v>573.18000000000006</v>
      </c>
      <c r="O77" s="4">
        <f t="shared" si="5"/>
        <v>569.68000000000006</v>
      </c>
      <c r="P77" s="4">
        <f t="shared" si="6"/>
        <v>2016</v>
      </c>
      <c r="Q77" s="4">
        <f t="shared" si="7"/>
        <v>287</v>
      </c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5">
      <c r="A78" s="4">
        <v>23338</v>
      </c>
      <c r="B78" s="4" t="s">
        <v>269</v>
      </c>
      <c r="C78" s="4" t="s">
        <v>172</v>
      </c>
      <c r="D78" s="4" t="s">
        <v>19</v>
      </c>
      <c r="E78" s="4" t="s">
        <v>1219</v>
      </c>
      <c r="F78" s="4">
        <v>178</v>
      </c>
      <c r="G78" s="6">
        <v>42594</v>
      </c>
      <c r="H78" s="4" t="str">
        <f>VLOOKUP(D78,Productos!$A$2:$B$13,2,FALSE)</f>
        <v>botellín 300cc</v>
      </c>
      <c r="I78" t="str">
        <f>VLOOKUP(C78,Países!$A$2:$B$186,2,FALSE)</f>
        <v>Asia</v>
      </c>
      <c r="J78" s="4">
        <f>VLOOKUP(H78,Productos!$B$2:$C$13,2,FALSE)</f>
        <v>2</v>
      </c>
      <c r="K78" s="4">
        <f>VLOOKUP(H78,Productos!$B$2:$D$13,3,FALSE)</f>
        <v>3.99</v>
      </c>
      <c r="L78" s="4">
        <f>VLOOKUP(I78,Inventarios!$A$3:$B$9,2,FALSE)</f>
        <v>10972</v>
      </c>
      <c r="M78" s="4">
        <f>VLOOKUP(I78,Inventarios!$A$3:$C$9,3,FALSE)</f>
        <v>18721</v>
      </c>
      <c r="N78" s="4">
        <f t="shared" si="4"/>
        <v>710.22</v>
      </c>
      <c r="O78" s="4">
        <f t="shared" si="5"/>
        <v>708.22</v>
      </c>
      <c r="P78" s="4">
        <f t="shared" si="6"/>
        <v>2016</v>
      </c>
      <c r="Q78" s="4">
        <f t="shared" si="7"/>
        <v>356</v>
      </c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5">
      <c r="A79" s="4">
        <v>23339</v>
      </c>
      <c r="B79" s="4" t="s">
        <v>273</v>
      </c>
      <c r="C79" s="4" t="s">
        <v>113</v>
      </c>
      <c r="D79" s="4" t="s">
        <v>24</v>
      </c>
      <c r="E79" s="4" t="s">
        <v>1218</v>
      </c>
      <c r="F79" s="4">
        <v>41</v>
      </c>
      <c r="G79" s="6">
        <v>42562</v>
      </c>
      <c r="H79" s="4" t="str">
        <f>VLOOKUP(D79,Productos!$A$2:$B$13,2,FALSE)</f>
        <v>botella 0.5l</v>
      </c>
      <c r="I79" t="str">
        <f>VLOOKUP(C79,Países!$A$2:$B$186,2,FALSE)</f>
        <v>Europe</v>
      </c>
      <c r="J79" s="4">
        <f>VLOOKUP(H79,Productos!$B$2:$C$13,2,FALSE)</f>
        <v>3</v>
      </c>
      <c r="K79" s="4">
        <f>VLOOKUP(H79,Productos!$B$2:$D$13,3,FALSE)</f>
        <v>6</v>
      </c>
      <c r="L79" s="4">
        <f>VLOOKUP(I79,Inventarios!$A$3:$B$9,2,FALSE)</f>
        <v>12372</v>
      </c>
      <c r="M79" s="4">
        <f>VLOOKUP(I79,Inventarios!$A$3:$C$9,3,FALSE)</f>
        <v>22716</v>
      </c>
      <c r="N79" s="4">
        <f t="shared" si="4"/>
        <v>246</v>
      </c>
      <c r="O79" s="4">
        <f t="shared" si="5"/>
        <v>243</v>
      </c>
      <c r="P79" s="4">
        <f t="shared" si="6"/>
        <v>2016</v>
      </c>
      <c r="Q79" s="4">
        <f t="shared" si="7"/>
        <v>123</v>
      </c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5">
      <c r="A80" s="4">
        <v>23340</v>
      </c>
      <c r="B80" s="4" t="s">
        <v>275</v>
      </c>
      <c r="C80" s="4" t="s">
        <v>127</v>
      </c>
      <c r="D80" s="4" t="s">
        <v>35</v>
      </c>
      <c r="E80" s="4" t="s">
        <v>1218</v>
      </c>
      <c r="F80" s="4">
        <v>85</v>
      </c>
      <c r="G80" s="6">
        <v>42556</v>
      </c>
      <c r="H80" s="4" t="str">
        <f>VLOOKUP(D80,Productos!$A$2:$B$13,2,FALSE)</f>
        <v>garrafa 2l</v>
      </c>
      <c r="I80" t="str">
        <f>VLOOKUP(C80,Países!$A$2:$B$186,2,FALSE)</f>
        <v>Central America and the Caribbean</v>
      </c>
      <c r="J80" s="4">
        <f>VLOOKUP(H80,Productos!$B$2:$C$13,2,FALSE)</f>
        <v>2.5</v>
      </c>
      <c r="K80" s="4">
        <f>VLOOKUP(H80,Productos!$B$2:$D$13,3,FALSE)</f>
        <v>4.5</v>
      </c>
      <c r="L80" s="4">
        <f>VLOOKUP(I80,Inventarios!$A$3:$B$9,2,FALSE)</f>
        <v>7690</v>
      </c>
      <c r="M80" s="4">
        <f>VLOOKUP(I80,Inventarios!$A$3:$C$9,3,FALSE)</f>
        <v>14672</v>
      </c>
      <c r="N80" s="4">
        <f t="shared" si="4"/>
        <v>382.5</v>
      </c>
      <c r="O80" s="4">
        <f t="shared" si="5"/>
        <v>380</v>
      </c>
      <c r="P80" s="4">
        <f t="shared" si="6"/>
        <v>2016</v>
      </c>
      <c r="Q80" s="4">
        <f t="shared" si="7"/>
        <v>212.5</v>
      </c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5">
      <c r="A81" s="4">
        <v>23341</v>
      </c>
      <c r="B81" s="4" t="s">
        <v>277</v>
      </c>
      <c r="C81" s="4" t="s">
        <v>68</v>
      </c>
      <c r="D81" s="4" t="s">
        <v>13</v>
      </c>
      <c r="E81" s="4" t="s">
        <v>1218</v>
      </c>
      <c r="F81" s="4">
        <v>77</v>
      </c>
      <c r="G81" s="6">
        <v>42548</v>
      </c>
      <c r="H81" s="4" t="str">
        <f>VLOOKUP(D81,Productos!$A$2:$B$13,2,FALSE)</f>
        <v>botellín 200cc</v>
      </c>
      <c r="I81" t="str">
        <f>VLOOKUP(C81,Países!$A$2:$B$186,2,FALSE)</f>
        <v>Sub-Saharan Africa</v>
      </c>
      <c r="J81" s="4">
        <f>VLOOKUP(H81,Productos!$B$2:$C$13,2,FALSE)</f>
        <v>1.5</v>
      </c>
      <c r="K81" s="4">
        <f>VLOOKUP(H81,Productos!$B$2:$D$13,3,FALSE)</f>
        <v>3</v>
      </c>
      <c r="L81" s="4">
        <f>VLOOKUP(I81,Inventarios!$A$3:$B$9,2,FALSE)</f>
        <v>26618</v>
      </c>
      <c r="M81" s="4">
        <f>VLOOKUP(I81,Inventarios!$A$3:$C$9,3,FALSE)</f>
        <v>39447</v>
      </c>
      <c r="N81" s="4">
        <f t="shared" si="4"/>
        <v>231</v>
      </c>
      <c r="O81" s="4">
        <f t="shared" si="5"/>
        <v>229.5</v>
      </c>
      <c r="P81" s="4">
        <f t="shared" si="6"/>
        <v>2016</v>
      </c>
      <c r="Q81" s="4">
        <f t="shared" si="7"/>
        <v>115.5</v>
      </c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5">
      <c r="A82" s="4">
        <v>23342</v>
      </c>
      <c r="B82" s="4" t="s">
        <v>280</v>
      </c>
      <c r="C82" s="4" t="s">
        <v>257</v>
      </c>
      <c r="D82" s="4" t="s">
        <v>19</v>
      </c>
      <c r="E82" s="4" t="s">
        <v>1219</v>
      </c>
      <c r="F82" s="4">
        <v>122</v>
      </c>
      <c r="G82" s="6">
        <v>42549</v>
      </c>
      <c r="H82" s="4" t="str">
        <f>VLOOKUP(D82,Productos!$A$2:$B$13,2,FALSE)</f>
        <v>botellín 300cc</v>
      </c>
      <c r="I82" t="str">
        <f>VLOOKUP(C82,Países!$A$2:$B$186,2,FALSE)</f>
        <v>Europe</v>
      </c>
      <c r="J82" s="4">
        <f>VLOOKUP(H82,Productos!$B$2:$C$13,2,FALSE)</f>
        <v>2</v>
      </c>
      <c r="K82" s="4">
        <f>VLOOKUP(H82,Productos!$B$2:$D$13,3,FALSE)</f>
        <v>3.99</v>
      </c>
      <c r="L82" s="4">
        <f>VLOOKUP(I82,Inventarios!$A$3:$B$9,2,FALSE)</f>
        <v>12372</v>
      </c>
      <c r="M82" s="4">
        <f>VLOOKUP(I82,Inventarios!$A$3:$C$9,3,FALSE)</f>
        <v>22716</v>
      </c>
      <c r="N82" s="4">
        <f t="shared" si="4"/>
        <v>486.78000000000003</v>
      </c>
      <c r="O82" s="4">
        <f t="shared" si="5"/>
        <v>484.78000000000003</v>
      </c>
      <c r="P82" s="4">
        <f t="shared" si="6"/>
        <v>2016</v>
      </c>
      <c r="Q82" s="4">
        <f t="shared" si="7"/>
        <v>244</v>
      </c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4">
        <v>23343</v>
      </c>
      <c r="B83" s="4" t="s">
        <v>283</v>
      </c>
      <c r="C83" s="4" t="s">
        <v>57</v>
      </c>
      <c r="D83" s="4" t="s">
        <v>41</v>
      </c>
      <c r="E83" s="4" t="s">
        <v>1219</v>
      </c>
      <c r="F83" s="4">
        <v>42</v>
      </c>
      <c r="G83" s="6">
        <v>42605</v>
      </c>
      <c r="H83" s="4" t="str">
        <f>VLOOKUP(D83,Productos!$A$2:$B$13,2,FALSE)</f>
        <v>garrafa 4l</v>
      </c>
      <c r="I83" t="str">
        <f>VLOOKUP(C83,Países!$A$2:$B$186,2,FALSE)</f>
        <v>Asia</v>
      </c>
      <c r="J83" s="4">
        <f>VLOOKUP(H83,Productos!$B$2:$C$13,2,FALSE)</f>
        <v>5</v>
      </c>
      <c r="K83" s="4">
        <f>VLOOKUP(H83,Productos!$B$2:$D$13,3,FALSE)</f>
        <v>9.99</v>
      </c>
      <c r="L83" s="4">
        <f>VLOOKUP(I83,Inventarios!$A$3:$B$9,2,FALSE)</f>
        <v>10972</v>
      </c>
      <c r="M83" s="4">
        <f>VLOOKUP(I83,Inventarios!$A$3:$C$9,3,FALSE)</f>
        <v>18721</v>
      </c>
      <c r="N83" s="4">
        <f t="shared" si="4"/>
        <v>419.58</v>
      </c>
      <c r="O83" s="4">
        <f t="shared" si="5"/>
        <v>414.58</v>
      </c>
      <c r="P83" s="4">
        <f t="shared" si="6"/>
        <v>2016</v>
      </c>
      <c r="Q83" s="4">
        <f t="shared" si="7"/>
        <v>210</v>
      </c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5">
      <c r="A84" s="4">
        <v>23344</v>
      </c>
      <c r="B84" s="4" t="s">
        <v>284</v>
      </c>
      <c r="C84" s="4" t="s">
        <v>192</v>
      </c>
      <c r="D84" s="4" t="s">
        <v>28</v>
      </c>
      <c r="E84" s="4" t="s">
        <v>1219</v>
      </c>
      <c r="F84" s="4">
        <v>64</v>
      </c>
      <c r="G84" s="6">
        <v>42604</v>
      </c>
      <c r="H84" s="4" t="str">
        <f>VLOOKUP(D84,Productos!$A$2:$B$13,2,FALSE)</f>
        <v>botella 1l</v>
      </c>
      <c r="I84" t="str">
        <f>VLOOKUP(C84,Países!$A$2:$B$186,2,FALSE)</f>
        <v>Asia</v>
      </c>
      <c r="J84" s="4">
        <f>VLOOKUP(H84,Productos!$B$2:$C$13,2,FALSE)</f>
        <v>3.5</v>
      </c>
      <c r="K84" s="4">
        <f>VLOOKUP(H84,Productos!$B$2:$D$13,3,FALSE)</f>
        <v>6.5</v>
      </c>
      <c r="L84" s="4">
        <f>VLOOKUP(I84,Inventarios!$A$3:$B$9,2,FALSE)</f>
        <v>10972</v>
      </c>
      <c r="M84" s="4">
        <f>VLOOKUP(I84,Inventarios!$A$3:$C$9,3,FALSE)</f>
        <v>18721</v>
      </c>
      <c r="N84" s="4">
        <f t="shared" si="4"/>
        <v>416</v>
      </c>
      <c r="O84" s="4">
        <f t="shared" si="5"/>
        <v>412.5</v>
      </c>
      <c r="P84" s="4">
        <f t="shared" si="6"/>
        <v>2016</v>
      </c>
      <c r="Q84" s="4">
        <f t="shared" si="7"/>
        <v>224</v>
      </c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5">
      <c r="A85" s="4">
        <v>23345</v>
      </c>
      <c r="B85" s="4" t="s">
        <v>286</v>
      </c>
      <c r="C85" s="4" t="s">
        <v>143</v>
      </c>
      <c r="D85" s="4" t="s">
        <v>43</v>
      </c>
      <c r="E85" s="4" t="s">
        <v>1220</v>
      </c>
      <c r="F85" s="4">
        <v>208</v>
      </c>
      <c r="G85" s="6">
        <v>42611</v>
      </c>
      <c r="H85" s="4" t="str">
        <f>VLOOKUP(D85,Productos!$A$2:$B$13,2,FALSE)</f>
        <v>garrafa 8l</v>
      </c>
      <c r="I85" t="str">
        <f>VLOOKUP(C85,Países!$A$2:$B$186,2,FALSE)</f>
        <v>Europe</v>
      </c>
      <c r="J85" s="4">
        <f>VLOOKUP(H85,Productos!$B$2:$C$13,2,FALSE)</f>
        <v>8</v>
      </c>
      <c r="K85" s="4">
        <f>VLOOKUP(H85,Productos!$B$2:$D$13,3,FALSE)</f>
        <v>14.5</v>
      </c>
      <c r="L85" s="4">
        <f>VLOOKUP(I85,Inventarios!$A$3:$B$9,2,FALSE)</f>
        <v>12372</v>
      </c>
      <c r="M85" s="4">
        <f>VLOOKUP(I85,Inventarios!$A$3:$C$9,3,FALSE)</f>
        <v>22716</v>
      </c>
      <c r="N85" s="4">
        <f t="shared" si="4"/>
        <v>3016</v>
      </c>
      <c r="O85" s="4">
        <f t="shared" si="5"/>
        <v>3008</v>
      </c>
      <c r="P85" s="4">
        <f t="shared" si="6"/>
        <v>2016</v>
      </c>
      <c r="Q85" s="4">
        <f t="shared" si="7"/>
        <v>1664</v>
      </c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5">
      <c r="A86" s="4">
        <v>23346</v>
      </c>
      <c r="B86" s="4" t="s">
        <v>289</v>
      </c>
      <c r="C86" s="4" t="s">
        <v>70</v>
      </c>
      <c r="D86" s="4" t="s">
        <v>41</v>
      </c>
      <c r="E86" s="4" t="s">
        <v>1218</v>
      </c>
      <c r="F86" s="4">
        <v>13</v>
      </c>
      <c r="G86" s="6">
        <v>42580</v>
      </c>
      <c r="H86" s="4" t="str">
        <f>VLOOKUP(D86,Productos!$A$2:$B$13,2,FALSE)</f>
        <v>garrafa 4l</v>
      </c>
      <c r="I86" t="str">
        <f>VLOOKUP(C86,Países!$A$2:$B$186,2,FALSE)</f>
        <v>Sub-Saharan Africa</v>
      </c>
      <c r="J86" s="4">
        <f>VLOOKUP(H86,Productos!$B$2:$C$13,2,FALSE)</f>
        <v>5</v>
      </c>
      <c r="K86" s="4">
        <f>VLOOKUP(H86,Productos!$B$2:$D$13,3,FALSE)</f>
        <v>9.99</v>
      </c>
      <c r="L86" s="4">
        <f>VLOOKUP(I86,Inventarios!$A$3:$B$9,2,FALSE)</f>
        <v>26618</v>
      </c>
      <c r="M86" s="4">
        <f>VLOOKUP(I86,Inventarios!$A$3:$C$9,3,FALSE)</f>
        <v>39447</v>
      </c>
      <c r="N86" s="4">
        <f t="shared" si="4"/>
        <v>129.87</v>
      </c>
      <c r="O86" s="4">
        <f t="shared" si="5"/>
        <v>124.87</v>
      </c>
      <c r="P86" s="4">
        <f t="shared" si="6"/>
        <v>2016</v>
      </c>
      <c r="Q86" s="4">
        <f t="shared" si="7"/>
        <v>65</v>
      </c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5">
      <c r="A87" s="4">
        <v>23347</v>
      </c>
      <c r="B87" s="4" t="s">
        <v>292</v>
      </c>
      <c r="C87" s="4" t="s">
        <v>53</v>
      </c>
      <c r="D87" s="4" t="s">
        <v>31</v>
      </c>
      <c r="E87" s="4" t="s">
        <v>1218</v>
      </c>
      <c r="F87" s="4">
        <v>147</v>
      </c>
      <c r="G87" s="6">
        <v>42549</v>
      </c>
      <c r="H87" s="4" t="str">
        <f>VLOOKUP(D87,Productos!$A$2:$B$13,2,FALSE)</f>
        <v>botella 5l</v>
      </c>
      <c r="I87" t="str">
        <f>VLOOKUP(C87,Países!$A$2:$B$186,2,FALSE)</f>
        <v>Middle East and North Africa</v>
      </c>
      <c r="J87" s="4">
        <f>VLOOKUP(H87,Productos!$B$2:$C$13,2,FALSE)</f>
        <v>6</v>
      </c>
      <c r="K87" s="4">
        <f>VLOOKUP(H87,Productos!$B$2:$D$13,3,FALSE)</f>
        <v>9</v>
      </c>
      <c r="L87" s="4">
        <f>VLOOKUP(I87,Inventarios!$A$3:$B$9,2,FALSE)</f>
        <v>11415</v>
      </c>
      <c r="M87" s="4">
        <f>VLOOKUP(I87,Inventarios!$A$3:$C$9,3,FALSE)</f>
        <v>15102</v>
      </c>
      <c r="N87" s="4">
        <f t="shared" si="4"/>
        <v>1323</v>
      </c>
      <c r="O87" s="4">
        <f t="shared" si="5"/>
        <v>1317</v>
      </c>
      <c r="P87" s="4">
        <f t="shared" si="6"/>
        <v>2016</v>
      </c>
      <c r="Q87" s="4">
        <f t="shared" si="7"/>
        <v>882</v>
      </c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5">
      <c r="A88" s="4">
        <v>23348</v>
      </c>
      <c r="B88" s="4" t="s">
        <v>294</v>
      </c>
      <c r="C88" s="4" t="s">
        <v>169</v>
      </c>
      <c r="D88" s="4" t="s">
        <v>41</v>
      </c>
      <c r="E88" s="4" t="s">
        <v>1218</v>
      </c>
      <c r="F88" s="4">
        <v>163</v>
      </c>
      <c r="G88" s="6">
        <v>42607</v>
      </c>
      <c r="H88" s="4" t="str">
        <f>VLOOKUP(D88,Productos!$A$2:$B$13,2,FALSE)</f>
        <v>garrafa 4l</v>
      </c>
      <c r="I88" t="str">
        <f>VLOOKUP(C88,Países!$A$2:$B$186,2,FALSE)</f>
        <v>Europe</v>
      </c>
      <c r="J88" s="4">
        <f>VLOOKUP(H88,Productos!$B$2:$C$13,2,FALSE)</f>
        <v>5</v>
      </c>
      <c r="K88" s="4">
        <f>VLOOKUP(H88,Productos!$B$2:$D$13,3,FALSE)</f>
        <v>9.99</v>
      </c>
      <c r="L88" s="4">
        <f>VLOOKUP(I88,Inventarios!$A$3:$B$9,2,FALSE)</f>
        <v>12372</v>
      </c>
      <c r="M88" s="4">
        <f>VLOOKUP(I88,Inventarios!$A$3:$C$9,3,FALSE)</f>
        <v>22716</v>
      </c>
      <c r="N88" s="4">
        <f t="shared" si="4"/>
        <v>1628.3700000000001</v>
      </c>
      <c r="O88" s="4">
        <f t="shared" si="5"/>
        <v>1623.3700000000001</v>
      </c>
      <c r="P88" s="4">
        <f t="shared" si="6"/>
        <v>2016</v>
      </c>
      <c r="Q88" s="4">
        <f t="shared" si="7"/>
        <v>815</v>
      </c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5">
      <c r="A89" s="4">
        <v>23349</v>
      </c>
      <c r="B89" s="4" t="s">
        <v>297</v>
      </c>
      <c r="C89" s="4" t="s">
        <v>146</v>
      </c>
      <c r="D89" s="4" t="s">
        <v>28</v>
      </c>
      <c r="E89" s="4" t="s">
        <v>1220</v>
      </c>
      <c r="F89" s="4">
        <v>126</v>
      </c>
      <c r="G89" s="6">
        <v>42573</v>
      </c>
      <c r="H89" s="4" t="str">
        <f>VLOOKUP(D89,Productos!$A$2:$B$13,2,FALSE)</f>
        <v>botella 1l</v>
      </c>
      <c r="I89" t="str">
        <f>VLOOKUP(C89,Países!$A$2:$B$186,2,FALSE)</f>
        <v>Europe</v>
      </c>
      <c r="J89" s="4">
        <f>VLOOKUP(H89,Productos!$B$2:$C$13,2,FALSE)</f>
        <v>3.5</v>
      </c>
      <c r="K89" s="4">
        <f>VLOOKUP(H89,Productos!$B$2:$D$13,3,FALSE)</f>
        <v>6.5</v>
      </c>
      <c r="L89" s="4">
        <f>VLOOKUP(I89,Inventarios!$A$3:$B$9,2,FALSE)</f>
        <v>12372</v>
      </c>
      <c r="M89" s="4">
        <f>VLOOKUP(I89,Inventarios!$A$3:$C$9,3,FALSE)</f>
        <v>22716</v>
      </c>
      <c r="N89" s="4">
        <f t="shared" si="4"/>
        <v>819</v>
      </c>
      <c r="O89" s="4">
        <f t="shared" si="5"/>
        <v>815.5</v>
      </c>
      <c r="P89" s="4">
        <f t="shared" si="6"/>
        <v>2016</v>
      </c>
      <c r="Q89" s="4">
        <f t="shared" si="7"/>
        <v>441</v>
      </c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5">
      <c r="A90" s="4">
        <v>23350</v>
      </c>
      <c r="B90" s="4" t="s">
        <v>299</v>
      </c>
      <c r="C90" s="4" t="s">
        <v>84</v>
      </c>
      <c r="D90" s="4" t="s">
        <v>31</v>
      </c>
      <c r="E90" s="4" t="s">
        <v>1219</v>
      </c>
      <c r="F90" s="4">
        <v>188</v>
      </c>
      <c r="G90" s="6">
        <v>42546</v>
      </c>
      <c r="H90" s="4" t="str">
        <f>VLOOKUP(D90,Productos!$A$2:$B$13,2,FALSE)</f>
        <v>botella 5l</v>
      </c>
      <c r="I90" t="str">
        <f>VLOOKUP(C90,Países!$A$2:$B$186,2,FALSE)</f>
        <v>Sub-Saharan Africa</v>
      </c>
      <c r="J90" s="4">
        <f>VLOOKUP(H90,Productos!$B$2:$C$13,2,FALSE)</f>
        <v>6</v>
      </c>
      <c r="K90" s="4">
        <f>VLOOKUP(H90,Productos!$B$2:$D$13,3,FALSE)</f>
        <v>9</v>
      </c>
      <c r="L90" s="4">
        <f>VLOOKUP(I90,Inventarios!$A$3:$B$9,2,FALSE)</f>
        <v>26618</v>
      </c>
      <c r="M90" s="4">
        <f>VLOOKUP(I90,Inventarios!$A$3:$C$9,3,FALSE)</f>
        <v>39447</v>
      </c>
      <c r="N90" s="4">
        <f t="shared" si="4"/>
        <v>1692</v>
      </c>
      <c r="O90" s="4">
        <f t="shared" si="5"/>
        <v>1686</v>
      </c>
      <c r="P90" s="4">
        <f t="shared" si="6"/>
        <v>2016</v>
      </c>
      <c r="Q90" s="4">
        <f t="shared" si="7"/>
        <v>1128</v>
      </c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5">
      <c r="A91" s="4">
        <v>23351</v>
      </c>
      <c r="B91" s="4" t="s">
        <v>301</v>
      </c>
      <c r="C91" s="4" t="s">
        <v>99</v>
      </c>
      <c r="D91" s="4" t="s">
        <v>19</v>
      </c>
      <c r="E91" s="4" t="s">
        <v>1218</v>
      </c>
      <c r="F91" s="4">
        <v>151</v>
      </c>
      <c r="G91" s="6">
        <v>42585</v>
      </c>
      <c r="H91" s="4" t="str">
        <f>VLOOKUP(D91,Productos!$A$2:$B$13,2,FALSE)</f>
        <v>botellín 300cc</v>
      </c>
      <c r="I91" t="str">
        <f>VLOOKUP(C91,Países!$A$2:$B$186,2,FALSE)</f>
        <v>Asia</v>
      </c>
      <c r="J91" s="4">
        <f>VLOOKUP(H91,Productos!$B$2:$C$13,2,FALSE)</f>
        <v>2</v>
      </c>
      <c r="K91" s="4">
        <f>VLOOKUP(H91,Productos!$B$2:$D$13,3,FALSE)</f>
        <v>3.99</v>
      </c>
      <c r="L91" s="4">
        <f>VLOOKUP(I91,Inventarios!$A$3:$B$9,2,FALSE)</f>
        <v>10972</v>
      </c>
      <c r="M91" s="4">
        <f>VLOOKUP(I91,Inventarios!$A$3:$C$9,3,FALSE)</f>
        <v>18721</v>
      </c>
      <c r="N91" s="4">
        <f t="shared" si="4"/>
        <v>602.49</v>
      </c>
      <c r="O91" s="4">
        <f t="shared" si="5"/>
        <v>600.49</v>
      </c>
      <c r="P91" s="4">
        <f t="shared" si="6"/>
        <v>2016</v>
      </c>
      <c r="Q91" s="4">
        <f t="shared" si="7"/>
        <v>302</v>
      </c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5">
      <c r="A92" s="4">
        <v>23352</v>
      </c>
      <c r="B92" s="4" t="s">
        <v>304</v>
      </c>
      <c r="C92" s="4" t="s">
        <v>256</v>
      </c>
      <c r="D92" s="4" t="s">
        <v>24</v>
      </c>
      <c r="E92" s="4" t="s">
        <v>1219</v>
      </c>
      <c r="F92" s="4">
        <v>89</v>
      </c>
      <c r="G92" s="6">
        <v>42558</v>
      </c>
      <c r="H92" s="4" t="str">
        <f>VLOOKUP(D92,Productos!$A$2:$B$13,2,FALSE)</f>
        <v>botella 0.5l</v>
      </c>
      <c r="I92" t="str">
        <f>VLOOKUP(C92,Países!$A$2:$B$186,2,FALSE)</f>
        <v>Europe</v>
      </c>
      <c r="J92" s="4">
        <f>VLOOKUP(H92,Productos!$B$2:$C$13,2,FALSE)</f>
        <v>3</v>
      </c>
      <c r="K92" s="4">
        <f>VLOOKUP(H92,Productos!$B$2:$D$13,3,FALSE)</f>
        <v>6</v>
      </c>
      <c r="L92" s="4">
        <f>VLOOKUP(I92,Inventarios!$A$3:$B$9,2,FALSE)</f>
        <v>12372</v>
      </c>
      <c r="M92" s="4">
        <f>VLOOKUP(I92,Inventarios!$A$3:$C$9,3,FALSE)</f>
        <v>22716</v>
      </c>
      <c r="N92" s="4">
        <f t="shared" si="4"/>
        <v>534</v>
      </c>
      <c r="O92" s="4">
        <f t="shared" si="5"/>
        <v>531</v>
      </c>
      <c r="P92" s="4">
        <f t="shared" si="6"/>
        <v>2016</v>
      </c>
      <c r="Q92" s="4">
        <f t="shared" si="7"/>
        <v>267</v>
      </c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5">
      <c r="A93" s="4">
        <v>23353</v>
      </c>
      <c r="B93" s="4" t="s">
        <v>306</v>
      </c>
      <c r="C93" s="4" t="s">
        <v>91</v>
      </c>
      <c r="D93" s="4" t="s">
        <v>43</v>
      </c>
      <c r="E93" s="4" t="s">
        <v>1218</v>
      </c>
      <c r="F93" s="4">
        <v>168</v>
      </c>
      <c r="G93" s="6">
        <v>42531</v>
      </c>
      <c r="H93" s="4" t="str">
        <f>VLOOKUP(D93,Productos!$A$2:$B$13,2,FALSE)</f>
        <v>garrafa 8l</v>
      </c>
      <c r="I93" t="str">
        <f>VLOOKUP(C93,Países!$A$2:$B$186,2,FALSE)</f>
        <v>North America</v>
      </c>
      <c r="J93" s="4">
        <f>VLOOKUP(H93,Productos!$B$2:$C$13,2,FALSE)</f>
        <v>8</v>
      </c>
      <c r="K93" s="4">
        <f>VLOOKUP(H93,Productos!$B$2:$D$13,3,FALSE)</f>
        <v>14.5</v>
      </c>
      <c r="L93" s="4">
        <f>VLOOKUP(I93,Inventarios!$A$3:$B$9,2,FALSE)</f>
        <v>285</v>
      </c>
      <c r="M93" s="4">
        <f>VLOOKUP(I93,Inventarios!$A$3:$C$9,3,FALSE)</f>
        <v>1429</v>
      </c>
      <c r="N93" s="4">
        <f t="shared" si="4"/>
        <v>2436</v>
      </c>
      <c r="O93" s="4">
        <f t="shared" si="5"/>
        <v>2428</v>
      </c>
      <c r="P93" s="4">
        <f t="shared" si="6"/>
        <v>2016</v>
      </c>
      <c r="Q93" s="4">
        <f t="shared" si="7"/>
        <v>1344</v>
      </c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5">
      <c r="A94" s="4">
        <v>23354</v>
      </c>
      <c r="B94" s="4" t="s">
        <v>309</v>
      </c>
      <c r="C94" s="4" t="s">
        <v>133</v>
      </c>
      <c r="D94" s="4" t="s">
        <v>37</v>
      </c>
      <c r="E94" s="4" t="s">
        <v>1220</v>
      </c>
      <c r="F94" s="4">
        <v>84</v>
      </c>
      <c r="G94" s="6">
        <v>42585</v>
      </c>
      <c r="H94" s="4" t="str">
        <f>VLOOKUP(D94,Productos!$A$2:$B$13,2,FALSE)</f>
        <v>garrafa 3l</v>
      </c>
      <c r="I94" t="str">
        <f>VLOOKUP(C94,Países!$A$2:$B$186,2,FALSE)</f>
        <v>Sub-Saharan Africa</v>
      </c>
      <c r="J94" s="4">
        <f>VLOOKUP(H94,Productos!$B$2:$C$13,2,FALSE)</f>
        <v>3.5</v>
      </c>
      <c r="K94" s="4">
        <f>VLOOKUP(H94,Productos!$B$2:$D$13,3,FALSE)</f>
        <v>6.99</v>
      </c>
      <c r="L94" s="4">
        <f>VLOOKUP(I94,Inventarios!$A$3:$B$9,2,FALSE)</f>
        <v>26618</v>
      </c>
      <c r="M94" s="4">
        <f>VLOOKUP(I94,Inventarios!$A$3:$C$9,3,FALSE)</f>
        <v>39447</v>
      </c>
      <c r="N94" s="4">
        <f t="shared" si="4"/>
        <v>587.16</v>
      </c>
      <c r="O94" s="4">
        <f t="shared" si="5"/>
        <v>583.66</v>
      </c>
      <c r="P94" s="4">
        <f t="shared" si="6"/>
        <v>2016</v>
      </c>
      <c r="Q94" s="4">
        <f t="shared" si="7"/>
        <v>294</v>
      </c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5">
      <c r="A95" s="4">
        <v>23355</v>
      </c>
      <c r="B95" s="4" t="s">
        <v>311</v>
      </c>
      <c r="C95" s="4" t="s">
        <v>129</v>
      </c>
      <c r="D95" s="4" t="s">
        <v>19</v>
      </c>
      <c r="E95" s="4" t="s">
        <v>1220</v>
      </c>
      <c r="F95" s="4">
        <v>16</v>
      </c>
      <c r="G95" s="6">
        <v>42548</v>
      </c>
      <c r="H95" s="4" t="str">
        <f>VLOOKUP(D95,Productos!$A$2:$B$13,2,FALSE)</f>
        <v>botellín 300cc</v>
      </c>
      <c r="I95" t="str">
        <f>VLOOKUP(C95,Países!$A$2:$B$186,2,FALSE)</f>
        <v>Australia and Oceania</v>
      </c>
      <c r="J95" s="4">
        <f>VLOOKUP(H95,Productos!$B$2:$C$13,2,FALSE)</f>
        <v>2</v>
      </c>
      <c r="K95" s="4">
        <f>VLOOKUP(H95,Productos!$B$2:$D$13,3,FALSE)</f>
        <v>3.99</v>
      </c>
      <c r="L95" s="4">
        <f>VLOOKUP(I95,Inventarios!$A$3:$B$9,2,FALSE)</f>
        <v>4047</v>
      </c>
      <c r="M95" s="4">
        <f>VLOOKUP(I95,Inventarios!$A$3:$C$9,3,FALSE)</f>
        <v>9654</v>
      </c>
      <c r="N95" s="4">
        <f t="shared" si="4"/>
        <v>63.84</v>
      </c>
      <c r="O95" s="4">
        <f t="shared" si="5"/>
        <v>61.84</v>
      </c>
      <c r="P95" s="4">
        <f t="shared" si="6"/>
        <v>2016</v>
      </c>
      <c r="Q95" s="4">
        <f t="shared" si="7"/>
        <v>32</v>
      </c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5">
      <c r="A96" s="4">
        <v>23356</v>
      </c>
      <c r="B96" s="4" t="s">
        <v>313</v>
      </c>
      <c r="C96" s="4" t="s">
        <v>245</v>
      </c>
      <c r="D96" s="4" t="s">
        <v>19</v>
      </c>
      <c r="E96" s="4" t="s">
        <v>1218</v>
      </c>
      <c r="F96" s="4">
        <v>80</v>
      </c>
      <c r="G96" s="6">
        <v>42542</v>
      </c>
      <c r="H96" s="4" t="str">
        <f>VLOOKUP(D96,Productos!$A$2:$B$13,2,FALSE)</f>
        <v>botellín 300cc</v>
      </c>
      <c r="I96" t="str">
        <f>VLOOKUP(C96,Países!$A$2:$B$186,2,FALSE)</f>
        <v>Sub-Saharan Africa</v>
      </c>
      <c r="J96" s="4">
        <f>VLOOKUP(H96,Productos!$B$2:$C$13,2,FALSE)</f>
        <v>2</v>
      </c>
      <c r="K96" s="4">
        <f>VLOOKUP(H96,Productos!$B$2:$D$13,3,FALSE)</f>
        <v>3.99</v>
      </c>
      <c r="L96" s="4">
        <f>VLOOKUP(I96,Inventarios!$A$3:$B$9,2,FALSE)</f>
        <v>26618</v>
      </c>
      <c r="M96" s="4">
        <f>VLOOKUP(I96,Inventarios!$A$3:$C$9,3,FALSE)</f>
        <v>39447</v>
      </c>
      <c r="N96" s="4">
        <f t="shared" si="4"/>
        <v>319.20000000000005</v>
      </c>
      <c r="O96" s="4">
        <f t="shared" si="5"/>
        <v>317.20000000000005</v>
      </c>
      <c r="P96" s="4">
        <f t="shared" si="6"/>
        <v>2016</v>
      </c>
      <c r="Q96" s="4">
        <f t="shared" si="7"/>
        <v>160</v>
      </c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5">
      <c r="A97" s="4">
        <v>23357</v>
      </c>
      <c r="B97" s="4" t="s">
        <v>314</v>
      </c>
      <c r="C97" s="4" t="s">
        <v>116</v>
      </c>
      <c r="D97" s="4" t="s">
        <v>24</v>
      </c>
      <c r="E97" s="4" t="s">
        <v>1219</v>
      </c>
      <c r="F97" s="4">
        <v>50</v>
      </c>
      <c r="G97" s="6">
        <v>42568</v>
      </c>
      <c r="H97" s="4" t="str">
        <f>VLOOKUP(D97,Productos!$A$2:$B$13,2,FALSE)</f>
        <v>botella 0.5l</v>
      </c>
      <c r="I97" t="str">
        <f>VLOOKUP(C97,Países!$A$2:$B$186,2,FALSE)</f>
        <v>Europe</v>
      </c>
      <c r="J97" s="4">
        <f>VLOOKUP(H97,Productos!$B$2:$C$13,2,FALSE)</f>
        <v>3</v>
      </c>
      <c r="K97" s="4">
        <f>VLOOKUP(H97,Productos!$B$2:$D$13,3,FALSE)</f>
        <v>6</v>
      </c>
      <c r="L97" s="4">
        <f>VLOOKUP(I97,Inventarios!$A$3:$B$9,2,FALSE)</f>
        <v>12372</v>
      </c>
      <c r="M97" s="4">
        <f>VLOOKUP(I97,Inventarios!$A$3:$C$9,3,FALSE)</f>
        <v>22716</v>
      </c>
      <c r="N97" s="4">
        <f t="shared" si="4"/>
        <v>300</v>
      </c>
      <c r="O97" s="4">
        <f t="shared" si="5"/>
        <v>297</v>
      </c>
      <c r="P97" s="4">
        <f t="shared" si="6"/>
        <v>2016</v>
      </c>
      <c r="Q97" s="4">
        <f t="shared" si="7"/>
        <v>150</v>
      </c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5">
      <c r="A98" s="4">
        <v>23358</v>
      </c>
      <c r="B98" s="4" t="s">
        <v>316</v>
      </c>
      <c r="C98" s="4" t="s">
        <v>48</v>
      </c>
      <c r="D98" s="4" t="s">
        <v>41</v>
      </c>
      <c r="E98" s="4" t="s">
        <v>1219</v>
      </c>
      <c r="F98" s="4">
        <v>41</v>
      </c>
      <c r="G98" s="6">
        <v>42532</v>
      </c>
      <c r="H98" s="4" t="str">
        <f>VLOOKUP(D98,Productos!$A$2:$B$13,2,FALSE)</f>
        <v>garrafa 4l</v>
      </c>
      <c r="I98" t="str">
        <f>VLOOKUP(C98,Países!$A$2:$B$186,2,FALSE)</f>
        <v>Australia and Oceania</v>
      </c>
      <c r="J98" s="4">
        <f>VLOOKUP(H98,Productos!$B$2:$C$13,2,FALSE)</f>
        <v>5</v>
      </c>
      <c r="K98" s="4">
        <f>VLOOKUP(H98,Productos!$B$2:$D$13,3,FALSE)</f>
        <v>9.99</v>
      </c>
      <c r="L98" s="4">
        <f>VLOOKUP(I98,Inventarios!$A$3:$B$9,2,FALSE)</f>
        <v>4047</v>
      </c>
      <c r="M98" s="4">
        <f>VLOOKUP(I98,Inventarios!$A$3:$C$9,3,FALSE)</f>
        <v>9654</v>
      </c>
      <c r="N98" s="4">
        <f t="shared" si="4"/>
        <v>409.59000000000003</v>
      </c>
      <c r="O98" s="4">
        <f t="shared" si="5"/>
        <v>404.59000000000003</v>
      </c>
      <c r="P98" s="4">
        <f t="shared" si="6"/>
        <v>2016</v>
      </c>
      <c r="Q98" s="4">
        <f t="shared" si="7"/>
        <v>205</v>
      </c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5">
      <c r="A99" s="4">
        <v>23359</v>
      </c>
      <c r="B99" s="4" t="s">
        <v>319</v>
      </c>
      <c r="C99" s="4" t="s">
        <v>89</v>
      </c>
      <c r="D99" s="4" t="s">
        <v>16</v>
      </c>
      <c r="E99" s="4" t="s">
        <v>1218</v>
      </c>
      <c r="F99" s="4">
        <v>19</v>
      </c>
      <c r="G99" s="6">
        <v>42562</v>
      </c>
      <c r="H99" s="4" t="str">
        <f>VLOOKUP(D99,Productos!$A$2:$B$13,2,FALSE)</f>
        <v>garrafa 1l</v>
      </c>
      <c r="I99" t="str">
        <f>VLOOKUP(C99,Países!$A$2:$B$186,2,FALSE)</f>
        <v>Sub-Saharan Africa</v>
      </c>
      <c r="J99" s="4">
        <f>VLOOKUP(H99,Productos!$B$2:$C$13,2,FALSE)</f>
        <v>1</v>
      </c>
      <c r="K99" s="4">
        <f>VLOOKUP(H99,Productos!$B$2:$D$13,3,FALSE)</f>
        <v>2</v>
      </c>
      <c r="L99" s="4">
        <f>VLOOKUP(I99,Inventarios!$A$3:$B$9,2,FALSE)</f>
        <v>26618</v>
      </c>
      <c r="M99" s="4">
        <f>VLOOKUP(I99,Inventarios!$A$3:$C$9,3,FALSE)</f>
        <v>39447</v>
      </c>
      <c r="N99" s="4">
        <f t="shared" si="4"/>
        <v>38</v>
      </c>
      <c r="O99" s="4">
        <f t="shared" si="5"/>
        <v>37</v>
      </c>
      <c r="P99" s="4">
        <f t="shared" si="6"/>
        <v>2016</v>
      </c>
      <c r="Q99" s="4">
        <f t="shared" si="7"/>
        <v>19</v>
      </c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5">
      <c r="A100" s="4">
        <v>23360</v>
      </c>
      <c r="B100" s="4" t="s">
        <v>320</v>
      </c>
      <c r="C100" s="4" t="s">
        <v>72</v>
      </c>
      <c r="D100" s="4" t="s">
        <v>37</v>
      </c>
      <c r="E100" s="4" t="s">
        <v>1219</v>
      </c>
      <c r="F100" s="4">
        <v>37</v>
      </c>
      <c r="G100" s="6">
        <v>42534</v>
      </c>
      <c r="H100" s="4" t="str">
        <f>VLOOKUP(D100,Productos!$A$2:$B$13,2,FALSE)</f>
        <v>garrafa 3l</v>
      </c>
      <c r="I100" t="str">
        <f>VLOOKUP(C100,Países!$A$2:$B$186,2,FALSE)</f>
        <v>Middle East and North Africa</v>
      </c>
      <c r="J100" s="4">
        <f>VLOOKUP(H100,Productos!$B$2:$C$13,2,FALSE)</f>
        <v>3.5</v>
      </c>
      <c r="K100" s="4">
        <f>VLOOKUP(H100,Productos!$B$2:$D$13,3,FALSE)</f>
        <v>6.99</v>
      </c>
      <c r="L100" s="4">
        <f>VLOOKUP(I100,Inventarios!$A$3:$B$9,2,FALSE)</f>
        <v>11415</v>
      </c>
      <c r="M100" s="4">
        <f>VLOOKUP(I100,Inventarios!$A$3:$C$9,3,FALSE)</f>
        <v>15102</v>
      </c>
      <c r="N100" s="4">
        <f t="shared" si="4"/>
        <v>258.63</v>
      </c>
      <c r="O100" s="4">
        <f t="shared" si="5"/>
        <v>255.13</v>
      </c>
      <c r="P100" s="4">
        <f t="shared" si="6"/>
        <v>2016</v>
      </c>
      <c r="Q100" s="4">
        <f t="shared" si="7"/>
        <v>129.5</v>
      </c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5">
      <c r="A101" s="4">
        <v>23361</v>
      </c>
      <c r="B101" s="4" t="s">
        <v>322</v>
      </c>
      <c r="C101" s="4" t="s">
        <v>224</v>
      </c>
      <c r="D101" s="4" t="s">
        <v>37</v>
      </c>
      <c r="E101" s="4" t="s">
        <v>1218</v>
      </c>
      <c r="F101" s="4">
        <v>184</v>
      </c>
      <c r="G101" s="6">
        <v>42558</v>
      </c>
      <c r="H101" s="4" t="str">
        <f>VLOOKUP(D101,Productos!$A$2:$B$13,2,FALSE)</f>
        <v>garrafa 3l</v>
      </c>
      <c r="I101" t="str">
        <f>VLOOKUP(C101,Países!$A$2:$B$186,2,FALSE)</f>
        <v>Sub-Saharan Africa</v>
      </c>
      <c r="J101" s="4">
        <f>VLOOKUP(H101,Productos!$B$2:$C$13,2,FALSE)</f>
        <v>3.5</v>
      </c>
      <c r="K101" s="4">
        <f>VLOOKUP(H101,Productos!$B$2:$D$13,3,FALSE)</f>
        <v>6.99</v>
      </c>
      <c r="L101" s="4">
        <f>VLOOKUP(I101,Inventarios!$A$3:$B$9,2,FALSE)</f>
        <v>26618</v>
      </c>
      <c r="M101" s="4">
        <f>VLOOKUP(I101,Inventarios!$A$3:$C$9,3,FALSE)</f>
        <v>39447</v>
      </c>
      <c r="N101" s="4">
        <f t="shared" si="4"/>
        <v>1286.1600000000001</v>
      </c>
      <c r="O101" s="4">
        <f t="shared" si="5"/>
        <v>1282.6600000000001</v>
      </c>
      <c r="P101" s="4">
        <f t="shared" si="6"/>
        <v>2016</v>
      </c>
      <c r="Q101" s="4">
        <f t="shared" si="7"/>
        <v>644</v>
      </c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5">
      <c r="A102" s="4">
        <v>23362</v>
      </c>
      <c r="B102" s="4" t="s">
        <v>324</v>
      </c>
      <c r="C102" s="4" t="s">
        <v>140</v>
      </c>
      <c r="D102" s="4" t="s">
        <v>13</v>
      </c>
      <c r="E102" s="4" t="s">
        <v>1218</v>
      </c>
      <c r="F102" s="4">
        <v>179</v>
      </c>
      <c r="G102" s="6">
        <v>42600</v>
      </c>
      <c r="H102" s="4" t="str">
        <f>VLOOKUP(D102,Productos!$A$2:$B$13,2,FALSE)</f>
        <v>botellín 200cc</v>
      </c>
      <c r="I102" t="str">
        <f>VLOOKUP(C102,Países!$A$2:$B$186,2,FALSE)</f>
        <v>Australia and Oceania</v>
      </c>
      <c r="J102" s="4">
        <f>VLOOKUP(H102,Productos!$B$2:$C$13,2,FALSE)</f>
        <v>1.5</v>
      </c>
      <c r="K102" s="4">
        <f>VLOOKUP(H102,Productos!$B$2:$D$13,3,FALSE)</f>
        <v>3</v>
      </c>
      <c r="L102" s="4">
        <f>VLOOKUP(I102,Inventarios!$A$3:$B$9,2,FALSE)</f>
        <v>4047</v>
      </c>
      <c r="M102" s="4">
        <f>VLOOKUP(I102,Inventarios!$A$3:$C$9,3,FALSE)</f>
        <v>9654</v>
      </c>
      <c r="N102" s="4">
        <f t="shared" si="4"/>
        <v>537</v>
      </c>
      <c r="O102" s="4">
        <f t="shared" si="5"/>
        <v>535.5</v>
      </c>
      <c r="P102" s="4">
        <f t="shared" si="6"/>
        <v>2016</v>
      </c>
      <c r="Q102" s="4">
        <f t="shared" si="7"/>
        <v>268.5</v>
      </c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5">
      <c r="A103" s="4">
        <v>23363</v>
      </c>
      <c r="B103" s="4" t="s">
        <v>325</v>
      </c>
      <c r="C103" s="4" t="s">
        <v>323</v>
      </c>
      <c r="D103" s="4" t="s">
        <v>16</v>
      </c>
      <c r="E103" s="4" t="s">
        <v>1219</v>
      </c>
      <c r="F103" s="4">
        <v>190</v>
      </c>
      <c r="G103" s="6">
        <v>42571</v>
      </c>
      <c r="H103" s="4" t="str">
        <f>VLOOKUP(D103,Productos!$A$2:$B$13,2,FALSE)</f>
        <v>garrafa 1l</v>
      </c>
      <c r="I103" t="str">
        <f>VLOOKUP(C103,Países!$A$2:$B$186,2,FALSE)</f>
        <v>Europe</v>
      </c>
      <c r="J103" s="4">
        <f>VLOOKUP(H103,Productos!$B$2:$C$13,2,FALSE)</f>
        <v>1</v>
      </c>
      <c r="K103" s="4">
        <f>VLOOKUP(H103,Productos!$B$2:$D$13,3,FALSE)</f>
        <v>2</v>
      </c>
      <c r="L103" s="4">
        <f>VLOOKUP(I103,Inventarios!$A$3:$B$9,2,FALSE)</f>
        <v>12372</v>
      </c>
      <c r="M103" s="4">
        <f>VLOOKUP(I103,Inventarios!$A$3:$C$9,3,FALSE)</f>
        <v>22716</v>
      </c>
      <c r="N103" s="4">
        <f t="shared" si="4"/>
        <v>380</v>
      </c>
      <c r="O103" s="4">
        <f t="shared" si="5"/>
        <v>379</v>
      </c>
      <c r="P103" s="4">
        <f t="shared" si="6"/>
        <v>2016</v>
      </c>
      <c r="Q103" s="4">
        <f t="shared" si="7"/>
        <v>190</v>
      </c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5">
      <c r="A104" s="4">
        <v>23364</v>
      </c>
      <c r="B104" s="4" t="s">
        <v>327</v>
      </c>
      <c r="C104" s="4" t="s">
        <v>312</v>
      </c>
      <c r="D104" s="4" t="s">
        <v>31</v>
      </c>
      <c r="E104" s="4" t="s">
        <v>1218</v>
      </c>
      <c r="F104" s="4">
        <v>47</v>
      </c>
      <c r="G104" s="6">
        <v>42554</v>
      </c>
      <c r="H104" s="4" t="str">
        <f>VLOOKUP(D104,Productos!$A$2:$B$13,2,FALSE)</f>
        <v>botella 5l</v>
      </c>
      <c r="I104" t="str">
        <f>VLOOKUP(C104,Países!$A$2:$B$186,2,FALSE)</f>
        <v>Middle East and North Africa</v>
      </c>
      <c r="J104" s="4">
        <f>VLOOKUP(H104,Productos!$B$2:$C$13,2,FALSE)</f>
        <v>6</v>
      </c>
      <c r="K104" s="4">
        <f>VLOOKUP(H104,Productos!$B$2:$D$13,3,FALSE)</f>
        <v>9</v>
      </c>
      <c r="L104" s="4">
        <f>VLOOKUP(I104,Inventarios!$A$3:$B$9,2,FALSE)</f>
        <v>11415</v>
      </c>
      <c r="M104" s="4">
        <f>VLOOKUP(I104,Inventarios!$A$3:$C$9,3,FALSE)</f>
        <v>15102</v>
      </c>
      <c r="N104" s="4">
        <f t="shared" si="4"/>
        <v>423</v>
      </c>
      <c r="O104" s="4">
        <f t="shared" si="5"/>
        <v>417</v>
      </c>
      <c r="P104" s="4">
        <f t="shared" si="6"/>
        <v>2016</v>
      </c>
      <c r="Q104" s="4">
        <f t="shared" si="7"/>
        <v>282</v>
      </c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5">
      <c r="A105" s="4">
        <v>23365</v>
      </c>
      <c r="B105" s="4" t="s">
        <v>329</v>
      </c>
      <c r="C105" s="4" t="s">
        <v>107</v>
      </c>
      <c r="D105" s="4" t="s">
        <v>35</v>
      </c>
      <c r="E105" s="4" t="s">
        <v>1218</v>
      </c>
      <c r="F105" s="4">
        <v>165</v>
      </c>
      <c r="G105" s="6">
        <v>42560</v>
      </c>
      <c r="H105" s="4" t="str">
        <f>VLOOKUP(D105,Productos!$A$2:$B$13,2,FALSE)</f>
        <v>garrafa 2l</v>
      </c>
      <c r="I105" t="str">
        <f>VLOOKUP(C105,Países!$A$2:$B$186,2,FALSE)</f>
        <v>Central America and the Caribbean</v>
      </c>
      <c r="J105" s="4">
        <f>VLOOKUP(H105,Productos!$B$2:$C$13,2,FALSE)</f>
        <v>2.5</v>
      </c>
      <c r="K105" s="4">
        <f>VLOOKUP(H105,Productos!$B$2:$D$13,3,FALSE)</f>
        <v>4.5</v>
      </c>
      <c r="L105" s="4">
        <f>VLOOKUP(I105,Inventarios!$A$3:$B$9,2,FALSE)</f>
        <v>7690</v>
      </c>
      <c r="M105" s="4">
        <f>VLOOKUP(I105,Inventarios!$A$3:$C$9,3,FALSE)</f>
        <v>14672</v>
      </c>
      <c r="N105" s="4">
        <f t="shared" si="4"/>
        <v>742.5</v>
      </c>
      <c r="O105" s="4">
        <f t="shared" si="5"/>
        <v>740</v>
      </c>
      <c r="P105" s="4">
        <f t="shared" si="6"/>
        <v>2016</v>
      </c>
      <c r="Q105" s="4">
        <f t="shared" si="7"/>
        <v>412.5</v>
      </c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5">
      <c r="A106" s="4">
        <v>23366</v>
      </c>
      <c r="B106" s="4" t="s">
        <v>330</v>
      </c>
      <c r="C106" s="4" t="s">
        <v>116</v>
      </c>
      <c r="D106" s="4" t="s">
        <v>16</v>
      </c>
      <c r="E106" s="4" t="s">
        <v>1218</v>
      </c>
      <c r="F106" s="4">
        <v>178</v>
      </c>
      <c r="G106" s="6">
        <v>42540</v>
      </c>
      <c r="H106" s="4" t="str">
        <f>VLOOKUP(D106,Productos!$A$2:$B$13,2,FALSE)</f>
        <v>garrafa 1l</v>
      </c>
      <c r="I106" t="str">
        <f>VLOOKUP(C106,Países!$A$2:$B$186,2,FALSE)</f>
        <v>Europe</v>
      </c>
      <c r="J106" s="4">
        <f>VLOOKUP(H106,Productos!$B$2:$C$13,2,FALSE)</f>
        <v>1</v>
      </c>
      <c r="K106" s="4">
        <f>VLOOKUP(H106,Productos!$B$2:$D$13,3,FALSE)</f>
        <v>2</v>
      </c>
      <c r="L106" s="4">
        <f>VLOOKUP(I106,Inventarios!$A$3:$B$9,2,FALSE)</f>
        <v>12372</v>
      </c>
      <c r="M106" s="4">
        <f>VLOOKUP(I106,Inventarios!$A$3:$C$9,3,FALSE)</f>
        <v>22716</v>
      </c>
      <c r="N106" s="4">
        <f t="shared" si="4"/>
        <v>356</v>
      </c>
      <c r="O106" s="4">
        <f t="shared" si="5"/>
        <v>355</v>
      </c>
      <c r="P106" s="4">
        <f t="shared" si="6"/>
        <v>2016</v>
      </c>
      <c r="Q106" s="4">
        <f t="shared" si="7"/>
        <v>178</v>
      </c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5">
      <c r="A107" s="4">
        <v>23367</v>
      </c>
      <c r="B107" s="4" t="s">
        <v>331</v>
      </c>
      <c r="C107" s="4" t="s">
        <v>274</v>
      </c>
      <c r="D107" s="4" t="s">
        <v>19</v>
      </c>
      <c r="E107" s="4" t="s">
        <v>1219</v>
      </c>
      <c r="F107" s="4">
        <v>10</v>
      </c>
      <c r="G107" s="6">
        <v>42545</v>
      </c>
      <c r="H107" s="4" t="str">
        <f>VLOOKUP(D107,Productos!$A$2:$B$13,2,FALSE)</f>
        <v>botellín 300cc</v>
      </c>
      <c r="I107" t="str">
        <f>VLOOKUP(C107,Países!$A$2:$B$186,2,FALSE)</f>
        <v>Middle East and North Africa</v>
      </c>
      <c r="J107" s="4">
        <f>VLOOKUP(H107,Productos!$B$2:$C$13,2,FALSE)</f>
        <v>2</v>
      </c>
      <c r="K107" s="4">
        <f>VLOOKUP(H107,Productos!$B$2:$D$13,3,FALSE)</f>
        <v>3.99</v>
      </c>
      <c r="L107" s="4">
        <f>VLOOKUP(I107,Inventarios!$A$3:$B$9,2,FALSE)</f>
        <v>11415</v>
      </c>
      <c r="M107" s="4">
        <f>VLOOKUP(I107,Inventarios!$A$3:$C$9,3,FALSE)</f>
        <v>15102</v>
      </c>
      <c r="N107" s="4">
        <f t="shared" si="4"/>
        <v>39.900000000000006</v>
      </c>
      <c r="O107" s="4">
        <f t="shared" si="5"/>
        <v>37.900000000000006</v>
      </c>
      <c r="P107" s="4">
        <f t="shared" si="6"/>
        <v>2016</v>
      </c>
      <c r="Q107" s="4">
        <f t="shared" si="7"/>
        <v>20</v>
      </c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5">
      <c r="A108" s="4">
        <v>23368</v>
      </c>
      <c r="B108" s="4" t="s">
        <v>332</v>
      </c>
      <c r="C108" s="4" t="s">
        <v>245</v>
      </c>
      <c r="D108" s="4" t="s">
        <v>35</v>
      </c>
      <c r="E108" s="4" t="s">
        <v>1219</v>
      </c>
      <c r="F108" s="4">
        <v>150</v>
      </c>
      <c r="G108" s="6">
        <v>42607</v>
      </c>
      <c r="H108" s="4" t="str">
        <f>VLOOKUP(D108,Productos!$A$2:$B$13,2,FALSE)</f>
        <v>garrafa 2l</v>
      </c>
      <c r="I108" t="str">
        <f>VLOOKUP(C108,Países!$A$2:$B$186,2,FALSE)</f>
        <v>Sub-Saharan Africa</v>
      </c>
      <c r="J108" s="4">
        <f>VLOOKUP(H108,Productos!$B$2:$C$13,2,FALSE)</f>
        <v>2.5</v>
      </c>
      <c r="K108" s="4">
        <f>VLOOKUP(H108,Productos!$B$2:$D$13,3,FALSE)</f>
        <v>4.5</v>
      </c>
      <c r="L108" s="4">
        <f>VLOOKUP(I108,Inventarios!$A$3:$B$9,2,FALSE)</f>
        <v>26618</v>
      </c>
      <c r="M108" s="4">
        <f>VLOOKUP(I108,Inventarios!$A$3:$C$9,3,FALSE)</f>
        <v>39447</v>
      </c>
      <c r="N108" s="4">
        <f t="shared" si="4"/>
        <v>675</v>
      </c>
      <c r="O108" s="4">
        <f t="shared" si="5"/>
        <v>672.5</v>
      </c>
      <c r="P108" s="4">
        <f t="shared" si="6"/>
        <v>2016</v>
      </c>
      <c r="Q108" s="4">
        <f t="shared" si="7"/>
        <v>375</v>
      </c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5">
      <c r="A109" s="4">
        <v>23369</v>
      </c>
      <c r="B109" s="4" t="s">
        <v>333</v>
      </c>
      <c r="C109" s="4" t="s">
        <v>252</v>
      </c>
      <c r="D109" s="4" t="s">
        <v>22</v>
      </c>
      <c r="E109" s="4" t="s">
        <v>1219</v>
      </c>
      <c r="F109" s="4">
        <v>77</v>
      </c>
      <c r="G109" s="6">
        <v>42553</v>
      </c>
      <c r="H109" s="4" t="str">
        <f>VLOOKUP(D109,Productos!$A$2:$B$13,2,FALSE)</f>
        <v>botellín 500cc</v>
      </c>
      <c r="I109" t="str">
        <f>VLOOKUP(C109,Países!$A$2:$B$186,2,FALSE)</f>
        <v>Europe</v>
      </c>
      <c r="J109" s="4">
        <f>VLOOKUP(H109,Productos!$B$2:$C$13,2,FALSE)</f>
        <v>3.5</v>
      </c>
      <c r="K109" s="4">
        <f>VLOOKUP(H109,Productos!$B$2:$D$13,3,FALSE)</f>
        <v>6.5</v>
      </c>
      <c r="L109" s="4">
        <f>VLOOKUP(I109,Inventarios!$A$3:$B$9,2,FALSE)</f>
        <v>12372</v>
      </c>
      <c r="M109" s="4">
        <f>VLOOKUP(I109,Inventarios!$A$3:$C$9,3,FALSE)</f>
        <v>22716</v>
      </c>
      <c r="N109" s="4">
        <f t="shared" si="4"/>
        <v>500.5</v>
      </c>
      <c r="O109" s="4">
        <f t="shared" si="5"/>
        <v>497</v>
      </c>
      <c r="P109" s="4">
        <f t="shared" si="6"/>
        <v>2016</v>
      </c>
      <c r="Q109" s="4">
        <f t="shared" si="7"/>
        <v>269.5</v>
      </c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5">
      <c r="A110" s="4">
        <v>23370</v>
      </c>
      <c r="B110" s="4" t="s">
        <v>334</v>
      </c>
      <c r="C110" s="4" t="s">
        <v>173</v>
      </c>
      <c r="D110" s="4" t="s">
        <v>13</v>
      </c>
      <c r="E110" s="4" t="s">
        <v>1219</v>
      </c>
      <c r="F110" s="4">
        <v>63</v>
      </c>
      <c r="G110" s="6">
        <v>42550</v>
      </c>
      <c r="H110" s="4" t="str">
        <f>VLOOKUP(D110,Productos!$A$2:$B$13,2,FALSE)</f>
        <v>botellín 200cc</v>
      </c>
      <c r="I110" t="str">
        <f>VLOOKUP(C110,Países!$A$2:$B$186,2,FALSE)</f>
        <v>Asia</v>
      </c>
      <c r="J110" s="4">
        <f>VLOOKUP(H110,Productos!$B$2:$C$13,2,FALSE)</f>
        <v>1.5</v>
      </c>
      <c r="K110" s="4">
        <f>VLOOKUP(H110,Productos!$B$2:$D$13,3,FALSE)</f>
        <v>3</v>
      </c>
      <c r="L110" s="4">
        <f>VLOOKUP(I110,Inventarios!$A$3:$B$9,2,FALSE)</f>
        <v>10972</v>
      </c>
      <c r="M110" s="4">
        <f>VLOOKUP(I110,Inventarios!$A$3:$C$9,3,FALSE)</f>
        <v>18721</v>
      </c>
      <c r="N110" s="4">
        <f t="shared" si="4"/>
        <v>189</v>
      </c>
      <c r="O110" s="4">
        <f t="shared" si="5"/>
        <v>187.5</v>
      </c>
      <c r="P110" s="4">
        <f t="shared" si="6"/>
        <v>2016</v>
      </c>
      <c r="Q110" s="4">
        <f t="shared" si="7"/>
        <v>94.5</v>
      </c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5">
      <c r="A111" s="4">
        <v>23371</v>
      </c>
      <c r="B111" s="4" t="s">
        <v>335</v>
      </c>
      <c r="C111" s="4" t="s">
        <v>310</v>
      </c>
      <c r="D111" s="4" t="s">
        <v>37</v>
      </c>
      <c r="E111" s="4" t="s">
        <v>1218</v>
      </c>
      <c r="F111" s="4">
        <v>204</v>
      </c>
      <c r="G111" s="6">
        <v>42597</v>
      </c>
      <c r="H111" s="4" t="str">
        <f>VLOOKUP(D111,Productos!$A$2:$B$13,2,FALSE)</f>
        <v>garrafa 3l</v>
      </c>
      <c r="I111" t="str">
        <f>VLOOKUP(C111,Países!$A$2:$B$186,2,FALSE)</f>
        <v>Central America and the Caribbean</v>
      </c>
      <c r="J111" s="4">
        <f>VLOOKUP(H111,Productos!$B$2:$C$13,2,FALSE)</f>
        <v>3.5</v>
      </c>
      <c r="K111" s="4">
        <f>VLOOKUP(H111,Productos!$B$2:$D$13,3,FALSE)</f>
        <v>6.99</v>
      </c>
      <c r="L111" s="4">
        <f>VLOOKUP(I111,Inventarios!$A$3:$B$9,2,FALSE)</f>
        <v>7690</v>
      </c>
      <c r="M111" s="4">
        <f>VLOOKUP(I111,Inventarios!$A$3:$C$9,3,FALSE)</f>
        <v>14672</v>
      </c>
      <c r="N111" s="4">
        <f t="shared" si="4"/>
        <v>1425.96</v>
      </c>
      <c r="O111" s="4">
        <f t="shared" si="5"/>
        <v>1422.46</v>
      </c>
      <c r="P111" s="4">
        <f t="shared" si="6"/>
        <v>2016</v>
      </c>
      <c r="Q111" s="4">
        <f t="shared" si="7"/>
        <v>714</v>
      </c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5">
      <c r="A112" s="4">
        <v>23372</v>
      </c>
      <c r="B112" s="4" t="s">
        <v>336</v>
      </c>
      <c r="C112" s="4" t="s">
        <v>245</v>
      </c>
      <c r="D112" s="4" t="s">
        <v>22</v>
      </c>
      <c r="E112" s="4" t="s">
        <v>1218</v>
      </c>
      <c r="F112" s="4">
        <v>22</v>
      </c>
      <c r="G112" s="6">
        <v>42594</v>
      </c>
      <c r="H112" s="4" t="str">
        <f>VLOOKUP(D112,Productos!$A$2:$B$13,2,FALSE)</f>
        <v>botellín 500cc</v>
      </c>
      <c r="I112" t="str">
        <f>VLOOKUP(C112,Países!$A$2:$B$186,2,FALSE)</f>
        <v>Sub-Saharan Africa</v>
      </c>
      <c r="J112" s="4">
        <f>VLOOKUP(H112,Productos!$B$2:$C$13,2,FALSE)</f>
        <v>3.5</v>
      </c>
      <c r="K112" s="4">
        <f>VLOOKUP(H112,Productos!$B$2:$D$13,3,FALSE)</f>
        <v>6.5</v>
      </c>
      <c r="L112" s="4">
        <f>VLOOKUP(I112,Inventarios!$A$3:$B$9,2,FALSE)</f>
        <v>26618</v>
      </c>
      <c r="M112" s="4">
        <f>VLOOKUP(I112,Inventarios!$A$3:$C$9,3,FALSE)</f>
        <v>39447</v>
      </c>
      <c r="N112" s="4">
        <f t="shared" si="4"/>
        <v>143</v>
      </c>
      <c r="O112" s="4">
        <f t="shared" si="5"/>
        <v>139.5</v>
      </c>
      <c r="P112" s="4">
        <f t="shared" si="6"/>
        <v>2016</v>
      </c>
      <c r="Q112" s="4">
        <f t="shared" si="7"/>
        <v>77</v>
      </c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5">
      <c r="A113" s="4">
        <v>23373</v>
      </c>
      <c r="B113" s="4" t="s">
        <v>337</v>
      </c>
      <c r="C113" s="4" t="s">
        <v>57</v>
      </c>
      <c r="D113" s="4" t="s">
        <v>28</v>
      </c>
      <c r="E113" s="4" t="s">
        <v>1219</v>
      </c>
      <c r="F113" s="4">
        <v>95</v>
      </c>
      <c r="G113" s="6">
        <v>42575</v>
      </c>
      <c r="H113" s="4" t="str">
        <f>VLOOKUP(D113,Productos!$A$2:$B$13,2,FALSE)</f>
        <v>botella 1l</v>
      </c>
      <c r="I113" t="str">
        <f>VLOOKUP(C113,Países!$A$2:$B$186,2,FALSE)</f>
        <v>Asia</v>
      </c>
      <c r="J113" s="4">
        <f>VLOOKUP(H113,Productos!$B$2:$C$13,2,FALSE)</f>
        <v>3.5</v>
      </c>
      <c r="K113" s="4">
        <f>VLOOKUP(H113,Productos!$B$2:$D$13,3,FALSE)</f>
        <v>6.5</v>
      </c>
      <c r="L113" s="4">
        <f>VLOOKUP(I113,Inventarios!$A$3:$B$9,2,FALSE)</f>
        <v>10972</v>
      </c>
      <c r="M113" s="4">
        <f>VLOOKUP(I113,Inventarios!$A$3:$C$9,3,FALSE)</f>
        <v>18721</v>
      </c>
      <c r="N113" s="4">
        <f t="shared" si="4"/>
        <v>617.5</v>
      </c>
      <c r="O113" s="4">
        <f t="shared" si="5"/>
        <v>614</v>
      </c>
      <c r="P113" s="4">
        <f t="shared" si="6"/>
        <v>2016</v>
      </c>
      <c r="Q113" s="4">
        <f t="shared" si="7"/>
        <v>332.5</v>
      </c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5">
      <c r="A114" s="4">
        <v>23374</v>
      </c>
      <c r="B114" s="4" t="s">
        <v>338</v>
      </c>
      <c r="C114" s="4" t="s">
        <v>94</v>
      </c>
      <c r="D114" s="4" t="s">
        <v>19</v>
      </c>
      <c r="E114" s="4" t="s">
        <v>1218</v>
      </c>
      <c r="F114" s="4">
        <v>57</v>
      </c>
      <c r="G114" s="6">
        <v>42596</v>
      </c>
      <c r="H114" s="4" t="str">
        <f>VLOOKUP(D114,Productos!$A$2:$B$13,2,FALSE)</f>
        <v>botellín 300cc</v>
      </c>
      <c r="I114" t="str">
        <f>VLOOKUP(C114,Países!$A$2:$B$186,2,FALSE)</f>
        <v>Sub-Saharan Africa</v>
      </c>
      <c r="J114" s="4">
        <f>VLOOKUP(H114,Productos!$B$2:$C$13,2,FALSE)</f>
        <v>2</v>
      </c>
      <c r="K114" s="4">
        <f>VLOOKUP(H114,Productos!$B$2:$D$13,3,FALSE)</f>
        <v>3.99</v>
      </c>
      <c r="L114" s="4">
        <f>VLOOKUP(I114,Inventarios!$A$3:$B$9,2,FALSE)</f>
        <v>26618</v>
      </c>
      <c r="M114" s="4">
        <f>VLOOKUP(I114,Inventarios!$A$3:$C$9,3,FALSE)</f>
        <v>39447</v>
      </c>
      <c r="N114" s="4">
        <f t="shared" si="4"/>
        <v>227.43</v>
      </c>
      <c r="O114" s="4">
        <f t="shared" si="5"/>
        <v>225.43</v>
      </c>
      <c r="P114" s="4">
        <f t="shared" si="6"/>
        <v>2016</v>
      </c>
      <c r="Q114" s="4">
        <f t="shared" si="7"/>
        <v>114</v>
      </c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5">
      <c r="A115" s="4">
        <v>23375</v>
      </c>
      <c r="B115" s="4" t="s">
        <v>339</v>
      </c>
      <c r="C115" s="4" t="s">
        <v>129</v>
      </c>
      <c r="D115" s="4" t="s">
        <v>37</v>
      </c>
      <c r="E115" s="4" t="s">
        <v>1218</v>
      </c>
      <c r="F115" s="4">
        <v>5</v>
      </c>
      <c r="G115" s="6">
        <v>42551</v>
      </c>
      <c r="H115" s="4" t="str">
        <f>VLOOKUP(D115,Productos!$A$2:$B$13,2,FALSE)</f>
        <v>garrafa 3l</v>
      </c>
      <c r="I115" t="str">
        <f>VLOOKUP(C115,Países!$A$2:$B$186,2,FALSE)</f>
        <v>Australia and Oceania</v>
      </c>
      <c r="J115" s="4">
        <f>VLOOKUP(H115,Productos!$B$2:$C$13,2,FALSE)</f>
        <v>3.5</v>
      </c>
      <c r="K115" s="4">
        <f>VLOOKUP(H115,Productos!$B$2:$D$13,3,FALSE)</f>
        <v>6.99</v>
      </c>
      <c r="L115" s="4">
        <f>VLOOKUP(I115,Inventarios!$A$3:$B$9,2,FALSE)</f>
        <v>4047</v>
      </c>
      <c r="M115" s="4">
        <f>VLOOKUP(I115,Inventarios!$A$3:$C$9,3,FALSE)</f>
        <v>9654</v>
      </c>
      <c r="N115" s="4">
        <f t="shared" si="4"/>
        <v>34.950000000000003</v>
      </c>
      <c r="O115" s="4">
        <f t="shared" si="5"/>
        <v>31.450000000000003</v>
      </c>
      <c r="P115" s="4">
        <f t="shared" si="6"/>
        <v>2016</v>
      </c>
      <c r="Q115" s="4">
        <f t="shared" si="7"/>
        <v>17.5</v>
      </c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5">
      <c r="A116" s="4">
        <v>23376</v>
      </c>
      <c r="B116" s="4" t="s">
        <v>340</v>
      </c>
      <c r="C116" s="4" t="s">
        <v>175</v>
      </c>
      <c r="D116" s="4" t="s">
        <v>37</v>
      </c>
      <c r="E116" s="4" t="s">
        <v>1218</v>
      </c>
      <c r="F116" s="4">
        <v>85</v>
      </c>
      <c r="G116" s="6">
        <v>42574</v>
      </c>
      <c r="H116" s="4" t="str">
        <f>VLOOKUP(D116,Productos!$A$2:$B$13,2,FALSE)</f>
        <v>garrafa 3l</v>
      </c>
      <c r="I116" t="str">
        <f>VLOOKUP(C116,Países!$A$2:$B$186,2,FALSE)</f>
        <v>Sub-Saharan Africa</v>
      </c>
      <c r="J116" s="4">
        <f>VLOOKUP(H116,Productos!$B$2:$C$13,2,FALSE)</f>
        <v>3.5</v>
      </c>
      <c r="K116" s="4">
        <f>VLOOKUP(H116,Productos!$B$2:$D$13,3,FALSE)</f>
        <v>6.99</v>
      </c>
      <c r="L116" s="4">
        <f>VLOOKUP(I116,Inventarios!$A$3:$B$9,2,FALSE)</f>
        <v>26618</v>
      </c>
      <c r="M116" s="4">
        <f>VLOOKUP(I116,Inventarios!$A$3:$C$9,3,FALSE)</f>
        <v>39447</v>
      </c>
      <c r="N116" s="4">
        <f t="shared" si="4"/>
        <v>594.15</v>
      </c>
      <c r="O116" s="4">
        <f t="shared" si="5"/>
        <v>590.65</v>
      </c>
      <c r="P116" s="4">
        <f t="shared" si="6"/>
        <v>2016</v>
      </c>
      <c r="Q116" s="4">
        <f t="shared" si="7"/>
        <v>297.5</v>
      </c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5">
      <c r="A117" s="4">
        <v>23377</v>
      </c>
      <c r="B117" s="4" t="s">
        <v>341</v>
      </c>
      <c r="C117" s="4" t="s">
        <v>133</v>
      </c>
      <c r="D117" s="4" t="s">
        <v>22</v>
      </c>
      <c r="E117" s="4" t="s">
        <v>1218</v>
      </c>
      <c r="F117" s="4">
        <v>43</v>
      </c>
      <c r="G117" s="6">
        <v>42536</v>
      </c>
      <c r="H117" s="4" t="str">
        <f>VLOOKUP(D117,Productos!$A$2:$B$13,2,FALSE)</f>
        <v>botellín 500cc</v>
      </c>
      <c r="I117" t="str">
        <f>VLOOKUP(C117,Países!$A$2:$B$186,2,FALSE)</f>
        <v>Sub-Saharan Africa</v>
      </c>
      <c r="J117" s="4">
        <f>VLOOKUP(H117,Productos!$B$2:$C$13,2,FALSE)</f>
        <v>3.5</v>
      </c>
      <c r="K117" s="4">
        <f>VLOOKUP(H117,Productos!$B$2:$D$13,3,FALSE)</f>
        <v>6.5</v>
      </c>
      <c r="L117" s="4">
        <f>VLOOKUP(I117,Inventarios!$A$3:$B$9,2,FALSE)</f>
        <v>26618</v>
      </c>
      <c r="M117" s="4">
        <f>VLOOKUP(I117,Inventarios!$A$3:$C$9,3,FALSE)</f>
        <v>39447</v>
      </c>
      <c r="N117" s="4">
        <f t="shared" si="4"/>
        <v>279.5</v>
      </c>
      <c r="O117" s="4">
        <f t="shared" si="5"/>
        <v>276</v>
      </c>
      <c r="P117" s="4">
        <f t="shared" si="6"/>
        <v>2016</v>
      </c>
      <c r="Q117" s="4">
        <f t="shared" si="7"/>
        <v>150.5</v>
      </c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5">
      <c r="A118" s="4">
        <v>23378</v>
      </c>
      <c r="B118" s="4" t="s">
        <v>342</v>
      </c>
      <c r="C118" s="4" t="s">
        <v>142</v>
      </c>
      <c r="D118" s="4" t="s">
        <v>43</v>
      </c>
      <c r="E118" s="4" t="s">
        <v>1218</v>
      </c>
      <c r="F118" s="4">
        <v>157</v>
      </c>
      <c r="G118" s="6">
        <v>42539</v>
      </c>
      <c r="H118" s="4" t="str">
        <f>VLOOKUP(D118,Productos!$A$2:$B$13,2,FALSE)</f>
        <v>garrafa 8l</v>
      </c>
      <c r="I118" t="str">
        <f>VLOOKUP(C118,Países!$A$2:$B$186,2,FALSE)</f>
        <v>Europe</v>
      </c>
      <c r="J118" s="4">
        <f>VLOOKUP(H118,Productos!$B$2:$C$13,2,FALSE)</f>
        <v>8</v>
      </c>
      <c r="K118" s="4">
        <f>VLOOKUP(H118,Productos!$B$2:$D$13,3,FALSE)</f>
        <v>14.5</v>
      </c>
      <c r="L118" s="4">
        <f>VLOOKUP(I118,Inventarios!$A$3:$B$9,2,FALSE)</f>
        <v>12372</v>
      </c>
      <c r="M118" s="4">
        <f>VLOOKUP(I118,Inventarios!$A$3:$C$9,3,FALSE)</f>
        <v>22716</v>
      </c>
      <c r="N118" s="4">
        <f t="shared" si="4"/>
        <v>2276.5</v>
      </c>
      <c r="O118" s="4">
        <f t="shared" si="5"/>
        <v>2268.5</v>
      </c>
      <c r="P118" s="4">
        <f t="shared" si="6"/>
        <v>2016</v>
      </c>
      <c r="Q118" s="4">
        <f t="shared" si="7"/>
        <v>1256</v>
      </c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5">
      <c r="A119" s="4">
        <v>23379</v>
      </c>
      <c r="B119" s="4" t="s">
        <v>343</v>
      </c>
      <c r="C119" s="4" t="s">
        <v>97</v>
      </c>
      <c r="D119" s="4" t="s">
        <v>19</v>
      </c>
      <c r="E119" s="4" t="s">
        <v>1219</v>
      </c>
      <c r="F119" s="4">
        <v>65</v>
      </c>
      <c r="G119" s="6">
        <v>42609</v>
      </c>
      <c r="H119" s="4" t="str">
        <f>VLOOKUP(D119,Productos!$A$2:$B$13,2,FALSE)</f>
        <v>botellín 300cc</v>
      </c>
      <c r="I119" t="str">
        <f>VLOOKUP(C119,Países!$A$2:$B$186,2,FALSE)</f>
        <v>Sub-Saharan Africa</v>
      </c>
      <c r="J119" s="4">
        <f>VLOOKUP(H119,Productos!$B$2:$C$13,2,FALSE)</f>
        <v>2</v>
      </c>
      <c r="K119" s="4">
        <f>VLOOKUP(H119,Productos!$B$2:$D$13,3,FALSE)</f>
        <v>3.99</v>
      </c>
      <c r="L119" s="4">
        <f>VLOOKUP(I119,Inventarios!$A$3:$B$9,2,FALSE)</f>
        <v>26618</v>
      </c>
      <c r="M119" s="4">
        <f>VLOOKUP(I119,Inventarios!$A$3:$C$9,3,FALSE)</f>
        <v>39447</v>
      </c>
      <c r="N119" s="4">
        <f t="shared" si="4"/>
        <v>259.35000000000002</v>
      </c>
      <c r="O119" s="4">
        <f t="shared" si="5"/>
        <v>257.35000000000002</v>
      </c>
      <c r="P119" s="4">
        <f t="shared" si="6"/>
        <v>2016</v>
      </c>
      <c r="Q119" s="4">
        <f t="shared" si="7"/>
        <v>130</v>
      </c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5">
      <c r="A120" s="4">
        <v>23380</v>
      </c>
      <c r="B120" s="4" t="s">
        <v>344</v>
      </c>
      <c r="C120" s="4" t="s">
        <v>308</v>
      </c>
      <c r="D120" s="4" t="s">
        <v>22</v>
      </c>
      <c r="E120" s="4" t="s">
        <v>1219</v>
      </c>
      <c r="F120" s="4">
        <v>95</v>
      </c>
      <c r="G120" s="6">
        <v>42573</v>
      </c>
      <c r="H120" s="4" t="str">
        <f>VLOOKUP(D120,Productos!$A$2:$B$13,2,FALSE)</f>
        <v>botellín 500cc</v>
      </c>
      <c r="I120" t="str">
        <f>VLOOKUP(C120,Países!$A$2:$B$186,2,FALSE)</f>
        <v>Australia and Oceania</v>
      </c>
      <c r="J120" s="4">
        <f>VLOOKUP(H120,Productos!$B$2:$C$13,2,FALSE)</f>
        <v>3.5</v>
      </c>
      <c r="K120" s="4">
        <f>VLOOKUP(H120,Productos!$B$2:$D$13,3,FALSE)</f>
        <v>6.5</v>
      </c>
      <c r="L120" s="4">
        <f>VLOOKUP(I120,Inventarios!$A$3:$B$9,2,FALSE)</f>
        <v>4047</v>
      </c>
      <c r="M120" s="4">
        <f>VLOOKUP(I120,Inventarios!$A$3:$C$9,3,FALSE)</f>
        <v>9654</v>
      </c>
      <c r="N120" s="4">
        <f t="shared" si="4"/>
        <v>617.5</v>
      </c>
      <c r="O120" s="4">
        <f t="shared" si="5"/>
        <v>614</v>
      </c>
      <c r="P120" s="4">
        <f t="shared" si="6"/>
        <v>2016</v>
      </c>
      <c r="Q120" s="4">
        <f t="shared" si="7"/>
        <v>332.5</v>
      </c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5">
      <c r="A121" s="4">
        <v>23381</v>
      </c>
      <c r="B121" s="4" t="s">
        <v>345</v>
      </c>
      <c r="C121" s="4" t="s">
        <v>94</v>
      </c>
      <c r="D121" s="4" t="s">
        <v>37</v>
      </c>
      <c r="E121" s="4" t="s">
        <v>1218</v>
      </c>
      <c r="F121" s="4">
        <v>159</v>
      </c>
      <c r="G121" s="6">
        <v>42573</v>
      </c>
      <c r="H121" s="4" t="str">
        <f>VLOOKUP(D121,Productos!$A$2:$B$13,2,FALSE)</f>
        <v>garrafa 3l</v>
      </c>
      <c r="I121" t="str">
        <f>VLOOKUP(C121,Países!$A$2:$B$186,2,FALSE)</f>
        <v>Sub-Saharan Africa</v>
      </c>
      <c r="J121" s="4">
        <f>VLOOKUP(H121,Productos!$B$2:$C$13,2,FALSE)</f>
        <v>3.5</v>
      </c>
      <c r="K121" s="4">
        <f>VLOOKUP(H121,Productos!$B$2:$D$13,3,FALSE)</f>
        <v>6.99</v>
      </c>
      <c r="L121" s="4">
        <f>VLOOKUP(I121,Inventarios!$A$3:$B$9,2,FALSE)</f>
        <v>26618</v>
      </c>
      <c r="M121" s="4">
        <f>VLOOKUP(I121,Inventarios!$A$3:$C$9,3,FALSE)</f>
        <v>39447</v>
      </c>
      <c r="N121" s="4">
        <f t="shared" si="4"/>
        <v>1111.4100000000001</v>
      </c>
      <c r="O121" s="4">
        <f t="shared" si="5"/>
        <v>1107.9100000000001</v>
      </c>
      <c r="P121" s="4">
        <f t="shared" si="6"/>
        <v>2016</v>
      </c>
      <c r="Q121" s="4">
        <f t="shared" si="7"/>
        <v>556.5</v>
      </c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5">
      <c r="A122" s="4">
        <v>23382</v>
      </c>
      <c r="B122" s="4" t="s">
        <v>319</v>
      </c>
      <c r="C122" s="4" t="s">
        <v>312</v>
      </c>
      <c r="D122" s="4" t="s">
        <v>24</v>
      </c>
      <c r="E122" s="4" t="s">
        <v>1219</v>
      </c>
      <c r="F122" s="4">
        <v>14</v>
      </c>
      <c r="G122" s="6">
        <v>42537</v>
      </c>
      <c r="H122" s="4" t="str">
        <f>VLOOKUP(D122,Productos!$A$2:$B$13,2,FALSE)</f>
        <v>botella 0.5l</v>
      </c>
      <c r="I122" t="str">
        <f>VLOOKUP(C122,Países!$A$2:$B$186,2,FALSE)</f>
        <v>Middle East and North Africa</v>
      </c>
      <c r="J122" s="4">
        <f>VLOOKUP(H122,Productos!$B$2:$C$13,2,FALSE)</f>
        <v>3</v>
      </c>
      <c r="K122" s="4">
        <f>VLOOKUP(H122,Productos!$B$2:$D$13,3,FALSE)</f>
        <v>6</v>
      </c>
      <c r="L122" s="4">
        <f>VLOOKUP(I122,Inventarios!$A$3:$B$9,2,FALSE)</f>
        <v>11415</v>
      </c>
      <c r="M122" s="4">
        <f>VLOOKUP(I122,Inventarios!$A$3:$C$9,3,FALSE)</f>
        <v>15102</v>
      </c>
      <c r="N122" s="4">
        <f t="shared" si="4"/>
        <v>84</v>
      </c>
      <c r="O122" s="4">
        <f t="shared" si="5"/>
        <v>81</v>
      </c>
      <c r="P122" s="4">
        <f t="shared" si="6"/>
        <v>2016</v>
      </c>
      <c r="Q122" s="4">
        <f t="shared" si="7"/>
        <v>42</v>
      </c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5">
      <c r="A123" s="4">
        <v>23383</v>
      </c>
      <c r="B123" s="4" t="s">
        <v>346</v>
      </c>
      <c r="C123" s="4" t="s">
        <v>137</v>
      </c>
      <c r="D123" s="4" t="s">
        <v>37</v>
      </c>
      <c r="E123" s="4" t="s">
        <v>1219</v>
      </c>
      <c r="F123" s="4">
        <v>39</v>
      </c>
      <c r="G123" s="6">
        <v>42569</v>
      </c>
      <c r="H123" s="4" t="str">
        <f>VLOOKUP(D123,Productos!$A$2:$B$13,2,FALSE)</f>
        <v>garrafa 3l</v>
      </c>
      <c r="I123" t="str">
        <f>VLOOKUP(C123,Países!$A$2:$B$186,2,FALSE)</f>
        <v>Sub-Saharan Africa</v>
      </c>
      <c r="J123" s="4">
        <f>VLOOKUP(H123,Productos!$B$2:$C$13,2,FALSE)</f>
        <v>3.5</v>
      </c>
      <c r="K123" s="4">
        <f>VLOOKUP(H123,Productos!$B$2:$D$13,3,FALSE)</f>
        <v>6.99</v>
      </c>
      <c r="L123" s="4">
        <f>VLOOKUP(I123,Inventarios!$A$3:$B$9,2,FALSE)</f>
        <v>26618</v>
      </c>
      <c r="M123" s="4">
        <f>VLOOKUP(I123,Inventarios!$A$3:$C$9,3,FALSE)</f>
        <v>39447</v>
      </c>
      <c r="N123" s="4">
        <f t="shared" si="4"/>
        <v>272.61</v>
      </c>
      <c r="O123" s="4">
        <f t="shared" si="5"/>
        <v>269.11</v>
      </c>
      <c r="P123" s="4">
        <f t="shared" si="6"/>
        <v>2016</v>
      </c>
      <c r="Q123" s="4">
        <f t="shared" si="7"/>
        <v>136.5</v>
      </c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5">
      <c r="A124" s="4">
        <v>23384</v>
      </c>
      <c r="B124" s="4" t="s">
        <v>347</v>
      </c>
      <c r="C124" s="4" t="s">
        <v>257</v>
      </c>
      <c r="D124" s="4" t="s">
        <v>19</v>
      </c>
      <c r="E124" s="4" t="s">
        <v>1218</v>
      </c>
      <c r="F124" s="4">
        <v>9</v>
      </c>
      <c r="G124" s="6">
        <v>42579</v>
      </c>
      <c r="H124" s="4" t="str">
        <f>VLOOKUP(D124,Productos!$A$2:$B$13,2,FALSE)</f>
        <v>botellín 300cc</v>
      </c>
      <c r="I124" t="str">
        <f>VLOOKUP(C124,Países!$A$2:$B$186,2,FALSE)</f>
        <v>Europe</v>
      </c>
      <c r="J124" s="4">
        <f>VLOOKUP(H124,Productos!$B$2:$C$13,2,FALSE)</f>
        <v>2</v>
      </c>
      <c r="K124" s="4">
        <f>VLOOKUP(H124,Productos!$B$2:$D$13,3,FALSE)</f>
        <v>3.99</v>
      </c>
      <c r="L124" s="4">
        <f>VLOOKUP(I124,Inventarios!$A$3:$B$9,2,FALSE)</f>
        <v>12372</v>
      </c>
      <c r="M124" s="4">
        <f>VLOOKUP(I124,Inventarios!$A$3:$C$9,3,FALSE)</f>
        <v>22716</v>
      </c>
      <c r="N124" s="4">
        <f t="shared" si="4"/>
        <v>35.910000000000004</v>
      </c>
      <c r="O124" s="4">
        <f t="shared" si="5"/>
        <v>33.910000000000004</v>
      </c>
      <c r="P124" s="4">
        <f t="shared" si="6"/>
        <v>2016</v>
      </c>
      <c r="Q124" s="4">
        <f t="shared" si="7"/>
        <v>18</v>
      </c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5">
      <c r="A125" s="4">
        <v>23385</v>
      </c>
      <c r="B125" s="4" t="s">
        <v>348</v>
      </c>
      <c r="C125" s="4" t="s">
        <v>228</v>
      </c>
      <c r="D125" s="4" t="s">
        <v>13</v>
      </c>
      <c r="E125" s="4" t="s">
        <v>1219</v>
      </c>
      <c r="F125" s="4">
        <v>50</v>
      </c>
      <c r="G125" s="6">
        <v>42529</v>
      </c>
      <c r="H125" s="4" t="str">
        <f>VLOOKUP(D125,Productos!$A$2:$B$13,2,FALSE)</f>
        <v>botellín 200cc</v>
      </c>
      <c r="I125" t="str">
        <f>VLOOKUP(C125,Países!$A$2:$B$186,2,FALSE)</f>
        <v>Europe</v>
      </c>
      <c r="J125" s="4">
        <f>VLOOKUP(H125,Productos!$B$2:$C$13,2,FALSE)</f>
        <v>1.5</v>
      </c>
      <c r="K125" s="4">
        <f>VLOOKUP(H125,Productos!$B$2:$D$13,3,FALSE)</f>
        <v>3</v>
      </c>
      <c r="L125" s="4">
        <f>VLOOKUP(I125,Inventarios!$A$3:$B$9,2,FALSE)</f>
        <v>12372</v>
      </c>
      <c r="M125" s="4">
        <f>VLOOKUP(I125,Inventarios!$A$3:$C$9,3,FALSE)</f>
        <v>22716</v>
      </c>
      <c r="N125" s="4">
        <f t="shared" si="4"/>
        <v>150</v>
      </c>
      <c r="O125" s="4">
        <f t="shared" si="5"/>
        <v>148.5</v>
      </c>
      <c r="P125" s="4">
        <f t="shared" si="6"/>
        <v>2016</v>
      </c>
      <c r="Q125" s="4">
        <f t="shared" si="7"/>
        <v>75</v>
      </c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5">
      <c r="A126" s="4">
        <v>23386</v>
      </c>
      <c r="B126" s="4" t="s">
        <v>349</v>
      </c>
      <c r="C126" s="4" t="s">
        <v>137</v>
      </c>
      <c r="D126" s="4" t="s">
        <v>24</v>
      </c>
      <c r="E126" s="4" t="s">
        <v>1218</v>
      </c>
      <c r="F126" s="4">
        <v>107</v>
      </c>
      <c r="G126" s="6">
        <v>42597</v>
      </c>
      <c r="H126" s="4" t="str">
        <f>VLOOKUP(D126,Productos!$A$2:$B$13,2,FALSE)</f>
        <v>botella 0.5l</v>
      </c>
      <c r="I126" t="str">
        <f>VLOOKUP(C126,Países!$A$2:$B$186,2,FALSE)</f>
        <v>Sub-Saharan Africa</v>
      </c>
      <c r="J126" s="4">
        <f>VLOOKUP(H126,Productos!$B$2:$C$13,2,FALSE)</f>
        <v>3</v>
      </c>
      <c r="K126" s="4">
        <f>VLOOKUP(H126,Productos!$B$2:$D$13,3,FALSE)</f>
        <v>6</v>
      </c>
      <c r="L126" s="4">
        <f>VLOOKUP(I126,Inventarios!$A$3:$B$9,2,FALSE)</f>
        <v>26618</v>
      </c>
      <c r="M126" s="4">
        <f>VLOOKUP(I126,Inventarios!$A$3:$C$9,3,FALSE)</f>
        <v>39447</v>
      </c>
      <c r="N126" s="4">
        <f t="shared" si="4"/>
        <v>642</v>
      </c>
      <c r="O126" s="4">
        <f t="shared" si="5"/>
        <v>639</v>
      </c>
      <c r="P126" s="4">
        <f t="shared" si="6"/>
        <v>2016</v>
      </c>
      <c r="Q126" s="4">
        <f t="shared" si="7"/>
        <v>321</v>
      </c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5">
      <c r="A127" s="4">
        <v>23387</v>
      </c>
      <c r="B127" s="4" t="s">
        <v>350</v>
      </c>
      <c r="C127" s="4" t="s">
        <v>213</v>
      </c>
      <c r="D127" s="4" t="s">
        <v>41</v>
      </c>
      <c r="E127" s="4" t="s">
        <v>1220</v>
      </c>
      <c r="F127" s="4">
        <v>118</v>
      </c>
      <c r="G127" s="6">
        <v>42539</v>
      </c>
      <c r="H127" s="4" t="str">
        <f>VLOOKUP(D127,Productos!$A$2:$B$13,2,FALSE)</f>
        <v>garrafa 4l</v>
      </c>
      <c r="I127" t="str">
        <f>VLOOKUP(C127,Países!$A$2:$B$186,2,FALSE)</f>
        <v>Europe</v>
      </c>
      <c r="J127" s="4">
        <f>VLOOKUP(H127,Productos!$B$2:$C$13,2,FALSE)</f>
        <v>5</v>
      </c>
      <c r="K127" s="4">
        <f>VLOOKUP(H127,Productos!$B$2:$D$13,3,FALSE)</f>
        <v>9.99</v>
      </c>
      <c r="L127" s="4">
        <f>VLOOKUP(I127,Inventarios!$A$3:$B$9,2,FALSE)</f>
        <v>12372</v>
      </c>
      <c r="M127" s="4">
        <f>VLOOKUP(I127,Inventarios!$A$3:$C$9,3,FALSE)</f>
        <v>22716</v>
      </c>
      <c r="N127" s="4">
        <f t="shared" si="4"/>
        <v>1178.82</v>
      </c>
      <c r="O127" s="4">
        <f t="shared" si="5"/>
        <v>1173.82</v>
      </c>
      <c r="P127" s="4">
        <f t="shared" si="6"/>
        <v>2016</v>
      </c>
      <c r="Q127" s="4">
        <f t="shared" si="7"/>
        <v>590</v>
      </c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5">
      <c r="A128" s="4">
        <v>23388</v>
      </c>
      <c r="B128" s="4" t="s">
        <v>351</v>
      </c>
      <c r="C128" s="4" t="s">
        <v>185</v>
      </c>
      <c r="D128" s="4" t="s">
        <v>24</v>
      </c>
      <c r="E128" s="4" t="s">
        <v>1219</v>
      </c>
      <c r="F128" s="4">
        <v>39</v>
      </c>
      <c r="G128" s="6">
        <v>42595</v>
      </c>
      <c r="H128" s="4" t="str">
        <f>VLOOKUP(D128,Productos!$A$2:$B$13,2,FALSE)</f>
        <v>botella 0.5l</v>
      </c>
      <c r="I128" t="str">
        <f>VLOOKUP(C128,Países!$A$2:$B$186,2,FALSE)</f>
        <v>Europe</v>
      </c>
      <c r="J128" s="4">
        <f>VLOOKUP(H128,Productos!$B$2:$C$13,2,FALSE)</f>
        <v>3</v>
      </c>
      <c r="K128" s="4">
        <f>VLOOKUP(H128,Productos!$B$2:$D$13,3,FALSE)</f>
        <v>6</v>
      </c>
      <c r="L128" s="4">
        <f>VLOOKUP(I128,Inventarios!$A$3:$B$9,2,FALSE)</f>
        <v>12372</v>
      </c>
      <c r="M128" s="4">
        <f>VLOOKUP(I128,Inventarios!$A$3:$C$9,3,FALSE)</f>
        <v>22716</v>
      </c>
      <c r="N128" s="4">
        <f t="shared" si="4"/>
        <v>234</v>
      </c>
      <c r="O128" s="4">
        <f t="shared" si="5"/>
        <v>231</v>
      </c>
      <c r="P128" s="4">
        <f t="shared" si="6"/>
        <v>2016</v>
      </c>
      <c r="Q128" s="4">
        <f t="shared" si="7"/>
        <v>117</v>
      </c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5">
      <c r="A129" s="4">
        <v>23389</v>
      </c>
      <c r="B129" s="4" t="s">
        <v>352</v>
      </c>
      <c r="C129" s="4" t="s">
        <v>262</v>
      </c>
      <c r="D129" s="4" t="s">
        <v>16</v>
      </c>
      <c r="E129" s="4" t="s">
        <v>1219</v>
      </c>
      <c r="F129" s="4">
        <v>126</v>
      </c>
      <c r="G129" s="6">
        <v>42584</v>
      </c>
      <c r="H129" s="4" t="str">
        <f>VLOOKUP(D129,Productos!$A$2:$B$13,2,FALSE)</f>
        <v>garrafa 1l</v>
      </c>
      <c r="I129" t="str">
        <f>VLOOKUP(C129,Países!$A$2:$B$186,2,FALSE)</f>
        <v>Europe</v>
      </c>
      <c r="J129" s="4">
        <f>VLOOKUP(H129,Productos!$B$2:$C$13,2,FALSE)</f>
        <v>1</v>
      </c>
      <c r="K129" s="4">
        <f>VLOOKUP(H129,Productos!$B$2:$D$13,3,FALSE)</f>
        <v>2</v>
      </c>
      <c r="L129" s="4">
        <f>VLOOKUP(I129,Inventarios!$A$3:$B$9,2,FALSE)</f>
        <v>12372</v>
      </c>
      <c r="M129" s="4">
        <f>VLOOKUP(I129,Inventarios!$A$3:$C$9,3,FALSE)</f>
        <v>22716</v>
      </c>
      <c r="N129" s="4">
        <f t="shared" si="4"/>
        <v>252</v>
      </c>
      <c r="O129" s="4">
        <f t="shared" si="5"/>
        <v>251</v>
      </c>
      <c r="P129" s="4">
        <f t="shared" si="6"/>
        <v>2016</v>
      </c>
      <c r="Q129" s="4">
        <f t="shared" si="7"/>
        <v>126</v>
      </c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5">
      <c r="A130" s="4">
        <v>23390</v>
      </c>
      <c r="B130" s="4" t="s">
        <v>353</v>
      </c>
      <c r="C130" s="4" t="s">
        <v>136</v>
      </c>
      <c r="D130" s="4" t="s">
        <v>13</v>
      </c>
      <c r="E130" s="4" t="s">
        <v>1218</v>
      </c>
      <c r="F130" s="4">
        <v>176</v>
      </c>
      <c r="G130" s="6">
        <v>42548</v>
      </c>
      <c r="H130" s="4" t="str">
        <f>VLOOKUP(D130,Productos!$A$2:$B$13,2,FALSE)</f>
        <v>botellín 200cc</v>
      </c>
      <c r="I130" t="str">
        <f>VLOOKUP(C130,Países!$A$2:$B$186,2,FALSE)</f>
        <v>Middle East and North Africa</v>
      </c>
      <c r="J130" s="4">
        <f>VLOOKUP(H130,Productos!$B$2:$C$13,2,FALSE)</f>
        <v>1.5</v>
      </c>
      <c r="K130" s="4">
        <f>VLOOKUP(H130,Productos!$B$2:$D$13,3,FALSE)</f>
        <v>3</v>
      </c>
      <c r="L130" s="4">
        <f>VLOOKUP(I130,Inventarios!$A$3:$B$9,2,FALSE)</f>
        <v>11415</v>
      </c>
      <c r="M130" s="4">
        <f>VLOOKUP(I130,Inventarios!$A$3:$C$9,3,FALSE)</f>
        <v>15102</v>
      </c>
      <c r="N130" s="4">
        <f t="shared" si="4"/>
        <v>528</v>
      </c>
      <c r="O130" s="4">
        <f t="shared" si="5"/>
        <v>526.5</v>
      </c>
      <c r="P130" s="4">
        <f t="shared" si="6"/>
        <v>2016</v>
      </c>
      <c r="Q130" s="4">
        <f t="shared" si="7"/>
        <v>264</v>
      </c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5">
      <c r="A131" s="4">
        <v>23391</v>
      </c>
      <c r="B131" s="4" t="s">
        <v>354</v>
      </c>
      <c r="C131" s="4" t="s">
        <v>94</v>
      </c>
      <c r="D131" s="4" t="s">
        <v>24</v>
      </c>
      <c r="E131" s="4" t="s">
        <v>1220</v>
      </c>
      <c r="F131" s="4">
        <v>111</v>
      </c>
      <c r="G131" s="6">
        <v>42596</v>
      </c>
      <c r="H131" s="4" t="str">
        <f>VLOOKUP(D131,Productos!$A$2:$B$13,2,FALSE)</f>
        <v>botella 0.5l</v>
      </c>
      <c r="I131" t="str">
        <f>VLOOKUP(C131,Países!$A$2:$B$186,2,FALSE)</f>
        <v>Sub-Saharan Africa</v>
      </c>
      <c r="J131" s="4">
        <f>VLOOKUP(H131,Productos!$B$2:$C$13,2,FALSE)</f>
        <v>3</v>
      </c>
      <c r="K131" s="4">
        <f>VLOOKUP(H131,Productos!$B$2:$D$13,3,FALSE)</f>
        <v>6</v>
      </c>
      <c r="L131" s="4">
        <f>VLOOKUP(I131,Inventarios!$A$3:$B$9,2,FALSE)</f>
        <v>26618</v>
      </c>
      <c r="M131" s="4">
        <f>VLOOKUP(I131,Inventarios!$A$3:$C$9,3,FALSE)</f>
        <v>39447</v>
      </c>
      <c r="N131" s="4">
        <f t="shared" ref="N131:N194" si="8">F131*K131</f>
        <v>666</v>
      </c>
      <c r="O131" s="4">
        <f t="shared" ref="O131:O194" si="9">N131-J131</f>
        <v>663</v>
      </c>
      <c r="P131" s="4">
        <f t="shared" ref="P131:P194" si="10">YEAR(G131)</f>
        <v>2016</v>
      </c>
      <c r="Q131" s="4">
        <f t="shared" ref="Q131:Q194" si="11">F131*J131</f>
        <v>333</v>
      </c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5">
      <c r="A132" s="4">
        <v>23392</v>
      </c>
      <c r="B132" s="4" t="s">
        <v>355</v>
      </c>
      <c r="C132" s="4" t="s">
        <v>182</v>
      </c>
      <c r="D132" s="4" t="s">
        <v>24</v>
      </c>
      <c r="E132" s="4" t="s">
        <v>1218</v>
      </c>
      <c r="F132" s="4">
        <v>71</v>
      </c>
      <c r="G132" s="6">
        <v>42554</v>
      </c>
      <c r="H132" s="4" t="str">
        <f>VLOOKUP(D132,Productos!$A$2:$B$13,2,FALSE)</f>
        <v>botella 0.5l</v>
      </c>
      <c r="I132" t="str">
        <f>VLOOKUP(C132,Países!$A$2:$B$186,2,FALSE)</f>
        <v>Middle East and North Africa</v>
      </c>
      <c r="J132" s="4">
        <f>VLOOKUP(H132,Productos!$B$2:$C$13,2,FALSE)</f>
        <v>3</v>
      </c>
      <c r="K132" s="4">
        <f>VLOOKUP(H132,Productos!$B$2:$D$13,3,FALSE)</f>
        <v>6</v>
      </c>
      <c r="L132" s="4">
        <f>VLOOKUP(I132,Inventarios!$A$3:$B$9,2,FALSE)</f>
        <v>11415</v>
      </c>
      <c r="M132" s="4">
        <f>VLOOKUP(I132,Inventarios!$A$3:$C$9,3,FALSE)</f>
        <v>15102</v>
      </c>
      <c r="N132" s="4">
        <f t="shared" si="8"/>
        <v>426</v>
      </c>
      <c r="O132" s="4">
        <f t="shared" si="9"/>
        <v>423</v>
      </c>
      <c r="P132" s="4">
        <f t="shared" si="10"/>
        <v>2016</v>
      </c>
      <c r="Q132" s="4">
        <f t="shared" si="11"/>
        <v>213</v>
      </c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5">
      <c r="A133" s="4">
        <v>23393</v>
      </c>
      <c r="B133" s="4" t="s">
        <v>356</v>
      </c>
      <c r="C133" s="4" t="s">
        <v>215</v>
      </c>
      <c r="D133" s="4" t="s">
        <v>43</v>
      </c>
      <c r="E133" s="4" t="s">
        <v>1220</v>
      </c>
      <c r="F133" s="4">
        <v>113</v>
      </c>
      <c r="G133" s="6">
        <v>42605</v>
      </c>
      <c r="H133" s="4" t="str">
        <f>VLOOKUP(D133,Productos!$A$2:$B$13,2,FALSE)</f>
        <v>garrafa 8l</v>
      </c>
      <c r="I133" t="str">
        <f>VLOOKUP(C133,Países!$A$2:$B$186,2,FALSE)</f>
        <v>Asia</v>
      </c>
      <c r="J133" s="4">
        <f>VLOOKUP(H133,Productos!$B$2:$C$13,2,FALSE)</f>
        <v>8</v>
      </c>
      <c r="K133" s="4">
        <f>VLOOKUP(H133,Productos!$B$2:$D$13,3,FALSE)</f>
        <v>14.5</v>
      </c>
      <c r="L133" s="4">
        <f>VLOOKUP(I133,Inventarios!$A$3:$B$9,2,FALSE)</f>
        <v>10972</v>
      </c>
      <c r="M133" s="4">
        <f>VLOOKUP(I133,Inventarios!$A$3:$C$9,3,FALSE)</f>
        <v>18721</v>
      </c>
      <c r="N133" s="4">
        <f t="shared" si="8"/>
        <v>1638.5</v>
      </c>
      <c r="O133" s="4">
        <f t="shared" si="9"/>
        <v>1630.5</v>
      </c>
      <c r="P133" s="4">
        <f t="shared" si="10"/>
        <v>2016</v>
      </c>
      <c r="Q133" s="4">
        <f t="shared" si="11"/>
        <v>904</v>
      </c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5">
      <c r="A134" s="4">
        <v>23394</v>
      </c>
      <c r="B134" s="4" t="s">
        <v>357</v>
      </c>
      <c r="C134" s="4" t="s">
        <v>109</v>
      </c>
      <c r="D134" s="4" t="s">
        <v>43</v>
      </c>
      <c r="E134" s="4" t="s">
        <v>1218</v>
      </c>
      <c r="F134" s="4">
        <v>105</v>
      </c>
      <c r="G134" s="6">
        <v>42582</v>
      </c>
      <c r="H134" s="4" t="str">
        <f>VLOOKUP(D134,Productos!$A$2:$B$13,2,FALSE)</f>
        <v>garrafa 8l</v>
      </c>
      <c r="I134" t="str">
        <f>VLOOKUP(C134,Países!$A$2:$B$186,2,FALSE)</f>
        <v>Sub-Saharan Africa</v>
      </c>
      <c r="J134" s="4">
        <f>VLOOKUP(H134,Productos!$B$2:$C$13,2,FALSE)</f>
        <v>8</v>
      </c>
      <c r="K134" s="4">
        <f>VLOOKUP(H134,Productos!$B$2:$D$13,3,FALSE)</f>
        <v>14.5</v>
      </c>
      <c r="L134" s="4">
        <f>VLOOKUP(I134,Inventarios!$A$3:$B$9,2,FALSE)</f>
        <v>26618</v>
      </c>
      <c r="M134" s="4">
        <f>VLOOKUP(I134,Inventarios!$A$3:$C$9,3,FALSE)</f>
        <v>39447</v>
      </c>
      <c r="N134" s="4">
        <f t="shared" si="8"/>
        <v>1522.5</v>
      </c>
      <c r="O134" s="4">
        <f t="shared" si="9"/>
        <v>1514.5</v>
      </c>
      <c r="P134" s="4">
        <f t="shared" si="10"/>
        <v>2016</v>
      </c>
      <c r="Q134" s="4">
        <f t="shared" si="11"/>
        <v>840</v>
      </c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5">
      <c r="A135" s="4">
        <v>23395</v>
      </c>
      <c r="B135" s="4" t="s">
        <v>358</v>
      </c>
      <c r="C135" s="4" t="s">
        <v>39</v>
      </c>
      <c r="D135" s="4" t="s">
        <v>28</v>
      </c>
      <c r="E135" s="4" t="s">
        <v>1219</v>
      </c>
      <c r="F135" s="4">
        <v>169</v>
      </c>
      <c r="G135" s="6">
        <v>42578</v>
      </c>
      <c r="H135" s="4" t="str">
        <f>VLOOKUP(D135,Productos!$A$2:$B$13,2,FALSE)</f>
        <v>botella 1l</v>
      </c>
      <c r="I135" t="str">
        <f>VLOOKUP(C135,Países!$A$2:$B$186,2,FALSE)</f>
        <v>Sub-Saharan Africa</v>
      </c>
      <c r="J135" s="4">
        <f>VLOOKUP(H135,Productos!$B$2:$C$13,2,FALSE)</f>
        <v>3.5</v>
      </c>
      <c r="K135" s="4">
        <f>VLOOKUP(H135,Productos!$B$2:$D$13,3,FALSE)</f>
        <v>6.5</v>
      </c>
      <c r="L135" s="4">
        <f>VLOOKUP(I135,Inventarios!$A$3:$B$9,2,FALSE)</f>
        <v>26618</v>
      </c>
      <c r="M135" s="4">
        <f>VLOOKUP(I135,Inventarios!$A$3:$C$9,3,FALSE)</f>
        <v>39447</v>
      </c>
      <c r="N135" s="4">
        <f t="shared" si="8"/>
        <v>1098.5</v>
      </c>
      <c r="O135" s="4">
        <f t="shared" si="9"/>
        <v>1095</v>
      </c>
      <c r="P135" s="4">
        <f t="shared" si="10"/>
        <v>2016</v>
      </c>
      <c r="Q135" s="4">
        <f t="shared" si="11"/>
        <v>591.5</v>
      </c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5">
      <c r="A136" s="4">
        <v>23396</v>
      </c>
      <c r="B136" s="4" t="s">
        <v>359</v>
      </c>
      <c r="C136" s="4" t="s">
        <v>160</v>
      </c>
      <c r="D136" s="4" t="s">
        <v>19</v>
      </c>
      <c r="E136" s="4" t="s">
        <v>1219</v>
      </c>
      <c r="F136" s="4">
        <v>116</v>
      </c>
      <c r="G136" s="6">
        <v>42550</v>
      </c>
      <c r="H136" s="4" t="str">
        <f>VLOOKUP(D136,Productos!$A$2:$B$13,2,FALSE)</f>
        <v>botellín 300cc</v>
      </c>
      <c r="I136" t="str">
        <f>VLOOKUP(C136,Países!$A$2:$B$186,2,FALSE)</f>
        <v>Sub-Saharan Africa</v>
      </c>
      <c r="J136" s="4">
        <f>VLOOKUP(H136,Productos!$B$2:$C$13,2,FALSE)</f>
        <v>2</v>
      </c>
      <c r="K136" s="4">
        <f>VLOOKUP(H136,Productos!$B$2:$D$13,3,FALSE)</f>
        <v>3.99</v>
      </c>
      <c r="L136" s="4">
        <f>VLOOKUP(I136,Inventarios!$A$3:$B$9,2,FALSE)</f>
        <v>26618</v>
      </c>
      <c r="M136" s="4">
        <f>VLOOKUP(I136,Inventarios!$A$3:$C$9,3,FALSE)</f>
        <v>39447</v>
      </c>
      <c r="N136" s="4">
        <f t="shared" si="8"/>
        <v>462.84000000000003</v>
      </c>
      <c r="O136" s="4">
        <f t="shared" si="9"/>
        <v>460.84000000000003</v>
      </c>
      <c r="P136" s="4">
        <f t="shared" si="10"/>
        <v>2016</v>
      </c>
      <c r="Q136" s="4">
        <f t="shared" si="11"/>
        <v>232</v>
      </c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5">
      <c r="A137" s="4">
        <v>23397</v>
      </c>
      <c r="B137" s="4" t="s">
        <v>360</v>
      </c>
      <c r="C137" s="4" t="s">
        <v>312</v>
      </c>
      <c r="D137" s="4" t="s">
        <v>16</v>
      </c>
      <c r="E137" s="4" t="s">
        <v>1219</v>
      </c>
      <c r="F137" s="4">
        <v>208</v>
      </c>
      <c r="G137" s="6">
        <v>42561</v>
      </c>
      <c r="H137" s="4" t="str">
        <f>VLOOKUP(D137,Productos!$A$2:$B$13,2,FALSE)</f>
        <v>garrafa 1l</v>
      </c>
      <c r="I137" t="str">
        <f>VLOOKUP(C137,Países!$A$2:$B$186,2,FALSE)</f>
        <v>Middle East and North Africa</v>
      </c>
      <c r="J137" s="4">
        <f>VLOOKUP(H137,Productos!$B$2:$C$13,2,FALSE)</f>
        <v>1</v>
      </c>
      <c r="K137" s="4">
        <f>VLOOKUP(H137,Productos!$B$2:$D$13,3,FALSE)</f>
        <v>2</v>
      </c>
      <c r="L137" s="4">
        <f>VLOOKUP(I137,Inventarios!$A$3:$B$9,2,FALSE)</f>
        <v>11415</v>
      </c>
      <c r="M137" s="4">
        <f>VLOOKUP(I137,Inventarios!$A$3:$C$9,3,FALSE)</f>
        <v>15102</v>
      </c>
      <c r="N137" s="4">
        <f t="shared" si="8"/>
        <v>416</v>
      </c>
      <c r="O137" s="4">
        <f t="shared" si="9"/>
        <v>415</v>
      </c>
      <c r="P137" s="4">
        <f t="shared" si="10"/>
        <v>2016</v>
      </c>
      <c r="Q137" s="4">
        <f t="shared" si="11"/>
        <v>208</v>
      </c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5">
      <c r="A138" s="4">
        <v>23398</v>
      </c>
      <c r="B138" s="4" t="s">
        <v>361</v>
      </c>
      <c r="C138" s="4" t="s">
        <v>172</v>
      </c>
      <c r="D138" s="4" t="s">
        <v>22</v>
      </c>
      <c r="E138" s="4" t="s">
        <v>1219</v>
      </c>
      <c r="F138" s="4">
        <v>45</v>
      </c>
      <c r="G138" s="6">
        <v>42575</v>
      </c>
      <c r="H138" s="4" t="str">
        <f>VLOOKUP(D138,Productos!$A$2:$B$13,2,FALSE)</f>
        <v>botellín 500cc</v>
      </c>
      <c r="I138" t="str">
        <f>VLOOKUP(C138,Países!$A$2:$B$186,2,FALSE)</f>
        <v>Asia</v>
      </c>
      <c r="J138" s="4">
        <f>VLOOKUP(H138,Productos!$B$2:$C$13,2,FALSE)</f>
        <v>3.5</v>
      </c>
      <c r="K138" s="4">
        <f>VLOOKUP(H138,Productos!$B$2:$D$13,3,FALSE)</f>
        <v>6.5</v>
      </c>
      <c r="L138" s="4">
        <f>VLOOKUP(I138,Inventarios!$A$3:$B$9,2,FALSE)</f>
        <v>10972</v>
      </c>
      <c r="M138" s="4">
        <f>VLOOKUP(I138,Inventarios!$A$3:$C$9,3,FALSE)</f>
        <v>18721</v>
      </c>
      <c r="N138" s="4">
        <f t="shared" si="8"/>
        <v>292.5</v>
      </c>
      <c r="O138" s="4">
        <f t="shared" si="9"/>
        <v>289</v>
      </c>
      <c r="P138" s="4">
        <f t="shared" si="10"/>
        <v>2016</v>
      </c>
      <c r="Q138" s="4">
        <f t="shared" si="11"/>
        <v>157.5</v>
      </c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5">
      <c r="A139" s="4">
        <v>23399</v>
      </c>
      <c r="B139" s="4" t="s">
        <v>362</v>
      </c>
      <c r="C139" s="4" t="s">
        <v>247</v>
      </c>
      <c r="D139" s="4" t="s">
        <v>35</v>
      </c>
      <c r="E139" s="4" t="s">
        <v>1219</v>
      </c>
      <c r="F139" s="4">
        <v>193</v>
      </c>
      <c r="G139" s="6">
        <v>42540</v>
      </c>
      <c r="H139" s="4" t="str">
        <f>VLOOKUP(D139,Productos!$A$2:$B$13,2,FALSE)</f>
        <v>garrafa 2l</v>
      </c>
      <c r="I139" t="str">
        <f>VLOOKUP(C139,Países!$A$2:$B$186,2,FALSE)</f>
        <v>Europe</v>
      </c>
      <c r="J139" s="4">
        <f>VLOOKUP(H139,Productos!$B$2:$C$13,2,FALSE)</f>
        <v>2.5</v>
      </c>
      <c r="K139" s="4">
        <f>VLOOKUP(H139,Productos!$B$2:$D$13,3,FALSE)</f>
        <v>4.5</v>
      </c>
      <c r="L139" s="4">
        <f>VLOOKUP(I139,Inventarios!$A$3:$B$9,2,FALSE)</f>
        <v>12372</v>
      </c>
      <c r="M139" s="4">
        <f>VLOOKUP(I139,Inventarios!$A$3:$C$9,3,FALSE)</f>
        <v>22716</v>
      </c>
      <c r="N139" s="4">
        <f t="shared" si="8"/>
        <v>868.5</v>
      </c>
      <c r="O139" s="4">
        <f t="shared" si="9"/>
        <v>866</v>
      </c>
      <c r="P139" s="4">
        <f t="shared" si="10"/>
        <v>2016</v>
      </c>
      <c r="Q139" s="4">
        <f t="shared" si="11"/>
        <v>482.5</v>
      </c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5">
      <c r="A140" s="4">
        <v>23400</v>
      </c>
      <c r="B140" s="4" t="s">
        <v>363</v>
      </c>
      <c r="C140" s="4" t="s">
        <v>261</v>
      </c>
      <c r="D140" s="4" t="s">
        <v>16</v>
      </c>
      <c r="E140" s="4" t="s">
        <v>1219</v>
      </c>
      <c r="F140" s="4">
        <v>108</v>
      </c>
      <c r="G140" s="6">
        <v>42526</v>
      </c>
      <c r="H140" s="4" t="str">
        <f>VLOOKUP(D140,Productos!$A$2:$B$13,2,FALSE)</f>
        <v>garrafa 1l</v>
      </c>
      <c r="I140" t="str">
        <f>VLOOKUP(C140,Países!$A$2:$B$186,2,FALSE)</f>
        <v>Europe</v>
      </c>
      <c r="J140" s="4">
        <f>VLOOKUP(H140,Productos!$B$2:$C$13,2,FALSE)</f>
        <v>1</v>
      </c>
      <c r="K140" s="4">
        <f>VLOOKUP(H140,Productos!$B$2:$D$13,3,FALSE)</f>
        <v>2</v>
      </c>
      <c r="L140" s="4">
        <f>VLOOKUP(I140,Inventarios!$A$3:$B$9,2,FALSE)</f>
        <v>12372</v>
      </c>
      <c r="M140" s="4">
        <f>VLOOKUP(I140,Inventarios!$A$3:$C$9,3,FALSE)</f>
        <v>22716</v>
      </c>
      <c r="N140" s="4">
        <f t="shared" si="8"/>
        <v>216</v>
      </c>
      <c r="O140" s="4">
        <f t="shared" si="9"/>
        <v>215</v>
      </c>
      <c r="P140" s="4">
        <f t="shared" si="10"/>
        <v>2016</v>
      </c>
      <c r="Q140" s="4">
        <f t="shared" si="11"/>
        <v>108</v>
      </c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5">
      <c r="A141" s="4">
        <v>23401</v>
      </c>
      <c r="B141" s="4" t="s">
        <v>364</v>
      </c>
      <c r="C141" s="4" t="s">
        <v>296</v>
      </c>
      <c r="D141" s="4" t="s">
        <v>41</v>
      </c>
      <c r="E141" s="4" t="s">
        <v>1218</v>
      </c>
      <c r="F141" s="4">
        <v>205</v>
      </c>
      <c r="G141" s="6">
        <v>42580</v>
      </c>
      <c r="H141" s="4" t="str">
        <f>VLOOKUP(D141,Productos!$A$2:$B$13,2,FALSE)</f>
        <v>garrafa 4l</v>
      </c>
      <c r="I141" t="str">
        <f>VLOOKUP(C141,Países!$A$2:$B$186,2,FALSE)</f>
        <v>Europe</v>
      </c>
      <c r="J141" s="4">
        <f>VLOOKUP(H141,Productos!$B$2:$C$13,2,FALSE)</f>
        <v>5</v>
      </c>
      <c r="K141" s="4">
        <f>VLOOKUP(H141,Productos!$B$2:$D$13,3,FALSE)</f>
        <v>9.99</v>
      </c>
      <c r="L141" s="4">
        <f>VLOOKUP(I141,Inventarios!$A$3:$B$9,2,FALSE)</f>
        <v>12372</v>
      </c>
      <c r="M141" s="4">
        <f>VLOOKUP(I141,Inventarios!$A$3:$C$9,3,FALSE)</f>
        <v>22716</v>
      </c>
      <c r="N141" s="4">
        <f t="shared" si="8"/>
        <v>2047.95</v>
      </c>
      <c r="O141" s="4">
        <f t="shared" si="9"/>
        <v>2042.95</v>
      </c>
      <c r="P141" s="4">
        <f t="shared" si="10"/>
        <v>2016</v>
      </c>
      <c r="Q141" s="4">
        <f t="shared" si="11"/>
        <v>1025</v>
      </c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5">
      <c r="A142" s="4">
        <v>23402</v>
      </c>
      <c r="B142" s="4" t="s">
        <v>365</v>
      </c>
      <c r="C142" s="4" t="s">
        <v>234</v>
      </c>
      <c r="D142" s="4" t="s">
        <v>31</v>
      </c>
      <c r="E142" s="4" t="s">
        <v>1219</v>
      </c>
      <c r="F142" s="4">
        <v>88</v>
      </c>
      <c r="G142" s="6">
        <v>42579</v>
      </c>
      <c r="H142" s="4" t="str">
        <f>VLOOKUP(D142,Productos!$A$2:$B$13,2,FALSE)</f>
        <v>botella 5l</v>
      </c>
      <c r="I142" t="str">
        <f>VLOOKUP(C142,Países!$A$2:$B$186,2,FALSE)</f>
        <v>Sub-Saharan Africa</v>
      </c>
      <c r="J142" s="4">
        <f>VLOOKUP(H142,Productos!$B$2:$C$13,2,FALSE)</f>
        <v>6</v>
      </c>
      <c r="K142" s="4">
        <f>VLOOKUP(H142,Productos!$B$2:$D$13,3,FALSE)</f>
        <v>9</v>
      </c>
      <c r="L142" s="4">
        <f>VLOOKUP(I142,Inventarios!$A$3:$B$9,2,FALSE)</f>
        <v>26618</v>
      </c>
      <c r="M142" s="4">
        <f>VLOOKUP(I142,Inventarios!$A$3:$C$9,3,FALSE)</f>
        <v>39447</v>
      </c>
      <c r="N142" s="4">
        <f t="shared" si="8"/>
        <v>792</v>
      </c>
      <c r="O142" s="4">
        <f t="shared" si="9"/>
        <v>786</v>
      </c>
      <c r="P142" s="4">
        <f t="shared" si="10"/>
        <v>2016</v>
      </c>
      <c r="Q142" s="4">
        <f t="shared" si="11"/>
        <v>528</v>
      </c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5">
      <c r="A143" s="4">
        <v>23403</v>
      </c>
      <c r="B143" s="4" t="s">
        <v>366</v>
      </c>
      <c r="C143" s="4" t="s">
        <v>47</v>
      </c>
      <c r="D143" s="4" t="s">
        <v>37</v>
      </c>
      <c r="E143" s="4" t="s">
        <v>1219</v>
      </c>
      <c r="F143" s="4">
        <v>46</v>
      </c>
      <c r="G143" s="6">
        <v>42549</v>
      </c>
      <c r="H143" s="4" t="str">
        <f>VLOOKUP(D143,Productos!$A$2:$B$13,2,FALSE)</f>
        <v>garrafa 3l</v>
      </c>
      <c r="I143" t="str">
        <f>VLOOKUP(C143,Países!$A$2:$B$186,2,FALSE)</f>
        <v>Europe</v>
      </c>
      <c r="J143" s="4">
        <f>VLOOKUP(H143,Productos!$B$2:$C$13,2,FALSE)</f>
        <v>3.5</v>
      </c>
      <c r="K143" s="4">
        <f>VLOOKUP(H143,Productos!$B$2:$D$13,3,FALSE)</f>
        <v>6.99</v>
      </c>
      <c r="L143" s="4">
        <f>VLOOKUP(I143,Inventarios!$A$3:$B$9,2,FALSE)</f>
        <v>12372</v>
      </c>
      <c r="M143" s="4">
        <f>VLOOKUP(I143,Inventarios!$A$3:$C$9,3,FALSE)</f>
        <v>22716</v>
      </c>
      <c r="N143" s="4">
        <f t="shared" si="8"/>
        <v>321.54000000000002</v>
      </c>
      <c r="O143" s="4">
        <f t="shared" si="9"/>
        <v>318.04000000000002</v>
      </c>
      <c r="P143" s="4">
        <f t="shared" si="10"/>
        <v>2016</v>
      </c>
      <c r="Q143" s="4">
        <f t="shared" si="11"/>
        <v>161</v>
      </c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5">
      <c r="A144" s="4">
        <v>23404</v>
      </c>
      <c r="B144" s="4" t="s">
        <v>367</v>
      </c>
      <c r="C144" s="4" t="s">
        <v>26</v>
      </c>
      <c r="D144" s="4" t="s">
        <v>16</v>
      </c>
      <c r="E144" s="4" t="s">
        <v>1218</v>
      </c>
      <c r="F144" s="4">
        <v>73</v>
      </c>
      <c r="G144" s="6">
        <v>42585</v>
      </c>
      <c r="H144" s="4" t="str">
        <f>VLOOKUP(D144,Productos!$A$2:$B$13,2,FALSE)</f>
        <v>garrafa 1l</v>
      </c>
      <c r="I144" t="str">
        <f>VLOOKUP(C144,Países!$A$2:$B$186,2,FALSE)</f>
        <v>Europe</v>
      </c>
      <c r="J144" s="4">
        <f>VLOOKUP(H144,Productos!$B$2:$C$13,2,FALSE)</f>
        <v>1</v>
      </c>
      <c r="K144" s="4">
        <f>VLOOKUP(H144,Productos!$B$2:$D$13,3,FALSE)</f>
        <v>2</v>
      </c>
      <c r="L144" s="4">
        <f>VLOOKUP(I144,Inventarios!$A$3:$B$9,2,FALSE)</f>
        <v>12372</v>
      </c>
      <c r="M144" s="4">
        <f>VLOOKUP(I144,Inventarios!$A$3:$C$9,3,FALSE)</f>
        <v>22716</v>
      </c>
      <c r="N144" s="4">
        <f t="shared" si="8"/>
        <v>146</v>
      </c>
      <c r="O144" s="4">
        <f t="shared" si="9"/>
        <v>145</v>
      </c>
      <c r="P144" s="4">
        <f t="shared" si="10"/>
        <v>2016</v>
      </c>
      <c r="Q144" s="4">
        <f t="shared" si="11"/>
        <v>73</v>
      </c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5">
      <c r="A145" s="4">
        <v>23405</v>
      </c>
      <c r="B145" s="4" t="s">
        <v>368</v>
      </c>
      <c r="C145" s="4" t="s">
        <v>223</v>
      </c>
      <c r="D145" s="4" t="s">
        <v>31</v>
      </c>
      <c r="E145" s="4" t="s">
        <v>1218</v>
      </c>
      <c r="F145" s="4">
        <v>207</v>
      </c>
      <c r="G145" s="6">
        <v>42587</v>
      </c>
      <c r="H145" s="4" t="str">
        <f>VLOOKUP(D145,Productos!$A$2:$B$13,2,FALSE)</f>
        <v>botella 5l</v>
      </c>
      <c r="I145" t="str">
        <f>VLOOKUP(C145,Países!$A$2:$B$186,2,FALSE)</f>
        <v>Australia and Oceania</v>
      </c>
      <c r="J145" s="4">
        <f>VLOOKUP(H145,Productos!$B$2:$C$13,2,FALSE)</f>
        <v>6</v>
      </c>
      <c r="K145" s="4">
        <f>VLOOKUP(H145,Productos!$B$2:$D$13,3,FALSE)</f>
        <v>9</v>
      </c>
      <c r="L145" s="4">
        <f>VLOOKUP(I145,Inventarios!$A$3:$B$9,2,FALSE)</f>
        <v>4047</v>
      </c>
      <c r="M145" s="4">
        <f>VLOOKUP(I145,Inventarios!$A$3:$C$9,3,FALSE)</f>
        <v>9654</v>
      </c>
      <c r="N145" s="4">
        <f t="shared" si="8"/>
        <v>1863</v>
      </c>
      <c r="O145" s="4">
        <f t="shared" si="9"/>
        <v>1857</v>
      </c>
      <c r="P145" s="4">
        <f t="shared" si="10"/>
        <v>2016</v>
      </c>
      <c r="Q145" s="4">
        <f t="shared" si="11"/>
        <v>1242</v>
      </c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5">
      <c r="A146" s="4">
        <v>23406</v>
      </c>
      <c r="B146" s="4" t="s">
        <v>369</v>
      </c>
      <c r="C146" s="4" t="s">
        <v>266</v>
      </c>
      <c r="D146" s="4" t="s">
        <v>22</v>
      </c>
      <c r="E146" s="4" t="s">
        <v>1218</v>
      </c>
      <c r="F146" s="4">
        <v>202</v>
      </c>
      <c r="G146" s="6">
        <v>42573</v>
      </c>
      <c r="H146" s="4" t="str">
        <f>VLOOKUP(D146,Productos!$A$2:$B$13,2,FALSE)</f>
        <v>botellín 500cc</v>
      </c>
      <c r="I146" t="str">
        <f>VLOOKUP(C146,Países!$A$2:$B$186,2,FALSE)</f>
        <v>Central America and the Caribbean</v>
      </c>
      <c r="J146" s="4">
        <f>VLOOKUP(H146,Productos!$B$2:$C$13,2,FALSE)</f>
        <v>3.5</v>
      </c>
      <c r="K146" s="4">
        <f>VLOOKUP(H146,Productos!$B$2:$D$13,3,FALSE)</f>
        <v>6.5</v>
      </c>
      <c r="L146" s="4">
        <f>VLOOKUP(I146,Inventarios!$A$3:$B$9,2,FALSE)</f>
        <v>7690</v>
      </c>
      <c r="M146" s="4">
        <f>VLOOKUP(I146,Inventarios!$A$3:$C$9,3,FALSE)</f>
        <v>14672</v>
      </c>
      <c r="N146" s="4">
        <f t="shared" si="8"/>
        <v>1313</v>
      </c>
      <c r="O146" s="4">
        <f t="shared" si="9"/>
        <v>1309.5</v>
      </c>
      <c r="P146" s="4">
        <f t="shared" si="10"/>
        <v>2016</v>
      </c>
      <c r="Q146" s="4">
        <f t="shared" si="11"/>
        <v>707</v>
      </c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5">
      <c r="A147" s="4">
        <v>23407</v>
      </c>
      <c r="B147" s="4" t="s">
        <v>370</v>
      </c>
      <c r="C147" s="4" t="s">
        <v>102</v>
      </c>
      <c r="D147" s="4" t="s">
        <v>24</v>
      </c>
      <c r="E147" s="4" t="s">
        <v>1219</v>
      </c>
      <c r="F147" s="4">
        <v>209</v>
      </c>
      <c r="G147" s="6">
        <v>42532</v>
      </c>
      <c r="H147" s="4" t="str">
        <f>VLOOKUP(D147,Productos!$A$2:$B$13,2,FALSE)</f>
        <v>botella 0.5l</v>
      </c>
      <c r="I147" t="str">
        <f>VLOOKUP(C147,Países!$A$2:$B$186,2,FALSE)</f>
        <v>Central America and the Caribbean</v>
      </c>
      <c r="J147" s="4">
        <f>VLOOKUP(H147,Productos!$B$2:$C$13,2,FALSE)</f>
        <v>3</v>
      </c>
      <c r="K147" s="4">
        <f>VLOOKUP(H147,Productos!$B$2:$D$13,3,FALSE)</f>
        <v>6</v>
      </c>
      <c r="L147" s="4">
        <f>VLOOKUP(I147,Inventarios!$A$3:$B$9,2,FALSE)</f>
        <v>7690</v>
      </c>
      <c r="M147" s="4">
        <f>VLOOKUP(I147,Inventarios!$A$3:$C$9,3,FALSE)</f>
        <v>14672</v>
      </c>
      <c r="N147" s="4">
        <f t="shared" si="8"/>
        <v>1254</v>
      </c>
      <c r="O147" s="4">
        <f t="shared" si="9"/>
        <v>1251</v>
      </c>
      <c r="P147" s="4">
        <f t="shared" si="10"/>
        <v>2016</v>
      </c>
      <c r="Q147" s="4">
        <f t="shared" si="11"/>
        <v>627</v>
      </c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5">
      <c r="A148" s="4">
        <v>23408</v>
      </c>
      <c r="B148" s="4" t="s">
        <v>371</v>
      </c>
      <c r="C148" s="4" t="s">
        <v>90</v>
      </c>
      <c r="D148" s="4" t="s">
        <v>19</v>
      </c>
      <c r="E148" s="4" t="s">
        <v>1218</v>
      </c>
      <c r="F148" s="4">
        <v>48</v>
      </c>
      <c r="G148" s="6">
        <v>42582</v>
      </c>
      <c r="H148" s="4" t="str">
        <f>VLOOKUP(D148,Productos!$A$2:$B$13,2,FALSE)</f>
        <v>botellín 300cc</v>
      </c>
      <c r="I148" t="str">
        <f>VLOOKUP(C148,Países!$A$2:$B$186,2,FALSE)</f>
        <v>Europe</v>
      </c>
      <c r="J148" s="4">
        <f>VLOOKUP(H148,Productos!$B$2:$C$13,2,FALSE)</f>
        <v>2</v>
      </c>
      <c r="K148" s="4">
        <f>VLOOKUP(H148,Productos!$B$2:$D$13,3,FALSE)</f>
        <v>3.99</v>
      </c>
      <c r="L148" s="4">
        <f>VLOOKUP(I148,Inventarios!$A$3:$B$9,2,FALSE)</f>
        <v>12372</v>
      </c>
      <c r="M148" s="4">
        <f>VLOOKUP(I148,Inventarios!$A$3:$C$9,3,FALSE)</f>
        <v>22716</v>
      </c>
      <c r="N148" s="4">
        <f t="shared" si="8"/>
        <v>191.52</v>
      </c>
      <c r="O148" s="4">
        <f t="shared" si="9"/>
        <v>189.52</v>
      </c>
      <c r="P148" s="4">
        <f t="shared" si="10"/>
        <v>2016</v>
      </c>
      <c r="Q148" s="4">
        <f t="shared" si="11"/>
        <v>96</v>
      </c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5">
      <c r="A149" s="4">
        <v>23409</v>
      </c>
      <c r="B149" s="4" t="s">
        <v>372</v>
      </c>
      <c r="C149" s="4" t="s">
        <v>217</v>
      </c>
      <c r="D149" s="4" t="s">
        <v>31</v>
      </c>
      <c r="E149" s="4" t="s">
        <v>1219</v>
      </c>
      <c r="F149" s="4">
        <v>52</v>
      </c>
      <c r="G149" s="6">
        <v>42543</v>
      </c>
      <c r="H149" s="4" t="str">
        <f>VLOOKUP(D149,Productos!$A$2:$B$13,2,FALSE)</f>
        <v>botella 5l</v>
      </c>
      <c r="I149" t="str">
        <f>VLOOKUP(C149,Países!$A$2:$B$186,2,FALSE)</f>
        <v>Sub-Saharan Africa</v>
      </c>
      <c r="J149" s="4">
        <f>VLOOKUP(H149,Productos!$B$2:$C$13,2,FALSE)</f>
        <v>6</v>
      </c>
      <c r="K149" s="4">
        <f>VLOOKUP(H149,Productos!$B$2:$D$13,3,FALSE)</f>
        <v>9</v>
      </c>
      <c r="L149" s="4">
        <f>VLOOKUP(I149,Inventarios!$A$3:$B$9,2,FALSE)</f>
        <v>26618</v>
      </c>
      <c r="M149" s="4">
        <f>VLOOKUP(I149,Inventarios!$A$3:$C$9,3,FALSE)</f>
        <v>39447</v>
      </c>
      <c r="N149" s="4">
        <f t="shared" si="8"/>
        <v>468</v>
      </c>
      <c r="O149" s="4">
        <f t="shared" si="9"/>
        <v>462</v>
      </c>
      <c r="P149" s="4">
        <f t="shared" si="10"/>
        <v>2016</v>
      </c>
      <c r="Q149" s="4">
        <f t="shared" si="11"/>
        <v>312</v>
      </c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5">
      <c r="A150" s="4">
        <v>23410</v>
      </c>
      <c r="B150" s="4" t="s">
        <v>373</v>
      </c>
      <c r="C150" s="4" t="s">
        <v>165</v>
      </c>
      <c r="D150" s="4" t="s">
        <v>19</v>
      </c>
      <c r="E150" s="4" t="s">
        <v>1219</v>
      </c>
      <c r="F150" s="4">
        <v>202</v>
      </c>
      <c r="G150" s="6">
        <v>42551</v>
      </c>
      <c r="H150" s="4" t="str">
        <f>VLOOKUP(D150,Productos!$A$2:$B$13,2,FALSE)</f>
        <v>botellín 300cc</v>
      </c>
      <c r="I150" t="str">
        <f>VLOOKUP(C150,Países!$A$2:$B$186,2,FALSE)</f>
        <v>Central America and the Caribbean</v>
      </c>
      <c r="J150" s="4">
        <f>VLOOKUP(H150,Productos!$B$2:$C$13,2,FALSE)</f>
        <v>2</v>
      </c>
      <c r="K150" s="4">
        <f>VLOOKUP(H150,Productos!$B$2:$D$13,3,FALSE)</f>
        <v>3.99</v>
      </c>
      <c r="L150" s="4">
        <f>VLOOKUP(I150,Inventarios!$A$3:$B$9,2,FALSE)</f>
        <v>7690</v>
      </c>
      <c r="M150" s="4">
        <f>VLOOKUP(I150,Inventarios!$A$3:$C$9,3,FALSE)</f>
        <v>14672</v>
      </c>
      <c r="N150" s="4">
        <f t="shared" si="8"/>
        <v>805.98</v>
      </c>
      <c r="O150" s="4">
        <f t="shared" si="9"/>
        <v>803.98</v>
      </c>
      <c r="P150" s="4">
        <f t="shared" si="10"/>
        <v>2016</v>
      </c>
      <c r="Q150" s="4">
        <f t="shared" si="11"/>
        <v>404</v>
      </c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5">
      <c r="A151" s="4">
        <v>23411</v>
      </c>
      <c r="B151" s="4" t="s">
        <v>374</v>
      </c>
      <c r="C151" s="4" t="s">
        <v>233</v>
      </c>
      <c r="D151" s="4" t="s">
        <v>19</v>
      </c>
      <c r="E151" s="4" t="s">
        <v>1220</v>
      </c>
      <c r="F151" s="4">
        <v>138</v>
      </c>
      <c r="G151" s="6">
        <v>42588</v>
      </c>
      <c r="H151" s="4" t="str">
        <f>VLOOKUP(D151,Productos!$A$2:$B$13,2,FALSE)</f>
        <v>botellín 300cc</v>
      </c>
      <c r="I151" t="str">
        <f>VLOOKUP(C151,Países!$A$2:$B$186,2,FALSE)</f>
        <v>Middle East and North Africa</v>
      </c>
      <c r="J151" s="4">
        <f>VLOOKUP(H151,Productos!$B$2:$C$13,2,FALSE)</f>
        <v>2</v>
      </c>
      <c r="K151" s="4">
        <f>VLOOKUP(H151,Productos!$B$2:$D$13,3,FALSE)</f>
        <v>3.99</v>
      </c>
      <c r="L151" s="4">
        <f>VLOOKUP(I151,Inventarios!$A$3:$B$9,2,FALSE)</f>
        <v>11415</v>
      </c>
      <c r="M151" s="4">
        <f>VLOOKUP(I151,Inventarios!$A$3:$C$9,3,FALSE)</f>
        <v>15102</v>
      </c>
      <c r="N151" s="4">
        <f t="shared" si="8"/>
        <v>550.62</v>
      </c>
      <c r="O151" s="4">
        <f t="shared" si="9"/>
        <v>548.62</v>
      </c>
      <c r="P151" s="4">
        <f t="shared" si="10"/>
        <v>2016</v>
      </c>
      <c r="Q151" s="4">
        <f t="shared" si="11"/>
        <v>276</v>
      </c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5">
      <c r="A152" s="4">
        <v>23412</v>
      </c>
      <c r="B152" s="4" t="s">
        <v>375</v>
      </c>
      <c r="C152" s="4" t="s">
        <v>266</v>
      </c>
      <c r="D152" s="4" t="s">
        <v>28</v>
      </c>
      <c r="E152" s="4" t="s">
        <v>1219</v>
      </c>
      <c r="F152" s="4">
        <v>77</v>
      </c>
      <c r="G152" s="6">
        <v>42548</v>
      </c>
      <c r="H152" s="4" t="str">
        <f>VLOOKUP(D152,Productos!$A$2:$B$13,2,FALSE)</f>
        <v>botella 1l</v>
      </c>
      <c r="I152" t="str">
        <f>VLOOKUP(C152,Países!$A$2:$B$186,2,FALSE)</f>
        <v>Central America and the Caribbean</v>
      </c>
      <c r="J152" s="4">
        <f>VLOOKUP(H152,Productos!$B$2:$C$13,2,FALSE)</f>
        <v>3.5</v>
      </c>
      <c r="K152" s="4">
        <f>VLOOKUP(H152,Productos!$B$2:$D$13,3,FALSE)</f>
        <v>6.5</v>
      </c>
      <c r="L152" s="4">
        <f>VLOOKUP(I152,Inventarios!$A$3:$B$9,2,FALSE)</f>
        <v>7690</v>
      </c>
      <c r="M152" s="4">
        <f>VLOOKUP(I152,Inventarios!$A$3:$C$9,3,FALSE)</f>
        <v>14672</v>
      </c>
      <c r="N152" s="4">
        <f t="shared" si="8"/>
        <v>500.5</v>
      </c>
      <c r="O152" s="4">
        <f t="shared" si="9"/>
        <v>497</v>
      </c>
      <c r="P152" s="4">
        <f t="shared" si="10"/>
        <v>2016</v>
      </c>
      <c r="Q152" s="4">
        <f t="shared" si="11"/>
        <v>269.5</v>
      </c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5">
      <c r="A153" s="4">
        <v>23413</v>
      </c>
      <c r="B153" s="4" t="s">
        <v>376</v>
      </c>
      <c r="C153" s="4" t="s">
        <v>307</v>
      </c>
      <c r="D153" s="4" t="s">
        <v>24</v>
      </c>
      <c r="E153" s="4" t="s">
        <v>1218</v>
      </c>
      <c r="F153" s="4">
        <v>168</v>
      </c>
      <c r="G153" s="6">
        <v>42606</v>
      </c>
      <c r="H153" s="4" t="str">
        <f>VLOOKUP(D153,Productos!$A$2:$B$13,2,FALSE)</f>
        <v>botella 0.5l</v>
      </c>
      <c r="I153" t="str">
        <f>VLOOKUP(C153,Países!$A$2:$B$186,2,FALSE)</f>
        <v>Sub-Saharan Africa</v>
      </c>
      <c r="J153" s="4">
        <f>VLOOKUP(H153,Productos!$B$2:$C$13,2,FALSE)</f>
        <v>3</v>
      </c>
      <c r="K153" s="4">
        <f>VLOOKUP(H153,Productos!$B$2:$D$13,3,FALSE)</f>
        <v>6</v>
      </c>
      <c r="L153" s="4">
        <f>VLOOKUP(I153,Inventarios!$A$3:$B$9,2,FALSE)</f>
        <v>26618</v>
      </c>
      <c r="M153" s="4">
        <f>VLOOKUP(I153,Inventarios!$A$3:$C$9,3,FALSE)</f>
        <v>39447</v>
      </c>
      <c r="N153" s="4">
        <f t="shared" si="8"/>
        <v>1008</v>
      </c>
      <c r="O153" s="4">
        <f t="shared" si="9"/>
        <v>1005</v>
      </c>
      <c r="P153" s="4">
        <f t="shared" si="10"/>
        <v>2016</v>
      </c>
      <c r="Q153" s="4">
        <f t="shared" si="11"/>
        <v>504</v>
      </c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5">
      <c r="A154" s="4">
        <v>23414</v>
      </c>
      <c r="B154" s="4" t="s">
        <v>377</v>
      </c>
      <c r="C154" s="4" t="s">
        <v>164</v>
      </c>
      <c r="D154" s="4" t="s">
        <v>43</v>
      </c>
      <c r="E154" s="4" t="s">
        <v>1219</v>
      </c>
      <c r="F154" s="4">
        <v>114</v>
      </c>
      <c r="G154" s="6">
        <v>42559</v>
      </c>
      <c r="H154" s="4" t="str">
        <f>VLOOKUP(D154,Productos!$A$2:$B$13,2,FALSE)</f>
        <v>garrafa 8l</v>
      </c>
      <c r="I154" t="str">
        <f>VLOOKUP(C154,Países!$A$2:$B$186,2,FALSE)</f>
        <v>Central America and the Caribbean</v>
      </c>
      <c r="J154" s="4">
        <f>VLOOKUP(H154,Productos!$B$2:$C$13,2,FALSE)</f>
        <v>8</v>
      </c>
      <c r="K154" s="4">
        <f>VLOOKUP(H154,Productos!$B$2:$D$13,3,FALSE)</f>
        <v>14.5</v>
      </c>
      <c r="L154" s="4">
        <f>VLOOKUP(I154,Inventarios!$A$3:$B$9,2,FALSE)</f>
        <v>7690</v>
      </c>
      <c r="M154" s="4">
        <f>VLOOKUP(I154,Inventarios!$A$3:$C$9,3,FALSE)</f>
        <v>14672</v>
      </c>
      <c r="N154" s="4">
        <f t="shared" si="8"/>
        <v>1653</v>
      </c>
      <c r="O154" s="4">
        <f t="shared" si="9"/>
        <v>1645</v>
      </c>
      <c r="P154" s="4">
        <f t="shared" si="10"/>
        <v>2016</v>
      </c>
      <c r="Q154" s="4">
        <f t="shared" si="11"/>
        <v>912</v>
      </c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5">
      <c r="A155" s="4">
        <v>23415</v>
      </c>
      <c r="B155" s="4" t="s">
        <v>378</v>
      </c>
      <c r="C155" s="4" t="s">
        <v>281</v>
      </c>
      <c r="D155" s="4" t="s">
        <v>22</v>
      </c>
      <c r="E155" s="4" t="s">
        <v>1220</v>
      </c>
      <c r="F155" s="4">
        <v>170</v>
      </c>
      <c r="G155" s="6">
        <v>42584</v>
      </c>
      <c r="H155" s="4" t="str">
        <f>VLOOKUP(D155,Productos!$A$2:$B$13,2,FALSE)</f>
        <v>botellín 500cc</v>
      </c>
      <c r="I155" t="str">
        <f>VLOOKUP(C155,Países!$A$2:$B$186,2,FALSE)</f>
        <v>Asia</v>
      </c>
      <c r="J155" s="4">
        <f>VLOOKUP(H155,Productos!$B$2:$C$13,2,FALSE)</f>
        <v>3.5</v>
      </c>
      <c r="K155" s="4">
        <f>VLOOKUP(H155,Productos!$B$2:$D$13,3,FALSE)</f>
        <v>6.5</v>
      </c>
      <c r="L155" s="4">
        <f>VLOOKUP(I155,Inventarios!$A$3:$B$9,2,FALSE)</f>
        <v>10972</v>
      </c>
      <c r="M155" s="4">
        <f>VLOOKUP(I155,Inventarios!$A$3:$C$9,3,FALSE)</f>
        <v>18721</v>
      </c>
      <c r="N155" s="4">
        <f t="shared" si="8"/>
        <v>1105</v>
      </c>
      <c r="O155" s="4">
        <f t="shared" si="9"/>
        <v>1101.5</v>
      </c>
      <c r="P155" s="4">
        <f t="shared" si="10"/>
        <v>2016</v>
      </c>
      <c r="Q155" s="4">
        <f t="shared" si="11"/>
        <v>595</v>
      </c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5">
      <c r="A156" s="4">
        <v>23416</v>
      </c>
      <c r="B156" s="4" t="s">
        <v>379</v>
      </c>
      <c r="C156" s="4" t="s">
        <v>326</v>
      </c>
      <c r="D156" s="4" t="s">
        <v>35</v>
      </c>
      <c r="E156" s="4" t="s">
        <v>1219</v>
      </c>
      <c r="F156" s="4">
        <v>116</v>
      </c>
      <c r="G156" s="6">
        <v>42586</v>
      </c>
      <c r="H156" s="4" t="str">
        <f>VLOOKUP(D156,Productos!$A$2:$B$13,2,FALSE)</f>
        <v>garrafa 2l</v>
      </c>
      <c r="I156" t="str">
        <f>VLOOKUP(C156,Países!$A$2:$B$186,2,FALSE)</f>
        <v>Sub-Saharan Africa</v>
      </c>
      <c r="J156" s="4">
        <f>VLOOKUP(H156,Productos!$B$2:$C$13,2,FALSE)</f>
        <v>2.5</v>
      </c>
      <c r="K156" s="4">
        <f>VLOOKUP(H156,Productos!$B$2:$D$13,3,FALSE)</f>
        <v>4.5</v>
      </c>
      <c r="L156" s="4">
        <f>VLOOKUP(I156,Inventarios!$A$3:$B$9,2,FALSE)</f>
        <v>26618</v>
      </c>
      <c r="M156" s="4">
        <f>VLOOKUP(I156,Inventarios!$A$3:$C$9,3,FALSE)</f>
        <v>39447</v>
      </c>
      <c r="N156" s="4">
        <f t="shared" si="8"/>
        <v>522</v>
      </c>
      <c r="O156" s="4">
        <f t="shared" si="9"/>
        <v>519.5</v>
      </c>
      <c r="P156" s="4">
        <f t="shared" si="10"/>
        <v>2016</v>
      </c>
      <c r="Q156" s="4">
        <f t="shared" si="11"/>
        <v>290</v>
      </c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5">
      <c r="A157" s="4">
        <v>23417</v>
      </c>
      <c r="B157" s="4" t="s">
        <v>380</v>
      </c>
      <c r="C157" s="4" t="s">
        <v>328</v>
      </c>
      <c r="D157" s="4" t="s">
        <v>22</v>
      </c>
      <c r="E157" s="4" t="s">
        <v>1219</v>
      </c>
      <c r="F157" s="4">
        <v>100</v>
      </c>
      <c r="G157" s="6">
        <v>42542</v>
      </c>
      <c r="H157" s="4" t="str">
        <f>VLOOKUP(D157,Productos!$A$2:$B$13,2,FALSE)</f>
        <v>botellín 500cc</v>
      </c>
      <c r="I157" t="str">
        <f>VLOOKUP(C157,Países!$A$2:$B$186,2,FALSE)</f>
        <v>Sub-Saharan Africa</v>
      </c>
      <c r="J157" s="4">
        <f>VLOOKUP(H157,Productos!$B$2:$C$13,2,FALSE)</f>
        <v>3.5</v>
      </c>
      <c r="K157" s="4">
        <f>VLOOKUP(H157,Productos!$B$2:$D$13,3,FALSE)</f>
        <v>6.5</v>
      </c>
      <c r="L157" s="4">
        <f>VLOOKUP(I157,Inventarios!$A$3:$B$9,2,FALSE)</f>
        <v>26618</v>
      </c>
      <c r="M157" s="4">
        <f>VLOOKUP(I157,Inventarios!$A$3:$C$9,3,FALSE)</f>
        <v>39447</v>
      </c>
      <c r="N157" s="4">
        <f t="shared" si="8"/>
        <v>650</v>
      </c>
      <c r="O157" s="4">
        <f t="shared" si="9"/>
        <v>646.5</v>
      </c>
      <c r="P157" s="4">
        <f t="shared" si="10"/>
        <v>2016</v>
      </c>
      <c r="Q157" s="4">
        <f t="shared" si="11"/>
        <v>350</v>
      </c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5">
      <c r="A158" s="4">
        <v>23418</v>
      </c>
      <c r="B158" s="4" t="s">
        <v>381</v>
      </c>
      <c r="C158" s="4" t="s">
        <v>271</v>
      </c>
      <c r="D158" s="4" t="s">
        <v>31</v>
      </c>
      <c r="E158" s="4" t="s">
        <v>1219</v>
      </c>
      <c r="F158" s="4">
        <v>191</v>
      </c>
      <c r="G158" s="6">
        <v>42592</v>
      </c>
      <c r="H158" s="4" t="str">
        <f>VLOOKUP(D158,Productos!$A$2:$B$13,2,FALSE)</f>
        <v>botella 5l</v>
      </c>
      <c r="I158" t="str">
        <f>VLOOKUP(C158,Países!$A$2:$B$186,2,FALSE)</f>
        <v>Europe</v>
      </c>
      <c r="J158" s="4">
        <f>VLOOKUP(H158,Productos!$B$2:$C$13,2,FALSE)</f>
        <v>6</v>
      </c>
      <c r="K158" s="4">
        <f>VLOOKUP(H158,Productos!$B$2:$D$13,3,FALSE)</f>
        <v>9</v>
      </c>
      <c r="L158" s="4">
        <f>VLOOKUP(I158,Inventarios!$A$3:$B$9,2,FALSE)</f>
        <v>12372</v>
      </c>
      <c r="M158" s="4">
        <f>VLOOKUP(I158,Inventarios!$A$3:$C$9,3,FALSE)</f>
        <v>22716</v>
      </c>
      <c r="N158" s="4">
        <f t="shared" si="8"/>
        <v>1719</v>
      </c>
      <c r="O158" s="4">
        <f t="shared" si="9"/>
        <v>1713</v>
      </c>
      <c r="P158" s="4">
        <f t="shared" si="10"/>
        <v>2016</v>
      </c>
      <c r="Q158" s="4">
        <f t="shared" si="11"/>
        <v>1146</v>
      </c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5">
      <c r="A159" s="4">
        <v>23419</v>
      </c>
      <c r="B159" s="4" t="s">
        <v>382</v>
      </c>
      <c r="C159" s="4" t="s">
        <v>238</v>
      </c>
      <c r="D159" s="4" t="s">
        <v>16</v>
      </c>
      <c r="E159" s="4" t="s">
        <v>1219</v>
      </c>
      <c r="F159" s="4">
        <v>193</v>
      </c>
      <c r="G159" s="6">
        <v>42609</v>
      </c>
      <c r="H159" s="4" t="str">
        <f>VLOOKUP(D159,Productos!$A$2:$B$13,2,FALSE)</f>
        <v>garrafa 1l</v>
      </c>
      <c r="I159" t="str">
        <f>VLOOKUP(C159,Países!$A$2:$B$186,2,FALSE)</f>
        <v>Australia and Oceania</v>
      </c>
      <c r="J159" s="4">
        <f>VLOOKUP(H159,Productos!$B$2:$C$13,2,FALSE)</f>
        <v>1</v>
      </c>
      <c r="K159" s="4">
        <f>VLOOKUP(H159,Productos!$B$2:$D$13,3,FALSE)</f>
        <v>2</v>
      </c>
      <c r="L159" s="4">
        <f>VLOOKUP(I159,Inventarios!$A$3:$B$9,2,FALSE)</f>
        <v>4047</v>
      </c>
      <c r="M159" s="4">
        <f>VLOOKUP(I159,Inventarios!$A$3:$C$9,3,FALSE)</f>
        <v>9654</v>
      </c>
      <c r="N159" s="4">
        <f t="shared" si="8"/>
        <v>386</v>
      </c>
      <c r="O159" s="4">
        <f t="shared" si="9"/>
        <v>385</v>
      </c>
      <c r="P159" s="4">
        <f t="shared" si="10"/>
        <v>2016</v>
      </c>
      <c r="Q159" s="4">
        <f t="shared" si="11"/>
        <v>193</v>
      </c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5">
      <c r="A160" s="4">
        <v>23420</v>
      </c>
      <c r="B160" s="4" t="s">
        <v>383</v>
      </c>
      <c r="C160" s="4" t="s">
        <v>39</v>
      </c>
      <c r="D160" s="4" t="s">
        <v>35</v>
      </c>
      <c r="E160" s="4" t="s">
        <v>1218</v>
      </c>
      <c r="F160" s="4">
        <v>57</v>
      </c>
      <c r="G160" s="6">
        <v>42542</v>
      </c>
      <c r="H160" s="4" t="str">
        <f>VLOOKUP(D160,Productos!$A$2:$B$13,2,FALSE)</f>
        <v>garrafa 2l</v>
      </c>
      <c r="I160" t="str">
        <f>VLOOKUP(C160,Países!$A$2:$B$186,2,FALSE)</f>
        <v>Sub-Saharan Africa</v>
      </c>
      <c r="J160" s="4">
        <f>VLOOKUP(H160,Productos!$B$2:$C$13,2,FALSE)</f>
        <v>2.5</v>
      </c>
      <c r="K160" s="4">
        <f>VLOOKUP(H160,Productos!$B$2:$D$13,3,FALSE)</f>
        <v>4.5</v>
      </c>
      <c r="L160" s="4">
        <f>VLOOKUP(I160,Inventarios!$A$3:$B$9,2,FALSE)</f>
        <v>26618</v>
      </c>
      <c r="M160" s="4">
        <f>VLOOKUP(I160,Inventarios!$A$3:$C$9,3,FALSE)</f>
        <v>39447</v>
      </c>
      <c r="N160" s="4">
        <f t="shared" si="8"/>
        <v>256.5</v>
      </c>
      <c r="O160" s="4">
        <f t="shared" si="9"/>
        <v>254</v>
      </c>
      <c r="P160" s="4">
        <f t="shared" si="10"/>
        <v>2016</v>
      </c>
      <c r="Q160" s="4">
        <f t="shared" si="11"/>
        <v>142.5</v>
      </c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5">
      <c r="A161" s="4">
        <v>23421</v>
      </c>
      <c r="B161" s="4" t="s">
        <v>384</v>
      </c>
      <c r="C161" s="4" t="s">
        <v>252</v>
      </c>
      <c r="D161" s="4" t="s">
        <v>31</v>
      </c>
      <c r="E161" s="4" t="s">
        <v>1219</v>
      </c>
      <c r="F161" s="4">
        <v>142</v>
      </c>
      <c r="G161" s="6">
        <v>42586</v>
      </c>
      <c r="H161" s="4" t="str">
        <f>VLOOKUP(D161,Productos!$A$2:$B$13,2,FALSE)</f>
        <v>botella 5l</v>
      </c>
      <c r="I161" t="str">
        <f>VLOOKUP(C161,Países!$A$2:$B$186,2,FALSE)</f>
        <v>Europe</v>
      </c>
      <c r="J161" s="4">
        <f>VLOOKUP(H161,Productos!$B$2:$C$13,2,FALSE)</f>
        <v>6</v>
      </c>
      <c r="K161" s="4">
        <f>VLOOKUP(H161,Productos!$B$2:$D$13,3,FALSE)</f>
        <v>9</v>
      </c>
      <c r="L161" s="4">
        <f>VLOOKUP(I161,Inventarios!$A$3:$B$9,2,FALSE)</f>
        <v>12372</v>
      </c>
      <c r="M161" s="4">
        <f>VLOOKUP(I161,Inventarios!$A$3:$C$9,3,FALSE)</f>
        <v>22716</v>
      </c>
      <c r="N161" s="4">
        <f t="shared" si="8"/>
        <v>1278</v>
      </c>
      <c r="O161" s="4">
        <f t="shared" si="9"/>
        <v>1272</v>
      </c>
      <c r="P161" s="4">
        <f t="shared" si="10"/>
        <v>2016</v>
      </c>
      <c r="Q161" s="4">
        <f t="shared" si="11"/>
        <v>852</v>
      </c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5">
      <c r="A162" s="4">
        <v>23422</v>
      </c>
      <c r="B162" s="4" t="s">
        <v>385</v>
      </c>
      <c r="C162" s="4" t="s">
        <v>167</v>
      </c>
      <c r="D162" s="4" t="s">
        <v>22</v>
      </c>
      <c r="E162" s="4" t="s">
        <v>1220</v>
      </c>
      <c r="F162" s="4">
        <v>153</v>
      </c>
      <c r="G162" s="6">
        <v>42610</v>
      </c>
      <c r="H162" s="4" t="str">
        <f>VLOOKUP(D162,Productos!$A$2:$B$13,2,FALSE)</f>
        <v>botellín 500cc</v>
      </c>
      <c r="I162" t="str">
        <f>VLOOKUP(C162,Países!$A$2:$B$186,2,FALSE)</f>
        <v>Europe</v>
      </c>
      <c r="J162" s="4">
        <f>VLOOKUP(H162,Productos!$B$2:$C$13,2,FALSE)</f>
        <v>3.5</v>
      </c>
      <c r="K162" s="4">
        <f>VLOOKUP(H162,Productos!$B$2:$D$13,3,FALSE)</f>
        <v>6.5</v>
      </c>
      <c r="L162" s="4">
        <f>VLOOKUP(I162,Inventarios!$A$3:$B$9,2,FALSE)</f>
        <v>12372</v>
      </c>
      <c r="M162" s="4">
        <f>VLOOKUP(I162,Inventarios!$A$3:$C$9,3,FALSE)</f>
        <v>22716</v>
      </c>
      <c r="N162" s="4">
        <f t="shared" si="8"/>
        <v>994.5</v>
      </c>
      <c r="O162" s="4">
        <f t="shared" si="9"/>
        <v>991</v>
      </c>
      <c r="P162" s="4">
        <f t="shared" si="10"/>
        <v>2016</v>
      </c>
      <c r="Q162" s="4">
        <f t="shared" si="11"/>
        <v>535.5</v>
      </c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5">
      <c r="A163" s="4">
        <v>23423</v>
      </c>
      <c r="B163" s="4" t="s">
        <v>386</v>
      </c>
      <c r="C163" s="4" t="s">
        <v>178</v>
      </c>
      <c r="D163" s="4" t="s">
        <v>19</v>
      </c>
      <c r="E163" s="4" t="s">
        <v>1218</v>
      </c>
      <c r="F163" s="4">
        <v>29</v>
      </c>
      <c r="G163" s="6">
        <v>42578</v>
      </c>
      <c r="H163" s="4" t="str">
        <f>VLOOKUP(D163,Productos!$A$2:$B$13,2,FALSE)</f>
        <v>botellín 300cc</v>
      </c>
      <c r="I163" t="str">
        <f>VLOOKUP(C163,Países!$A$2:$B$186,2,FALSE)</f>
        <v>Middle East and North Africa</v>
      </c>
      <c r="J163" s="4">
        <f>VLOOKUP(H163,Productos!$B$2:$C$13,2,FALSE)</f>
        <v>2</v>
      </c>
      <c r="K163" s="4">
        <f>VLOOKUP(H163,Productos!$B$2:$D$13,3,FALSE)</f>
        <v>3.99</v>
      </c>
      <c r="L163" s="4">
        <f>VLOOKUP(I163,Inventarios!$A$3:$B$9,2,FALSE)</f>
        <v>11415</v>
      </c>
      <c r="M163" s="4">
        <f>VLOOKUP(I163,Inventarios!$A$3:$C$9,3,FALSE)</f>
        <v>15102</v>
      </c>
      <c r="N163" s="4">
        <f t="shared" si="8"/>
        <v>115.71000000000001</v>
      </c>
      <c r="O163" s="4">
        <f t="shared" si="9"/>
        <v>113.71000000000001</v>
      </c>
      <c r="P163" s="4">
        <f t="shared" si="10"/>
        <v>2016</v>
      </c>
      <c r="Q163" s="4">
        <f t="shared" si="11"/>
        <v>58</v>
      </c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5">
      <c r="A164" s="4">
        <v>23424</v>
      </c>
      <c r="B164" s="4" t="s">
        <v>387</v>
      </c>
      <c r="C164" s="4" t="s">
        <v>290</v>
      </c>
      <c r="D164" s="4" t="s">
        <v>13</v>
      </c>
      <c r="E164" s="4" t="s">
        <v>1218</v>
      </c>
      <c r="F164" s="4">
        <v>38</v>
      </c>
      <c r="G164" s="6">
        <v>42579</v>
      </c>
      <c r="H164" s="4" t="str">
        <f>VLOOKUP(D164,Productos!$A$2:$B$13,2,FALSE)</f>
        <v>botellín 200cc</v>
      </c>
      <c r="I164" t="str">
        <f>VLOOKUP(C164,Países!$A$2:$B$186,2,FALSE)</f>
        <v>Europe</v>
      </c>
      <c r="J164" s="4">
        <f>VLOOKUP(H164,Productos!$B$2:$C$13,2,FALSE)</f>
        <v>1.5</v>
      </c>
      <c r="K164" s="4">
        <f>VLOOKUP(H164,Productos!$B$2:$D$13,3,FALSE)</f>
        <v>3</v>
      </c>
      <c r="L164" s="4">
        <f>VLOOKUP(I164,Inventarios!$A$3:$B$9,2,FALSE)</f>
        <v>12372</v>
      </c>
      <c r="M164" s="4">
        <f>VLOOKUP(I164,Inventarios!$A$3:$C$9,3,FALSE)</f>
        <v>22716</v>
      </c>
      <c r="N164" s="4">
        <f t="shared" si="8"/>
        <v>114</v>
      </c>
      <c r="O164" s="4">
        <f t="shared" si="9"/>
        <v>112.5</v>
      </c>
      <c r="P164" s="4">
        <f t="shared" si="10"/>
        <v>2016</v>
      </c>
      <c r="Q164" s="4">
        <f t="shared" si="11"/>
        <v>57</v>
      </c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5">
      <c r="A165" s="4">
        <v>23425</v>
      </c>
      <c r="B165" s="4" t="s">
        <v>388</v>
      </c>
      <c r="C165" s="4" t="s">
        <v>245</v>
      </c>
      <c r="D165" s="4" t="s">
        <v>35</v>
      </c>
      <c r="E165" s="4" t="s">
        <v>1218</v>
      </c>
      <c r="F165" s="4">
        <v>3</v>
      </c>
      <c r="G165" s="6">
        <v>42579</v>
      </c>
      <c r="H165" s="4" t="str">
        <f>VLOOKUP(D165,Productos!$A$2:$B$13,2,FALSE)</f>
        <v>garrafa 2l</v>
      </c>
      <c r="I165" t="str">
        <f>VLOOKUP(C165,Países!$A$2:$B$186,2,FALSE)</f>
        <v>Sub-Saharan Africa</v>
      </c>
      <c r="J165" s="4">
        <f>VLOOKUP(H165,Productos!$B$2:$C$13,2,FALSE)</f>
        <v>2.5</v>
      </c>
      <c r="K165" s="4">
        <f>VLOOKUP(H165,Productos!$B$2:$D$13,3,FALSE)</f>
        <v>4.5</v>
      </c>
      <c r="L165" s="4">
        <f>VLOOKUP(I165,Inventarios!$A$3:$B$9,2,FALSE)</f>
        <v>26618</v>
      </c>
      <c r="M165" s="4">
        <f>VLOOKUP(I165,Inventarios!$A$3:$C$9,3,FALSE)</f>
        <v>39447</v>
      </c>
      <c r="N165" s="4">
        <f t="shared" si="8"/>
        <v>13.5</v>
      </c>
      <c r="O165" s="4">
        <f t="shared" si="9"/>
        <v>11</v>
      </c>
      <c r="P165" s="4">
        <f t="shared" si="10"/>
        <v>2016</v>
      </c>
      <c r="Q165" s="4">
        <f t="shared" si="11"/>
        <v>7.5</v>
      </c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5">
      <c r="A166" s="4">
        <v>23426</v>
      </c>
      <c r="B166" s="4" t="s">
        <v>389</v>
      </c>
      <c r="C166" s="4" t="s">
        <v>112</v>
      </c>
      <c r="D166" s="4" t="s">
        <v>28</v>
      </c>
      <c r="E166" s="4" t="s">
        <v>1218</v>
      </c>
      <c r="F166" s="4">
        <v>178</v>
      </c>
      <c r="G166" s="6">
        <v>42602</v>
      </c>
      <c r="H166" s="4" t="str">
        <f>VLOOKUP(D166,Productos!$A$2:$B$13,2,FALSE)</f>
        <v>botella 1l</v>
      </c>
      <c r="I166" t="str">
        <f>VLOOKUP(C166,Países!$A$2:$B$186,2,FALSE)</f>
        <v>Europe</v>
      </c>
      <c r="J166" s="4">
        <f>VLOOKUP(H166,Productos!$B$2:$C$13,2,FALSE)</f>
        <v>3.5</v>
      </c>
      <c r="K166" s="4">
        <f>VLOOKUP(H166,Productos!$B$2:$D$13,3,FALSE)</f>
        <v>6.5</v>
      </c>
      <c r="L166" s="4">
        <f>VLOOKUP(I166,Inventarios!$A$3:$B$9,2,FALSE)</f>
        <v>12372</v>
      </c>
      <c r="M166" s="4">
        <f>VLOOKUP(I166,Inventarios!$A$3:$C$9,3,FALSE)</f>
        <v>22716</v>
      </c>
      <c r="N166" s="4">
        <f t="shared" si="8"/>
        <v>1157</v>
      </c>
      <c r="O166" s="4">
        <f t="shared" si="9"/>
        <v>1153.5</v>
      </c>
      <c r="P166" s="4">
        <f t="shared" si="10"/>
        <v>2016</v>
      </c>
      <c r="Q166" s="4">
        <f t="shared" si="11"/>
        <v>623</v>
      </c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5">
      <c r="A167" s="4">
        <v>23427</v>
      </c>
      <c r="B167" s="4" t="s">
        <v>390</v>
      </c>
      <c r="C167" s="4" t="s">
        <v>34</v>
      </c>
      <c r="D167" s="4" t="s">
        <v>43</v>
      </c>
      <c r="E167" s="4" t="s">
        <v>1220</v>
      </c>
      <c r="F167" s="4">
        <v>53</v>
      </c>
      <c r="G167" s="6">
        <v>42576</v>
      </c>
      <c r="H167" s="4" t="str">
        <f>VLOOKUP(D167,Productos!$A$2:$B$13,2,FALSE)</f>
        <v>garrafa 8l</v>
      </c>
      <c r="I167" t="str">
        <f>VLOOKUP(C167,Países!$A$2:$B$186,2,FALSE)</f>
        <v>Europe</v>
      </c>
      <c r="J167" s="4">
        <f>VLOOKUP(H167,Productos!$B$2:$C$13,2,FALSE)</f>
        <v>8</v>
      </c>
      <c r="K167" s="4">
        <f>VLOOKUP(H167,Productos!$B$2:$D$13,3,FALSE)</f>
        <v>14.5</v>
      </c>
      <c r="L167" s="4">
        <f>VLOOKUP(I167,Inventarios!$A$3:$B$9,2,FALSE)</f>
        <v>12372</v>
      </c>
      <c r="M167" s="4">
        <f>VLOOKUP(I167,Inventarios!$A$3:$C$9,3,FALSE)</f>
        <v>22716</v>
      </c>
      <c r="N167" s="4">
        <f t="shared" si="8"/>
        <v>768.5</v>
      </c>
      <c r="O167" s="4">
        <f t="shared" si="9"/>
        <v>760.5</v>
      </c>
      <c r="P167" s="4">
        <f t="shared" si="10"/>
        <v>2016</v>
      </c>
      <c r="Q167" s="4">
        <f t="shared" si="11"/>
        <v>424</v>
      </c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5">
      <c r="A168" s="4">
        <v>23428</v>
      </c>
      <c r="B168" s="4" t="s">
        <v>391</v>
      </c>
      <c r="C168" s="4" t="s">
        <v>140</v>
      </c>
      <c r="D168" s="4" t="s">
        <v>13</v>
      </c>
      <c r="E168" s="4" t="s">
        <v>1219</v>
      </c>
      <c r="F168" s="4">
        <v>153</v>
      </c>
      <c r="G168" s="6">
        <v>42596</v>
      </c>
      <c r="H168" s="4" t="str">
        <f>VLOOKUP(D168,Productos!$A$2:$B$13,2,FALSE)</f>
        <v>botellín 200cc</v>
      </c>
      <c r="I168" t="str">
        <f>VLOOKUP(C168,Países!$A$2:$B$186,2,FALSE)</f>
        <v>Australia and Oceania</v>
      </c>
      <c r="J168" s="4">
        <f>VLOOKUP(H168,Productos!$B$2:$C$13,2,FALSE)</f>
        <v>1.5</v>
      </c>
      <c r="K168" s="4">
        <f>VLOOKUP(H168,Productos!$B$2:$D$13,3,FALSE)</f>
        <v>3</v>
      </c>
      <c r="L168" s="4">
        <f>VLOOKUP(I168,Inventarios!$A$3:$B$9,2,FALSE)</f>
        <v>4047</v>
      </c>
      <c r="M168" s="4">
        <f>VLOOKUP(I168,Inventarios!$A$3:$C$9,3,FALSE)</f>
        <v>9654</v>
      </c>
      <c r="N168" s="4">
        <f t="shared" si="8"/>
        <v>459</v>
      </c>
      <c r="O168" s="4">
        <f t="shared" si="9"/>
        <v>457.5</v>
      </c>
      <c r="P168" s="4">
        <f t="shared" si="10"/>
        <v>2016</v>
      </c>
      <c r="Q168" s="4">
        <f t="shared" si="11"/>
        <v>229.5</v>
      </c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5">
      <c r="A169" s="4">
        <v>23429</v>
      </c>
      <c r="B169" s="4" t="s">
        <v>392</v>
      </c>
      <c r="C169" s="4" t="s">
        <v>129</v>
      </c>
      <c r="D169" s="4" t="s">
        <v>41</v>
      </c>
      <c r="E169" s="4" t="s">
        <v>1219</v>
      </c>
      <c r="F169" s="4">
        <v>144</v>
      </c>
      <c r="G169" s="6">
        <v>42537</v>
      </c>
      <c r="H169" s="4" t="str">
        <f>VLOOKUP(D169,Productos!$A$2:$B$13,2,FALSE)</f>
        <v>garrafa 4l</v>
      </c>
      <c r="I169" t="str">
        <f>VLOOKUP(C169,Países!$A$2:$B$186,2,FALSE)</f>
        <v>Australia and Oceania</v>
      </c>
      <c r="J169" s="4">
        <f>VLOOKUP(H169,Productos!$B$2:$C$13,2,FALSE)</f>
        <v>5</v>
      </c>
      <c r="K169" s="4">
        <f>VLOOKUP(H169,Productos!$B$2:$D$13,3,FALSE)</f>
        <v>9.99</v>
      </c>
      <c r="L169" s="4">
        <f>VLOOKUP(I169,Inventarios!$A$3:$B$9,2,FALSE)</f>
        <v>4047</v>
      </c>
      <c r="M169" s="4">
        <f>VLOOKUP(I169,Inventarios!$A$3:$C$9,3,FALSE)</f>
        <v>9654</v>
      </c>
      <c r="N169" s="4">
        <f t="shared" si="8"/>
        <v>1438.56</v>
      </c>
      <c r="O169" s="4">
        <f t="shared" si="9"/>
        <v>1433.56</v>
      </c>
      <c r="P169" s="4">
        <f t="shared" si="10"/>
        <v>2016</v>
      </c>
      <c r="Q169" s="4">
        <f t="shared" si="11"/>
        <v>720</v>
      </c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5">
      <c r="A170" s="4">
        <v>23430</v>
      </c>
      <c r="B170" s="4" t="s">
        <v>393</v>
      </c>
      <c r="C170" s="4" t="s">
        <v>200</v>
      </c>
      <c r="D170" s="4" t="s">
        <v>24</v>
      </c>
      <c r="E170" s="4" t="s">
        <v>1220</v>
      </c>
      <c r="F170" s="4">
        <v>131</v>
      </c>
      <c r="G170" s="6">
        <v>42535</v>
      </c>
      <c r="H170" s="4" t="str">
        <f>VLOOKUP(D170,Productos!$A$2:$B$13,2,FALSE)</f>
        <v>botella 0.5l</v>
      </c>
      <c r="I170" t="str">
        <f>VLOOKUP(C170,Países!$A$2:$B$186,2,FALSE)</f>
        <v>Sub-Saharan Africa</v>
      </c>
      <c r="J170" s="4">
        <f>VLOOKUP(H170,Productos!$B$2:$C$13,2,FALSE)</f>
        <v>3</v>
      </c>
      <c r="K170" s="4">
        <f>VLOOKUP(H170,Productos!$B$2:$D$13,3,FALSE)</f>
        <v>6</v>
      </c>
      <c r="L170" s="4">
        <f>VLOOKUP(I170,Inventarios!$A$3:$B$9,2,FALSE)</f>
        <v>26618</v>
      </c>
      <c r="M170" s="4">
        <f>VLOOKUP(I170,Inventarios!$A$3:$C$9,3,FALSE)</f>
        <v>39447</v>
      </c>
      <c r="N170" s="4">
        <f t="shared" si="8"/>
        <v>786</v>
      </c>
      <c r="O170" s="4">
        <f t="shared" si="9"/>
        <v>783</v>
      </c>
      <c r="P170" s="4">
        <f t="shared" si="10"/>
        <v>2016</v>
      </c>
      <c r="Q170" s="4">
        <f t="shared" si="11"/>
        <v>393</v>
      </c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5">
      <c r="A171" s="4">
        <v>23431</v>
      </c>
      <c r="B171" s="4" t="s">
        <v>394</v>
      </c>
      <c r="C171" s="4" t="s">
        <v>44</v>
      </c>
      <c r="D171" s="4" t="s">
        <v>19</v>
      </c>
      <c r="E171" s="4" t="s">
        <v>1218</v>
      </c>
      <c r="F171" s="4">
        <v>7</v>
      </c>
      <c r="G171" s="6">
        <v>42532</v>
      </c>
      <c r="H171" s="4" t="str">
        <f>VLOOKUP(D171,Productos!$A$2:$B$13,2,FALSE)</f>
        <v>botellín 300cc</v>
      </c>
      <c r="I171" t="str">
        <f>VLOOKUP(C171,Países!$A$2:$B$186,2,FALSE)</f>
        <v>Central America and the Caribbean</v>
      </c>
      <c r="J171" s="4">
        <f>VLOOKUP(H171,Productos!$B$2:$C$13,2,FALSE)</f>
        <v>2</v>
      </c>
      <c r="K171" s="4">
        <f>VLOOKUP(H171,Productos!$B$2:$D$13,3,FALSE)</f>
        <v>3.99</v>
      </c>
      <c r="L171" s="4">
        <f>VLOOKUP(I171,Inventarios!$A$3:$B$9,2,FALSE)</f>
        <v>7690</v>
      </c>
      <c r="M171" s="4">
        <f>VLOOKUP(I171,Inventarios!$A$3:$C$9,3,FALSE)</f>
        <v>14672</v>
      </c>
      <c r="N171" s="4">
        <f t="shared" si="8"/>
        <v>27.93</v>
      </c>
      <c r="O171" s="4">
        <f t="shared" si="9"/>
        <v>25.93</v>
      </c>
      <c r="P171" s="4">
        <f t="shared" si="10"/>
        <v>2016</v>
      </c>
      <c r="Q171" s="4">
        <f t="shared" si="11"/>
        <v>14</v>
      </c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5">
      <c r="A172" s="4">
        <v>23432</v>
      </c>
      <c r="B172" s="4" t="s">
        <v>395</v>
      </c>
      <c r="C172" s="4" t="s">
        <v>268</v>
      </c>
      <c r="D172" s="4" t="s">
        <v>19</v>
      </c>
      <c r="E172" s="4" t="s">
        <v>1220</v>
      </c>
      <c r="F172" s="4">
        <v>110</v>
      </c>
      <c r="G172" s="6">
        <v>42575</v>
      </c>
      <c r="H172" s="4" t="str">
        <f>VLOOKUP(D172,Productos!$A$2:$B$13,2,FALSE)</f>
        <v>botellín 300cc</v>
      </c>
      <c r="I172" t="str">
        <f>VLOOKUP(C172,Países!$A$2:$B$186,2,FALSE)</f>
        <v>Central America and the Caribbean</v>
      </c>
      <c r="J172" s="4">
        <f>VLOOKUP(H172,Productos!$B$2:$C$13,2,FALSE)</f>
        <v>2</v>
      </c>
      <c r="K172" s="4">
        <f>VLOOKUP(H172,Productos!$B$2:$D$13,3,FALSE)</f>
        <v>3.99</v>
      </c>
      <c r="L172" s="4">
        <f>VLOOKUP(I172,Inventarios!$A$3:$B$9,2,FALSE)</f>
        <v>7690</v>
      </c>
      <c r="M172" s="4">
        <f>VLOOKUP(I172,Inventarios!$A$3:$C$9,3,FALSE)</f>
        <v>14672</v>
      </c>
      <c r="N172" s="4">
        <f t="shared" si="8"/>
        <v>438.90000000000003</v>
      </c>
      <c r="O172" s="4">
        <f t="shared" si="9"/>
        <v>436.90000000000003</v>
      </c>
      <c r="P172" s="4">
        <f t="shared" si="10"/>
        <v>2016</v>
      </c>
      <c r="Q172" s="4">
        <f t="shared" si="11"/>
        <v>220</v>
      </c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5">
      <c r="A173" s="4">
        <v>23433</v>
      </c>
      <c r="B173" s="4" t="s">
        <v>396</v>
      </c>
      <c r="C173" s="4" t="s">
        <v>182</v>
      </c>
      <c r="D173" s="4" t="s">
        <v>19</v>
      </c>
      <c r="E173" s="4" t="s">
        <v>1219</v>
      </c>
      <c r="F173" s="4">
        <v>209</v>
      </c>
      <c r="G173" s="6">
        <v>42586</v>
      </c>
      <c r="H173" s="4" t="str">
        <f>VLOOKUP(D173,Productos!$A$2:$B$13,2,FALSE)</f>
        <v>botellín 300cc</v>
      </c>
      <c r="I173" t="str">
        <f>VLOOKUP(C173,Países!$A$2:$B$186,2,FALSE)</f>
        <v>Middle East and North Africa</v>
      </c>
      <c r="J173" s="4">
        <f>VLOOKUP(H173,Productos!$B$2:$C$13,2,FALSE)</f>
        <v>2</v>
      </c>
      <c r="K173" s="4">
        <f>VLOOKUP(H173,Productos!$B$2:$D$13,3,FALSE)</f>
        <v>3.99</v>
      </c>
      <c r="L173" s="4">
        <f>VLOOKUP(I173,Inventarios!$A$3:$B$9,2,FALSE)</f>
        <v>11415</v>
      </c>
      <c r="M173" s="4">
        <f>VLOOKUP(I173,Inventarios!$A$3:$C$9,3,FALSE)</f>
        <v>15102</v>
      </c>
      <c r="N173" s="4">
        <f t="shared" si="8"/>
        <v>833.91000000000008</v>
      </c>
      <c r="O173" s="4">
        <f t="shared" si="9"/>
        <v>831.91000000000008</v>
      </c>
      <c r="P173" s="4">
        <f t="shared" si="10"/>
        <v>2016</v>
      </c>
      <c r="Q173" s="4">
        <f t="shared" si="11"/>
        <v>418</v>
      </c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5">
      <c r="A174" s="4">
        <v>23434</v>
      </c>
      <c r="B174" s="4" t="s">
        <v>397</v>
      </c>
      <c r="C174" s="4" t="s">
        <v>257</v>
      </c>
      <c r="D174" s="4" t="s">
        <v>35</v>
      </c>
      <c r="E174" s="4" t="s">
        <v>1218</v>
      </c>
      <c r="F174" s="4">
        <v>203</v>
      </c>
      <c r="G174" s="6">
        <v>42538</v>
      </c>
      <c r="H174" s="4" t="str">
        <f>VLOOKUP(D174,Productos!$A$2:$B$13,2,FALSE)</f>
        <v>garrafa 2l</v>
      </c>
      <c r="I174" t="str">
        <f>VLOOKUP(C174,Países!$A$2:$B$186,2,FALSE)</f>
        <v>Europe</v>
      </c>
      <c r="J174" s="4">
        <f>VLOOKUP(H174,Productos!$B$2:$C$13,2,FALSE)</f>
        <v>2.5</v>
      </c>
      <c r="K174" s="4">
        <f>VLOOKUP(H174,Productos!$B$2:$D$13,3,FALSE)</f>
        <v>4.5</v>
      </c>
      <c r="L174" s="4">
        <f>VLOOKUP(I174,Inventarios!$A$3:$B$9,2,FALSE)</f>
        <v>12372</v>
      </c>
      <c r="M174" s="4">
        <f>VLOOKUP(I174,Inventarios!$A$3:$C$9,3,FALSE)</f>
        <v>22716</v>
      </c>
      <c r="N174" s="4">
        <f t="shared" si="8"/>
        <v>913.5</v>
      </c>
      <c r="O174" s="4">
        <f t="shared" si="9"/>
        <v>911</v>
      </c>
      <c r="P174" s="4">
        <f t="shared" si="10"/>
        <v>2016</v>
      </c>
      <c r="Q174" s="4">
        <f t="shared" si="11"/>
        <v>507.5</v>
      </c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5">
      <c r="A175" s="4">
        <v>23435</v>
      </c>
      <c r="B175" s="4" t="s">
        <v>398</v>
      </c>
      <c r="C175" s="4" t="s">
        <v>224</v>
      </c>
      <c r="D175" s="4" t="s">
        <v>19</v>
      </c>
      <c r="E175" s="4" t="s">
        <v>1219</v>
      </c>
      <c r="F175" s="4">
        <v>29</v>
      </c>
      <c r="G175" s="6">
        <v>42540</v>
      </c>
      <c r="H175" s="4" t="str">
        <f>VLOOKUP(D175,Productos!$A$2:$B$13,2,FALSE)</f>
        <v>botellín 300cc</v>
      </c>
      <c r="I175" t="str">
        <f>VLOOKUP(C175,Países!$A$2:$B$186,2,FALSE)</f>
        <v>Sub-Saharan Africa</v>
      </c>
      <c r="J175" s="4">
        <f>VLOOKUP(H175,Productos!$B$2:$C$13,2,FALSE)</f>
        <v>2</v>
      </c>
      <c r="K175" s="4">
        <f>VLOOKUP(H175,Productos!$B$2:$D$13,3,FALSE)</f>
        <v>3.99</v>
      </c>
      <c r="L175" s="4">
        <f>VLOOKUP(I175,Inventarios!$A$3:$B$9,2,FALSE)</f>
        <v>26618</v>
      </c>
      <c r="M175" s="4">
        <f>VLOOKUP(I175,Inventarios!$A$3:$C$9,3,FALSE)</f>
        <v>39447</v>
      </c>
      <c r="N175" s="4">
        <f t="shared" si="8"/>
        <v>115.71000000000001</v>
      </c>
      <c r="O175" s="4">
        <f t="shared" si="9"/>
        <v>113.71000000000001</v>
      </c>
      <c r="P175" s="4">
        <f t="shared" si="10"/>
        <v>2016</v>
      </c>
      <c r="Q175" s="4">
        <f t="shared" si="11"/>
        <v>58</v>
      </c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5">
      <c r="A176" s="4">
        <v>23436</v>
      </c>
      <c r="B176" s="4" t="s">
        <v>399</v>
      </c>
      <c r="C176" s="4" t="s">
        <v>152</v>
      </c>
      <c r="D176" s="4" t="s">
        <v>28</v>
      </c>
      <c r="E176" s="4" t="s">
        <v>1218</v>
      </c>
      <c r="F176" s="4">
        <v>202</v>
      </c>
      <c r="G176" s="6">
        <v>42576</v>
      </c>
      <c r="H176" s="4" t="str">
        <f>VLOOKUP(D176,Productos!$A$2:$B$13,2,FALSE)</f>
        <v>botella 1l</v>
      </c>
      <c r="I176" t="str">
        <f>VLOOKUP(C176,Países!$A$2:$B$186,2,FALSE)</f>
        <v>Middle East and North Africa</v>
      </c>
      <c r="J176" s="4">
        <f>VLOOKUP(H176,Productos!$B$2:$C$13,2,FALSE)</f>
        <v>3.5</v>
      </c>
      <c r="K176" s="4">
        <f>VLOOKUP(H176,Productos!$B$2:$D$13,3,FALSE)</f>
        <v>6.5</v>
      </c>
      <c r="L176" s="4">
        <f>VLOOKUP(I176,Inventarios!$A$3:$B$9,2,FALSE)</f>
        <v>11415</v>
      </c>
      <c r="M176" s="4">
        <f>VLOOKUP(I176,Inventarios!$A$3:$C$9,3,FALSE)</f>
        <v>15102</v>
      </c>
      <c r="N176" s="4">
        <f t="shared" si="8"/>
        <v>1313</v>
      </c>
      <c r="O176" s="4">
        <f t="shared" si="9"/>
        <v>1309.5</v>
      </c>
      <c r="P176" s="4">
        <f t="shared" si="10"/>
        <v>2016</v>
      </c>
      <c r="Q176" s="4">
        <f t="shared" si="11"/>
        <v>707</v>
      </c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5">
      <c r="A177" s="4">
        <v>23437</v>
      </c>
      <c r="B177" s="4" t="s">
        <v>400</v>
      </c>
      <c r="C177" s="4" t="s">
        <v>143</v>
      </c>
      <c r="D177" s="4" t="s">
        <v>13</v>
      </c>
      <c r="E177" s="4" t="s">
        <v>1219</v>
      </c>
      <c r="F177" s="4">
        <v>15</v>
      </c>
      <c r="G177" s="6">
        <v>42542</v>
      </c>
      <c r="H177" s="4" t="str">
        <f>VLOOKUP(D177,Productos!$A$2:$B$13,2,FALSE)</f>
        <v>botellín 200cc</v>
      </c>
      <c r="I177" t="str">
        <f>VLOOKUP(C177,Países!$A$2:$B$186,2,FALSE)</f>
        <v>Europe</v>
      </c>
      <c r="J177" s="4">
        <f>VLOOKUP(H177,Productos!$B$2:$C$13,2,FALSE)</f>
        <v>1.5</v>
      </c>
      <c r="K177" s="4">
        <f>VLOOKUP(H177,Productos!$B$2:$D$13,3,FALSE)</f>
        <v>3</v>
      </c>
      <c r="L177" s="4">
        <f>VLOOKUP(I177,Inventarios!$A$3:$B$9,2,FALSE)</f>
        <v>12372</v>
      </c>
      <c r="M177" s="4">
        <f>VLOOKUP(I177,Inventarios!$A$3:$C$9,3,FALSE)</f>
        <v>22716</v>
      </c>
      <c r="N177" s="4">
        <f t="shared" si="8"/>
        <v>45</v>
      </c>
      <c r="O177" s="4">
        <f t="shared" si="9"/>
        <v>43.5</v>
      </c>
      <c r="P177" s="4">
        <f t="shared" si="10"/>
        <v>2016</v>
      </c>
      <c r="Q177" s="4">
        <f t="shared" si="11"/>
        <v>22.5</v>
      </c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5">
      <c r="A178" s="4">
        <v>23438</v>
      </c>
      <c r="B178" s="4" t="s">
        <v>401</v>
      </c>
      <c r="C178" s="4" t="s">
        <v>70</v>
      </c>
      <c r="D178" s="4" t="s">
        <v>41</v>
      </c>
      <c r="E178" s="4" t="s">
        <v>1218</v>
      </c>
      <c r="F178" s="4">
        <v>102</v>
      </c>
      <c r="G178" s="6">
        <v>42584</v>
      </c>
      <c r="H178" s="4" t="str">
        <f>VLOOKUP(D178,Productos!$A$2:$B$13,2,FALSE)</f>
        <v>garrafa 4l</v>
      </c>
      <c r="I178" t="str">
        <f>VLOOKUP(C178,Países!$A$2:$B$186,2,FALSE)</f>
        <v>Sub-Saharan Africa</v>
      </c>
      <c r="J178" s="4">
        <f>VLOOKUP(H178,Productos!$B$2:$C$13,2,FALSE)</f>
        <v>5</v>
      </c>
      <c r="K178" s="4">
        <f>VLOOKUP(H178,Productos!$B$2:$D$13,3,FALSE)</f>
        <v>9.99</v>
      </c>
      <c r="L178" s="4">
        <f>VLOOKUP(I178,Inventarios!$A$3:$B$9,2,FALSE)</f>
        <v>26618</v>
      </c>
      <c r="M178" s="4">
        <f>VLOOKUP(I178,Inventarios!$A$3:$C$9,3,FALSE)</f>
        <v>39447</v>
      </c>
      <c r="N178" s="4">
        <f t="shared" si="8"/>
        <v>1018.98</v>
      </c>
      <c r="O178" s="4">
        <f t="shared" si="9"/>
        <v>1013.98</v>
      </c>
      <c r="P178" s="4">
        <f t="shared" si="10"/>
        <v>2016</v>
      </c>
      <c r="Q178" s="4">
        <f t="shared" si="11"/>
        <v>510</v>
      </c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5">
      <c r="A179" s="4">
        <v>23439</v>
      </c>
      <c r="B179" s="4" t="s">
        <v>402</v>
      </c>
      <c r="C179" s="4" t="s">
        <v>142</v>
      </c>
      <c r="D179" s="4" t="s">
        <v>28</v>
      </c>
      <c r="E179" s="4" t="s">
        <v>1219</v>
      </c>
      <c r="F179" s="4">
        <v>211</v>
      </c>
      <c r="G179" s="6">
        <v>42529</v>
      </c>
      <c r="H179" s="4" t="str">
        <f>VLOOKUP(D179,Productos!$A$2:$B$13,2,FALSE)</f>
        <v>botella 1l</v>
      </c>
      <c r="I179" t="str">
        <f>VLOOKUP(C179,Países!$A$2:$B$186,2,FALSE)</f>
        <v>Europe</v>
      </c>
      <c r="J179" s="4">
        <f>VLOOKUP(H179,Productos!$B$2:$C$13,2,FALSE)</f>
        <v>3.5</v>
      </c>
      <c r="K179" s="4">
        <f>VLOOKUP(H179,Productos!$B$2:$D$13,3,FALSE)</f>
        <v>6.5</v>
      </c>
      <c r="L179" s="4">
        <f>VLOOKUP(I179,Inventarios!$A$3:$B$9,2,FALSE)</f>
        <v>12372</v>
      </c>
      <c r="M179" s="4">
        <f>VLOOKUP(I179,Inventarios!$A$3:$C$9,3,FALSE)</f>
        <v>22716</v>
      </c>
      <c r="N179" s="4">
        <f t="shared" si="8"/>
        <v>1371.5</v>
      </c>
      <c r="O179" s="4">
        <f t="shared" si="9"/>
        <v>1368</v>
      </c>
      <c r="P179" s="4">
        <f t="shared" si="10"/>
        <v>2016</v>
      </c>
      <c r="Q179" s="4">
        <f t="shared" si="11"/>
        <v>738.5</v>
      </c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5">
      <c r="A180" s="4">
        <v>23440</v>
      </c>
      <c r="B180" s="4" t="s">
        <v>403</v>
      </c>
      <c r="C180" s="4" t="s">
        <v>296</v>
      </c>
      <c r="D180" s="4" t="s">
        <v>28</v>
      </c>
      <c r="E180" s="4" t="s">
        <v>1219</v>
      </c>
      <c r="F180" s="4">
        <v>138</v>
      </c>
      <c r="G180" s="6">
        <v>42590</v>
      </c>
      <c r="H180" s="4" t="str">
        <f>VLOOKUP(D180,Productos!$A$2:$B$13,2,FALSE)</f>
        <v>botella 1l</v>
      </c>
      <c r="I180" t="str">
        <f>VLOOKUP(C180,Países!$A$2:$B$186,2,FALSE)</f>
        <v>Europe</v>
      </c>
      <c r="J180" s="4">
        <f>VLOOKUP(H180,Productos!$B$2:$C$13,2,FALSE)</f>
        <v>3.5</v>
      </c>
      <c r="K180" s="4">
        <f>VLOOKUP(H180,Productos!$B$2:$D$13,3,FALSE)</f>
        <v>6.5</v>
      </c>
      <c r="L180" s="4">
        <f>VLOOKUP(I180,Inventarios!$A$3:$B$9,2,FALSE)</f>
        <v>12372</v>
      </c>
      <c r="M180" s="4">
        <f>VLOOKUP(I180,Inventarios!$A$3:$C$9,3,FALSE)</f>
        <v>22716</v>
      </c>
      <c r="N180" s="4">
        <f t="shared" si="8"/>
        <v>897</v>
      </c>
      <c r="O180" s="4">
        <f t="shared" si="9"/>
        <v>893.5</v>
      </c>
      <c r="P180" s="4">
        <f t="shared" si="10"/>
        <v>2016</v>
      </c>
      <c r="Q180" s="4">
        <f t="shared" si="11"/>
        <v>483</v>
      </c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5">
      <c r="A181" s="4">
        <v>23441</v>
      </c>
      <c r="B181" s="4" t="s">
        <v>404</v>
      </c>
      <c r="C181" s="4" t="s">
        <v>318</v>
      </c>
      <c r="D181" s="4" t="s">
        <v>35</v>
      </c>
      <c r="E181" s="4" t="s">
        <v>1220</v>
      </c>
      <c r="F181" s="4">
        <v>129</v>
      </c>
      <c r="G181" s="6">
        <v>42541</v>
      </c>
      <c r="H181" s="4" t="str">
        <f>VLOOKUP(D181,Productos!$A$2:$B$13,2,FALSE)</f>
        <v>garrafa 2l</v>
      </c>
      <c r="I181" t="str">
        <f>VLOOKUP(C181,Países!$A$2:$B$186,2,FALSE)</f>
        <v>Middle East and North Africa</v>
      </c>
      <c r="J181" s="4">
        <f>VLOOKUP(H181,Productos!$B$2:$C$13,2,FALSE)</f>
        <v>2.5</v>
      </c>
      <c r="K181" s="4">
        <f>VLOOKUP(H181,Productos!$B$2:$D$13,3,FALSE)</f>
        <v>4.5</v>
      </c>
      <c r="L181" s="4">
        <f>VLOOKUP(I181,Inventarios!$A$3:$B$9,2,FALSE)</f>
        <v>11415</v>
      </c>
      <c r="M181" s="4">
        <f>VLOOKUP(I181,Inventarios!$A$3:$C$9,3,FALSE)</f>
        <v>15102</v>
      </c>
      <c r="N181" s="4">
        <f t="shared" si="8"/>
        <v>580.5</v>
      </c>
      <c r="O181" s="4">
        <f t="shared" si="9"/>
        <v>578</v>
      </c>
      <c r="P181" s="4">
        <f t="shared" si="10"/>
        <v>2016</v>
      </c>
      <c r="Q181" s="4">
        <f t="shared" si="11"/>
        <v>322.5</v>
      </c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5">
      <c r="A182" s="4">
        <v>23442</v>
      </c>
      <c r="B182" s="4" t="s">
        <v>405</v>
      </c>
      <c r="C182" s="4" t="s">
        <v>209</v>
      </c>
      <c r="D182" s="4" t="s">
        <v>22</v>
      </c>
      <c r="E182" s="4" t="s">
        <v>1219</v>
      </c>
      <c r="F182" s="4">
        <v>95</v>
      </c>
      <c r="G182" s="6">
        <v>42608</v>
      </c>
      <c r="H182" s="4" t="str">
        <f>VLOOKUP(D182,Productos!$A$2:$B$13,2,FALSE)</f>
        <v>botellín 500cc</v>
      </c>
      <c r="I182" t="str">
        <f>VLOOKUP(C182,Países!$A$2:$B$186,2,FALSE)</f>
        <v>Europe</v>
      </c>
      <c r="J182" s="4">
        <f>VLOOKUP(H182,Productos!$B$2:$C$13,2,FALSE)</f>
        <v>3.5</v>
      </c>
      <c r="K182" s="4">
        <f>VLOOKUP(H182,Productos!$B$2:$D$13,3,FALSE)</f>
        <v>6.5</v>
      </c>
      <c r="L182" s="4">
        <f>VLOOKUP(I182,Inventarios!$A$3:$B$9,2,FALSE)</f>
        <v>12372</v>
      </c>
      <c r="M182" s="4">
        <f>VLOOKUP(I182,Inventarios!$A$3:$C$9,3,FALSE)</f>
        <v>22716</v>
      </c>
      <c r="N182" s="4">
        <f t="shared" si="8"/>
        <v>617.5</v>
      </c>
      <c r="O182" s="4">
        <f t="shared" si="9"/>
        <v>614</v>
      </c>
      <c r="P182" s="4">
        <f t="shared" si="10"/>
        <v>2016</v>
      </c>
      <c r="Q182" s="4">
        <f t="shared" si="11"/>
        <v>332.5</v>
      </c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5">
      <c r="A183" s="4">
        <v>23443</v>
      </c>
      <c r="B183" s="4" t="s">
        <v>406</v>
      </c>
      <c r="C183" s="4" t="s">
        <v>167</v>
      </c>
      <c r="D183" s="4" t="s">
        <v>13</v>
      </c>
      <c r="E183" s="4" t="s">
        <v>1219</v>
      </c>
      <c r="F183" s="4">
        <v>58</v>
      </c>
      <c r="G183" s="6">
        <v>42593</v>
      </c>
      <c r="H183" s="4" t="str">
        <f>VLOOKUP(D183,Productos!$A$2:$B$13,2,FALSE)</f>
        <v>botellín 200cc</v>
      </c>
      <c r="I183" t="str">
        <f>VLOOKUP(C183,Países!$A$2:$B$186,2,FALSE)</f>
        <v>Europe</v>
      </c>
      <c r="J183" s="4">
        <f>VLOOKUP(H183,Productos!$B$2:$C$13,2,FALSE)</f>
        <v>1.5</v>
      </c>
      <c r="K183" s="4">
        <f>VLOOKUP(H183,Productos!$B$2:$D$13,3,FALSE)</f>
        <v>3</v>
      </c>
      <c r="L183" s="4">
        <f>VLOOKUP(I183,Inventarios!$A$3:$B$9,2,FALSE)</f>
        <v>12372</v>
      </c>
      <c r="M183" s="4">
        <f>VLOOKUP(I183,Inventarios!$A$3:$C$9,3,FALSE)</f>
        <v>22716</v>
      </c>
      <c r="N183" s="4">
        <f t="shared" si="8"/>
        <v>174</v>
      </c>
      <c r="O183" s="4">
        <f t="shared" si="9"/>
        <v>172.5</v>
      </c>
      <c r="P183" s="4">
        <f t="shared" si="10"/>
        <v>2016</v>
      </c>
      <c r="Q183" s="4">
        <f t="shared" si="11"/>
        <v>87</v>
      </c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5">
      <c r="A184" s="4">
        <v>23444</v>
      </c>
      <c r="B184" s="4" t="s">
        <v>407</v>
      </c>
      <c r="C184" s="4" t="s">
        <v>274</v>
      </c>
      <c r="D184" s="4" t="s">
        <v>19</v>
      </c>
      <c r="E184" s="4" t="s">
        <v>1219</v>
      </c>
      <c r="F184" s="4">
        <v>160</v>
      </c>
      <c r="G184" s="6">
        <v>42538</v>
      </c>
      <c r="H184" s="4" t="str">
        <f>VLOOKUP(D184,Productos!$A$2:$B$13,2,FALSE)</f>
        <v>botellín 300cc</v>
      </c>
      <c r="I184" t="str">
        <f>VLOOKUP(C184,Países!$A$2:$B$186,2,FALSE)</f>
        <v>Middle East and North Africa</v>
      </c>
      <c r="J184" s="4">
        <f>VLOOKUP(H184,Productos!$B$2:$C$13,2,FALSE)</f>
        <v>2</v>
      </c>
      <c r="K184" s="4">
        <f>VLOOKUP(H184,Productos!$B$2:$D$13,3,FALSE)</f>
        <v>3.99</v>
      </c>
      <c r="L184" s="4">
        <f>VLOOKUP(I184,Inventarios!$A$3:$B$9,2,FALSE)</f>
        <v>11415</v>
      </c>
      <c r="M184" s="4">
        <f>VLOOKUP(I184,Inventarios!$A$3:$C$9,3,FALSE)</f>
        <v>15102</v>
      </c>
      <c r="N184" s="4">
        <f t="shared" si="8"/>
        <v>638.40000000000009</v>
      </c>
      <c r="O184" s="4">
        <f t="shared" si="9"/>
        <v>636.40000000000009</v>
      </c>
      <c r="P184" s="4">
        <f t="shared" si="10"/>
        <v>2016</v>
      </c>
      <c r="Q184" s="4">
        <f t="shared" si="11"/>
        <v>320</v>
      </c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5">
      <c r="A185" s="4">
        <v>23445</v>
      </c>
      <c r="B185" s="4" t="s">
        <v>408</v>
      </c>
      <c r="C185" s="4" t="s">
        <v>312</v>
      </c>
      <c r="D185" s="4" t="s">
        <v>35</v>
      </c>
      <c r="E185" s="4" t="s">
        <v>1218</v>
      </c>
      <c r="F185" s="4">
        <v>163</v>
      </c>
      <c r="G185" s="6">
        <v>42605</v>
      </c>
      <c r="H185" s="4" t="str">
        <f>VLOOKUP(D185,Productos!$A$2:$B$13,2,FALSE)</f>
        <v>garrafa 2l</v>
      </c>
      <c r="I185" t="str">
        <f>VLOOKUP(C185,Países!$A$2:$B$186,2,FALSE)</f>
        <v>Middle East and North Africa</v>
      </c>
      <c r="J185" s="4">
        <f>VLOOKUP(H185,Productos!$B$2:$C$13,2,FALSE)</f>
        <v>2.5</v>
      </c>
      <c r="K185" s="4">
        <f>VLOOKUP(H185,Productos!$B$2:$D$13,3,FALSE)</f>
        <v>4.5</v>
      </c>
      <c r="L185" s="4">
        <f>VLOOKUP(I185,Inventarios!$A$3:$B$9,2,FALSE)</f>
        <v>11415</v>
      </c>
      <c r="M185" s="4">
        <f>VLOOKUP(I185,Inventarios!$A$3:$C$9,3,FALSE)</f>
        <v>15102</v>
      </c>
      <c r="N185" s="4">
        <f t="shared" si="8"/>
        <v>733.5</v>
      </c>
      <c r="O185" s="4">
        <f t="shared" si="9"/>
        <v>731</v>
      </c>
      <c r="P185" s="4">
        <f t="shared" si="10"/>
        <v>2016</v>
      </c>
      <c r="Q185" s="4">
        <f t="shared" si="11"/>
        <v>407.5</v>
      </c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5">
      <c r="A186" s="4">
        <v>23446</v>
      </c>
      <c r="B186" s="4" t="s">
        <v>409</v>
      </c>
      <c r="C186" s="4" t="s">
        <v>142</v>
      </c>
      <c r="D186" s="4" t="s">
        <v>24</v>
      </c>
      <c r="E186" s="4" t="s">
        <v>1218</v>
      </c>
      <c r="F186" s="4">
        <v>33</v>
      </c>
      <c r="G186" s="6">
        <v>42540</v>
      </c>
      <c r="H186" s="4" t="str">
        <f>VLOOKUP(D186,Productos!$A$2:$B$13,2,FALSE)</f>
        <v>botella 0.5l</v>
      </c>
      <c r="I186" t="str">
        <f>VLOOKUP(C186,Países!$A$2:$B$186,2,FALSE)</f>
        <v>Europe</v>
      </c>
      <c r="J186" s="4">
        <f>VLOOKUP(H186,Productos!$B$2:$C$13,2,FALSE)</f>
        <v>3</v>
      </c>
      <c r="K186" s="4">
        <f>VLOOKUP(H186,Productos!$B$2:$D$13,3,FALSE)</f>
        <v>6</v>
      </c>
      <c r="L186" s="4">
        <f>VLOOKUP(I186,Inventarios!$A$3:$B$9,2,FALSE)</f>
        <v>12372</v>
      </c>
      <c r="M186" s="4">
        <f>VLOOKUP(I186,Inventarios!$A$3:$C$9,3,FALSE)</f>
        <v>22716</v>
      </c>
      <c r="N186" s="4">
        <f t="shared" si="8"/>
        <v>198</v>
      </c>
      <c r="O186" s="4">
        <f t="shared" si="9"/>
        <v>195</v>
      </c>
      <c r="P186" s="4">
        <f t="shared" si="10"/>
        <v>2016</v>
      </c>
      <c r="Q186" s="4">
        <f t="shared" si="11"/>
        <v>99</v>
      </c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5">
      <c r="A187" s="4">
        <v>23447</v>
      </c>
      <c r="B187" s="4" t="s">
        <v>410</v>
      </c>
      <c r="C187" s="4" t="s">
        <v>34</v>
      </c>
      <c r="D187" s="4" t="s">
        <v>37</v>
      </c>
      <c r="E187" s="4" t="s">
        <v>1218</v>
      </c>
      <c r="F187" s="4">
        <v>147</v>
      </c>
      <c r="G187" s="6">
        <v>42522</v>
      </c>
      <c r="H187" s="4" t="str">
        <f>VLOOKUP(D187,Productos!$A$2:$B$13,2,FALSE)</f>
        <v>garrafa 3l</v>
      </c>
      <c r="I187" t="str">
        <f>VLOOKUP(C187,Países!$A$2:$B$186,2,FALSE)</f>
        <v>Europe</v>
      </c>
      <c r="J187" s="4">
        <f>VLOOKUP(H187,Productos!$B$2:$C$13,2,FALSE)</f>
        <v>3.5</v>
      </c>
      <c r="K187" s="4">
        <f>VLOOKUP(H187,Productos!$B$2:$D$13,3,FALSE)</f>
        <v>6.99</v>
      </c>
      <c r="L187" s="4">
        <f>VLOOKUP(I187,Inventarios!$A$3:$B$9,2,FALSE)</f>
        <v>12372</v>
      </c>
      <c r="M187" s="4">
        <f>VLOOKUP(I187,Inventarios!$A$3:$C$9,3,FALSE)</f>
        <v>22716</v>
      </c>
      <c r="N187" s="4">
        <f t="shared" si="8"/>
        <v>1027.53</v>
      </c>
      <c r="O187" s="4">
        <f t="shared" si="9"/>
        <v>1024.03</v>
      </c>
      <c r="P187" s="4">
        <f t="shared" si="10"/>
        <v>2016</v>
      </c>
      <c r="Q187" s="4">
        <f t="shared" si="11"/>
        <v>514.5</v>
      </c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5">
      <c r="A188" s="4">
        <v>23448</v>
      </c>
      <c r="B188" s="4" t="s">
        <v>411</v>
      </c>
      <c r="C188" s="4" t="s">
        <v>270</v>
      </c>
      <c r="D188" s="4" t="s">
        <v>37</v>
      </c>
      <c r="E188" s="4" t="s">
        <v>1218</v>
      </c>
      <c r="F188" s="4">
        <v>211</v>
      </c>
      <c r="G188" s="6">
        <v>42602</v>
      </c>
      <c r="H188" s="4" t="str">
        <f>VLOOKUP(D188,Productos!$A$2:$B$13,2,FALSE)</f>
        <v>garrafa 3l</v>
      </c>
      <c r="I188" t="str">
        <f>VLOOKUP(C188,Países!$A$2:$B$186,2,FALSE)</f>
        <v>Australia and Oceania</v>
      </c>
      <c r="J188" s="4">
        <f>VLOOKUP(H188,Productos!$B$2:$C$13,2,FALSE)</f>
        <v>3.5</v>
      </c>
      <c r="K188" s="4">
        <f>VLOOKUP(H188,Productos!$B$2:$D$13,3,FALSE)</f>
        <v>6.99</v>
      </c>
      <c r="L188" s="4">
        <f>VLOOKUP(I188,Inventarios!$A$3:$B$9,2,FALSE)</f>
        <v>4047</v>
      </c>
      <c r="M188" s="4">
        <f>VLOOKUP(I188,Inventarios!$A$3:$C$9,3,FALSE)</f>
        <v>9654</v>
      </c>
      <c r="N188" s="4">
        <f t="shared" si="8"/>
        <v>1474.89</v>
      </c>
      <c r="O188" s="4">
        <f t="shared" si="9"/>
        <v>1471.39</v>
      </c>
      <c r="P188" s="4">
        <f t="shared" si="10"/>
        <v>2016</v>
      </c>
      <c r="Q188" s="4">
        <f t="shared" si="11"/>
        <v>738.5</v>
      </c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5">
      <c r="A189" s="4">
        <v>23449</v>
      </c>
      <c r="B189" s="4" t="s">
        <v>412</v>
      </c>
      <c r="C189" s="4" t="s">
        <v>133</v>
      </c>
      <c r="D189" s="4" t="s">
        <v>28</v>
      </c>
      <c r="E189" s="4" t="s">
        <v>1218</v>
      </c>
      <c r="F189" s="4">
        <v>49</v>
      </c>
      <c r="G189" s="6">
        <v>42538</v>
      </c>
      <c r="H189" s="4" t="str">
        <f>VLOOKUP(D189,Productos!$A$2:$B$13,2,FALSE)</f>
        <v>botella 1l</v>
      </c>
      <c r="I189" t="str">
        <f>VLOOKUP(C189,Países!$A$2:$B$186,2,FALSE)</f>
        <v>Sub-Saharan Africa</v>
      </c>
      <c r="J189" s="4">
        <f>VLOOKUP(H189,Productos!$B$2:$C$13,2,FALSE)</f>
        <v>3.5</v>
      </c>
      <c r="K189" s="4">
        <f>VLOOKUP(H189,Productos!$B$2:$D$13,3,FALSE)</f>
        <v>6.5</v>
      </c>
      <c r="L189" s="4">
        <f>VLOOKUP(I189,Inventarios!$A$3:$B$9,2,FALSE)</f>
        <v>26618</v>
      </c>
      <c r="M189" s="4">
        <f>VLOOKUP(I189,Inventarios!$A$3:$C$9,3,FALSE)</f>
        <v>39447</v>
      </c>
      <c r="N189" s="4">
        <f t="shared" si="8"/>
        <v>318.5</v>
      </c>
      <c r="O189" s="4">
        <f t="shared" si="9"/>
        <v>315</v>
      </c>
      <c r="P189" s="4">
        <f t="shared" si="10"/>
        <v>2016</v>
      </c>
      <c r="Q189" s="4">
        <f t="shared" si="11"/>
        <v>171.5</v>
      </c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5">
      <c r="A190" s="4">
        <v>23450</v>
      </c>
      <c r="B190" s="4" t="s">
        <v>413</v>
      </c>
      <c r="C190" s="4" t="s">
        <v>116</v>
      </c>
      <c r="D190" s="4" t="s">
        <v>16</v>
      </c>
      <c r="E190" s="4" t="s">
        <v>1220</v>
      </c>
      <c r="F190" s="4">
        <v>100</v>
      </c>
      <c r="G190" s="6">
        <v>42567</v>
      </c>
      <c r="H190" s="4" t="str">
        <f>VLOOKUP(D190,Productos!$A$2:$B$13,2,FALSE)</f>
        <v>garrafa 1l</v>
      </c>
      <c r="I190" t="str">
        <f>VLOOKUP(C190,Países!$A$2:$B$186,2,FALSE)</f>
        <v>Europe</v>
      </c>
      <c r="J190" s="4">
        <f>VLOOKUP(H190,Productos!$B$2:$C$13,2,FALSE)</f>
        <v>1</v>
      </c>
      <c r="K190" s="4">
        <f>VLOOKUP(H190,Productos!$B$2:$D$13,3,FALSE)</f>
        <v>2</v>
      </c>
      <c r="L190" s="4">
        <f>VLOOKUP(I190,Inventarios!$A$3:$B$9,2,FALSE)</f>
        <v>12372</v>
      </c>
      <c r="M190" s="4">
        <f>VLOOKUP(I190,Inventarios!$A$3:$C$9,3,FALSE)</f>
        <v>22716</v>
      </c>
      <c r="N190" s="4">
        <f t="shared" si="8"/>
        <v>200</v>
      </c>
      <c r="O190" s="4">
        <f t="shared" si="9"/>
        <v>199</v>
      </c>
      <c r="P190" s="4">
        <f t="shared" si="10"/>
        <v>2016</v>
      </c>
      <c r="Q190" s="4">
        <f t="shared" si="11"/>
        <v>100</v>
      </c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5">
      <c r="A191" s="4">
        <v>23451</v>
      </c>
      <c r="B191" s="4" t="s">
        <v>414</v>
      </c>
      <c r="C191" s="4" t="s">
        <v>26</v>
      </c>
      <c r="D191" s="4" t="s">
        <v>35</v>
      </c>
      <c r="E191" s="4" t="s">
        <v>1219</v>
      </c>
      <c r="F191" s="4">
        <v>123</v>
      </c>
      <c r="G191" s="6">
        <v>42548</v>
      </c>
      <c r="H191" s="4" t="str">
        <f>VLOOKUP(D191,Productos!$A$2:$B$13,2,FALSE)</f>
        <v>garrafa 2l</v>
      </c>
      <c r="I191" t="str">
        <f>VLOOKUP(C191,Países!$A$2:$B$186,2,FALSE)</f>
        <v>Europe</v>
      </c>
      <c r="J191" s="4">
        <f>VLOOKUP(H191,Productos!$B$2:$C$13,2,FALSE)</f>
        <v>2.5</v>
      </c>
      <c r="K191" s="4">
        <f>VLOOKUP(H191,Productos!$B$2:$D$13,3,FALSE)</f>
        <v>4.5</v>
      </c>
      <c r="L191" s="4">
        <f>VLOOKUP(I191,Inventarios!$A$3:$B$9,2,FALSE)</f>
        <v>12372</v>
      </c>
      <c r="M191" s="4">
        <f>VLOOKUP(I191,Inventarios!$A$3:$C$9,3,FALSE)</f>
        <v>22716</v>
      </c>
      <c r="N191" s="4">
        <f t="shared" si="8"/>
        <v>553.5</v>
      </c>
      <c r="O191" s="4">
        <f t="shared" si="9"/>
        <v>551</v>
      </c>
      <c r="P191" s="4">
        <f t="shared" si="10"/>
        <v>2016</v>
      </c>
      <c r="Q191" s="4">
        <f t="shared" si="11"/>
        <v>307.5</v>
      </c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5">
      <c r="A192" s="4">
        <v>23452</v>
      </c>
      <c r="B192" s="4" t="s">
        <v>415</v>
      </c>
      <c r="C192" s="4" t="s">
        <v>321</v>
      </c>
      <c r="D192" s="4" t="s">
        <v>19</v>
      </c>
      <c r="E192" s="4" t="s">
        <v>1218</v>
      </c>
      <c r="F192" s="4">
        <v>176</v>
      </c>
      <c r="G192" s="6">
        <v>42522</v>
      </c>
      <c r="H192" s="4" t="str">
        <f>VLOOKUP(D192,Productos!$A$2:$B$13,2,FALSE)</f>
        <v>botellín 300cc</v>
      </c>
      <c r="I192" t="str">
        <f>VLOOKUP(C192,Países!$A$2:$B$186,2,FALSE)</f>
        <v>Asia</v>
      </c>
      <c r="J192" s="4">
        <f>VLOOKUP(H192,Productos!$B$2:$C$13,2,FALSE)</f>
        <v>2</v>
      </c>
      <c r="K192" s="4">
        <f>VLOOKUP(H192,Productos!$B$2:$D$13,3,FALSE)</f>
        <v>3.99</v>
      </c>
      <c r="L192" s="4">
        <f>VLOOKUP(I192,Inventarios!$A$3:$B$9,2,FALSE)</f>
        <v>10972</v>
      </c>
      <c r="M192" s="4">
        <f>VLOOKUP(I192,Inventarios!$A$3:$C$9,3,FALSE)</f>
        <v>18721</v>
      </c>
      <c r="N192" s="4">
        <f t="shared" si="8"/>
        <v>702.24</v>
      </c>
      <c r="O192" s="4">
        <f t="shared" si="9"/>
        <v>700.24</v>
      </c>
      <c r="P192" s="4">
        <f t="shared" si="10"/>
        <v>2016</v>
      </c>
      <c r="Q192" s="4">
        <f t="shared" si="11"/>
        <v>352</v>
      </c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5">
      <c r="A193" s="4">
        <v>23453</v>
      </c>
      <c r="B193" s="4" t="s">
        <v>416</v>
      </c>
      <c r="C193" s="4" t="s">
        <v>180</v>
      </c>
      <c r="D193" s="4" t="s">
        <v>28</v>
      </c>
      <c r="E193" s="4" t="s">
        <v>1219</v>
      </c>
      <c r="F193" s="4">
        <v>44</v>
      </c>
      <c r="G193" s="6">
        <v>42593</v>
      </c>
      <c r="H193" s="4" t="str">
        <f>VLOOKUP(D193,Productos!$A$2:$B$13,2,FALSE)</f>
        <v>botella 1l</v>
      </c>
      <c r="I193" t="str">
        <f>VLOOKUP(C193,Países!$A$2:$B$186,2,FALSE)</f>
        <v>Europe</v>
      </c>
      <c r="J193" s="4">
        <f>VLOOKUP(H193,Productos!$B$2:$C$13,2,FALSE)</f>
        <v>3.5</v>
      </c>
      <c r="K193" s="4">
        <f>VLOOKUP(H193,Productos!$B$2:$D$13,3,FALSE)</f>
        <v>6.5</v>
      </c>
      <c r="L193" s="4">
        <f>VLOOKUP(I193,Inventarios!$A$3:$B$9,2,FALSE)</f>
        <v>12372</v>
      </c>
      <c r="M193" s="4">
        <f>VLOOKUP(I193,Inventarios!$A$3:$C$9,3,FALSE)</f>
        <v>22716</v>
      </c>
      <c r="N193" s="4">
        <f t="shared" si="8"/>
        <v>286</v>
      </c>
      <c r="O193" s="4">
        <f t="shared" si="9"/>
        <v>282.5</v>
      </c>
      <c r="P193" s="4">
        <f t="shared" si="10"/>
        <v>2016</v>
      </c>
      <c r="Q193" s="4">
        <f t="shared" si="11"/>
        <v>154</v>
      </c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5">
      <c r="A194" s="4">
        <v>23454</v>
      </c>
      <c r="B194" s="4" t="s">
        <v>417</v>
      </c>
      <c r="C194" s="4" t="s">
        <v>75</v>
      </c>
      <c r="D194" s="4" t="s">
        <v>28</v>
      </c>
      <c r="E194" s="4" t="s">
        <v>1219</v>
      </c>
      <c r="F194" s="4">
        <v>179</v>
      </c>
      <c r="G194" s="6">
        <v>42589</v>
      </c>
      <c r="H194" s="4" t="str">
        <f>VLOOKUP(D194,Productos!$A$2:$B$13,2,FALSE)</f>
        <v>botella 1l</v>
      </c>
      <c r="I194" t="str">
        <f>VLOOKUP(C194,Países!$A$2:$B$186,2,FALSE)</f>
        <v>Central America and the Caribbean</v>
      </c>
      <c r="J194" s="4">
        <f>VLOOKUP(H194,Productos!$B$2:$C$13,2,FALSE)</f>
        <v>3.5</v>
      </c>
      <c r="K194" s="4">
        <f>VLOOKUP(H194,Productos!$B$2:$D$13,3,FALSE)</f>
        <v>6.5</v>
      </c>
      <c r="L194" s="4">
        <f>VLOOKUP(I194,Inventarios!$A$3:$B$9,2,FALSE)</f>
        <v>7690</v>
      </c>
      <c r="M194" s="4">
        <f>VLOOKUP(I194,Inventarios!$A$3:$C$9,3,FALSE)</f>
        <v>14672</v>
      </c>
      <c r="N194" s="4">
        <f t="shared" si="8"/>
        <v>1163.5</v>
      </c>
      <c r="O194" s="4">
        <f t="shared" si="9"/>
        <v>1160</v>
      </c>
      <c r="P194" s="4">
        <f t="shared" si="10"/>
        <v>2016</v>
      </c>
      <c r="Q194" s="4">
        <f t="shared" si="11"/>
        <v>626.5</v>
      </c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5">
      <c r="A195" s="4">
        <v>23455</v>
      </c>
      <c r="B195" s="4" t="s">
        <v>418</v>
      </c>
      <c r="C195" s="4" t="s">
        <v>188</v>
      </c>
      <c r="D195" s="4" t="s">
        <v>19</v>
      </c>
      <c r="E195" s="4" t="s">
        <v>1219</v>
      </c>
      <c r="F195" s="4">
        <v>62</v>
      </c>
      <c r="G195" s="6">
        <v>42530</v>
      </c>
      <c r="H195" s="4" t="str">
        <f>VLOOKUP(D195,Productos!$A$2:$B$13,2,FALSE)</f>
        <v>botellín 300cc</v>
      </c>
      <c r="I195" t="str">
        <f>VLOOKUP(C195,Países!$A$2:$B$186,2,FALSE)</f>
        <v>Asia</v>
      </c>
      <c r="J195" s="4">
        <f>VLOOKUP(H195,Productos!$B$2:$C$13,2,FALSE)</f>
        <v>2</v>
      </c>
      <c r="K195" s="4">
        <f>VLOOKUP(H195,Productos!$B$2:$D$13,3,FALSE)</f>
        <v>3.99</v>
      </c>
      <c r="L195" s="4">
        <f>VLOOKUP(I195,Inventarios!$A$3:$B$9,2,FALSE)</f>
        <v>10972</v>
      </c>
      <c r="M195" s="4">
        <f>VLOOKUP(I195,Inventarios!$A$3:$C$9,3,FALSE)</f>
        <v>18721</v>
      </c>
      <c r="N195" s="4">
        <f t="shared" ref="N195:N258" si="12">F195*K195</f>
        <v>247.38000000000002</v>
      </c>
      <c r="O195" s="4">
        <f t="shared" ref="O195:O258" si="13">N195-J195</f>
        <v>245.38000000000002</v>
      </c>
      <c r="P195" s="4">
        <f t="shared" ref="P195:P258" si="14">YEAR(G195)</f>
        <v>2016</v>
      </c>
      <c r="Q195" s="4">
        <f t="shared" ref="Q195:Q258" si="15">F195*J195</f>
        <v>124</v>
      </c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5">
      <c r="A196" s="4">
        <v>23456</v>
      </c>
      <c r="B196" s="4" t="s">
        <v>419</v>
      </c>
      <c r="C196" s="4" t="s">
        <v>268</v>
      </c>
      <c r="D196" s="4" t="s">
        <v>13</v>
      </c>
      <c r="E196" s="4" t="s">
        <v>1218</v>
      </c>
      <c r="F196" s="4">
        <v>33</v>
      </c>
      <c r="G196" s="6">
        <v>42528</v>
      </c>
      <c r="H196" s="4" t="str">
        <f>VLOOKUP(D196,Productos!$A$2:$B$13,2,FALSE)</f>
        <v>botellín 200cc</v>
      </c>
      <c r="I196" t="str">
        <f>VLOOKUP(C196,Países!$A$2:$B$186,2,FALSE)</f>
        <v>Central America and the Caribbean</v>
      </c>
      <c r="J196" s="4">
        <f>VLOOKUP(H196,Productos!$B$2:$C$13,2,FALSE)</f>
        <v>1.5</v>
      </c>
      <c r="K196" s="4">
        <f>VLOOKUP(H196,Productos!$B$2:$D$13,3,FALSE)</f>
        <v>3</v>
      </c>
      <c r="L196" s="4">
        <f>VLOOKUP(I196,Inventarios!$A$3:$B$9,2,FALSE)</f>
        <v>7690</v>
      </c>
      <c r="M196" s="4">
        <f>VLOOKUP(I196,Inventarios!$A$3:$C$9,3,FALSE)</f>
        <v>14672</v>
      </c>
      <c r="N196" s="4">
        <f t="shared" si="12"/>
        <v>99</v>
      </c>
      <c r="O196" s="4">
        <f t="shared" si="13"/>
        <v>97.5</v>
      </c>
      <c r="P196" s="4">
        <f t="shared" si="14"/>
        <v>2016</v>
      </c>
      <c r="Q196" s="4">
        <f t="shared" si="15"/>
        <v>49.5</v>
      </c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5">
      <c r="A197" s="4">
        <v>23457</v>
      </c>
      <c r="B197" s="4" t="s">
        <v>420</v>
      </c>
      <c r="C197" s="4" t="s">
        <v>264</v>
      </c>
      <c r="D197" s="4" t="s">
        <v>24</v>
      </c>
      <c r="E197" s="4" t="s">
        <v>1218</v>
      </c>
      <c r="F197" s="4">
        <v>21</v>
      </c>
      <c r="G197" s="6">
        <v>42558</v>
      </c>
      <c r="H197" s="4" t="str">
        <f>VLOOKUP(D197,Productos!$A$2:$B$13,2,FALSE)</f>
        <v>botella 0.5l</v>
      </c>
      <c r="I197" t="str">
        <f>VLOOKUP(C197,Países!$A$2:$B$186,2,FALSE)</f>
        <v>Central America and the Caribbean</v>
      </c>
      <c r="J197" s="4">
        <f>VLOOKUP(H197,Productos!$B$2:$C$13,2,FALSE)</f>
        <v>3</v>
      </c>
      <c r="K197" s="4">
        <f>VLOOKUP(H197,Productos!$B$2:$D$13,3,FALSE)</f>
        <v>6</v>
      </c>
      <c r="L197" s="4">
        <f>VLOOKUP(I197,Inventarios!$A$3:$B$9,2,FALSE)</f>
        <v>7690</v>
      </c>
      <c r="M197" s="4">
        <f>VLOOKUP(I197,Inventarios!$A$3:$C$9,3,FALSE)</f>
        <v>14672</v>
      </c>
      <c r="N197" s="4">
        <f t="shared" si="12"/>
        <v>126</v>
      </c>
      <c r="O197" s="4">
        <f t="shared" si="13"/>
        <v>123</v>
      </c>
      <c r="P197" s="4">
        <f t="shared" si="14"/>
        <v>2016</v>
      </c>
      <c r="Q197" s="4">
        <f t="shared" si="15"/>
        <v>63</v>
      </c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5">
      <c r="A198" s="4">
        <v>23458</v>
      </c>
      <c r="B198" s="4" t="s">
        <v>421</v>
      </c>
      <c r="C198" s="4" t="s">
        <v>259</v>
      </c>
      <c r="D198" s="4" t="s">
        <v>16</v>
      </c>
      <c r="E198" s="4" t="s">
        <v>1219</v>
      </c>
      <c r="F198" s="4">
        <v>69</v>
      </c>
      <c r="G198" s="6">
        <v>42560</v>
      </c>
      <c r="H198" s="4" t="str">
        <f>VLOOKUP(D198,Productos!$A$2:$B$13,2,FALSE)</f>
        <v>garrafa 1l</v>
      </c>
      <c r="I198" t="str">
        <f>VLOOKUP(C198,Países!$A$2:$B$186,2,FALSE)</f>
        <v>Middle East and North Africa</v>
      </c>
      <c r="J198" s="4">
        <f>VLOOKUP(H198,Productos!$B$2:$C$13,2,FALSE)</f>
        <v>1</v>
      </c>
      <c r="K198" s="4">
        <f>VLOOKUP(H198,Productos!$B$2:$D$13,3,FALSE)</f>
        <v>2</v>
      </c>
      <c r="L198" s="4">
        <f>VLOOKUP(I198,Inventarios!$A$3:$B$9,2,FALSE)</f>
        <v>11415</v>
      </c>
      <c r="M198" s="4">
        <f>VLOOKUP(I198,Inventarios!$A$3:$C$9,3,FALSE)</f>
        <v>15102</v>
      </c>
      <c r="N198" s="4">
        <f t="shared" si="12"/>
        <v>138</v>
      </c>
      <c r="O198" s="4">
        <f t="shared" si="13"/>
        <v>137</v>
      </c>
      <c r="P198" s="4">
        <f t="shared" si="14"/>
        <v>2016</v>
      </c>
      <c r="Q198" s="4">
        <f t="shared" si="15"/>
        <v>69</v>
      </c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5">
      <c r="A199" s="4">
        <v>23459</v>
      </c>
      <c r="B199" s="4" t="s">
        <v>422</v>
      </c>
      <c r="C199" s="4" t="s">
        <v>291</v>
      </c>
      <c r="D199" s="4" t="s">
        <v>19</v>
      </c>
      <c r="E199" s="4" t="s">
        <v>1218</v>
      </c>
      <c r="F199" s="4">
        <v>121</v>
      </c>
      <c r="G199" s="6">
        <v>42568</v>
      </c>
      <c r="H199" s="4" t="str">
        <f>VLOOKUP(D199,Productos!$A$2:$B$13,2,FALSE)</f>
        <v>botellín 300cc</v>
      </c>
      <c r="I199" t="str">
        <f>VLOOKUP(C199,Países!$A$2:$B$186,2,FALSE)</f>
        <v>Asia</v>
      </c>
      <c r="J199" s="4">
        <f>VLOOKUP(H199,Productos!$B$2:$C$13,2,FALSE)</f>
        <v>2</v>
      </c>
      <c r="K199" s="4">
        <f>VLOOKUP(H199,Productos!$B$2:$D$13,3,FALSE)</f>
        <v>3.99</v>
      </c>
      <c r="L199" s="4">
        <f>VLOOKUP(I199,Inventarios!$A$3:$B$9,2,FALSE)</f>
        <v>10972</v>
      </c>
      <c r="M199" s="4">
        <f>VLOOKUP(I199,Inventarios!$A$3:$C$9,3,FALSE)</f>
        <v>18721</v>
      </c>
      <c r="N199" s="4">
        <f t="shared" si="12"/>
        <v>482.79</v>
      </c>
      <c r="O199" s="4">
        <f t="shared" si="13"/>
        <v>480.79</v>
      </c>
      <c r="P199" s="4">
        <f t="shared" si="14"/>
        <v>2016</v>
      </c>
      <c r="Q199" s="4">
        <f t="shared" si="15"/>
        <v>242</v>
      </c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5">
      <c r="A200" s="4">
        <v>23460</v>
      </c>
      <c r="B200" s="4" t="s">
        <v>423</v>
      </c>
      <c r="C200" s="4" t="s">
        <v>126</v>
      </c>
      <c r="D200" s="4" t="s">
        <v>35</v>
      </c>
      <c r="E200" s="4" t="s">
        <v>1219</v>
      </c>
      <c r="F200" s="4">
        <v>112</v>
      </c>
      <c r="G200" s="6">
        <v>42606</v>
      </c>
      <c r="H200" s="4" t="str">
        <f>VLOOKUP(D200,Productos!$A$2:$B$13,2,FALSE)</f>
        <v>garrafa 2l</v>
      </c>
      <c r="I200" t="str">
        <f>VLOOKUP(C200,Países!$A$2:$B$186,2,FALSE)</f>
        <v>Middle East and North Africa</v>
      </c>
      <c r="J200" s="4">
        <f>VLOOKUP(H200,Productos!$B$2:$C$13,2,FALSE)</f>
        <v>2.5</v>
      </c>
      <c r="K200" s="4">
        <f>VLOOKUP(H200,Productos!$B$2:$D$13,3,FALSE)</f>
        <v>4.5</v>
      </c>
      <c r="L200" s="4">
        <f>VLOOKUP(I200,Inventarios!$A$3:$B$9,2,FALSE)</f>
        <v>11415</v>
      </c>
      <c r="M200" s="4">
        <f>VLOOKUP(I200,Inventarios!$A$3:$C$9,3,FALSE)</f>
        <v>15102</v>
      </c>
      <c r="N200" s="4">
        <f t="shared" si="12"/>
        <v>504</v>
      </c>
      <c r="O200" s="4">
        <f t="shared" si="13"/>
        <v>501.5</v>
      </c>
      <c r="P200" s="4">
        <f t="shared" si="14"/>
        <v>2016</v>
      </c>
      <c r="Q200" s="4">
        <f t="shared" si="15"/>
        <v>280</v>
      </c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5">
      <c r="A201" s="4">
        <v>23461</v>
      </c>
      <c r="B201" s="4" t="s">
        <v>424</v>
      </c>
      <c r="C201" s="4" t="s">
        <v>302</v>
      </c>
      <c r="D201" s="4" t="s">
        <v>24</v>
      </c>
      <c r="E201" s="4" t="s">
        <v>1218</v>
      </c>
      <c r="F201" s="4">
        <v>42</v>
      </c>
      <c r="G201" s="6">
        <v>42543</v>
      </c>
      <c r="H201" s="4" t="str">
        <f>VLOOKUP(D201,Productos!$A$2:$B$13,2,FALSE)</f>
        <v>botella 0.5l</v>
      </c>
      <c r="I201" t="str">
        <f>VLOOKUP(C201,Países!$A$2:$B$186,2,FALSE)</f>
        <v>Asia</v>
      </c>
      <c r="J201" s="4">
        <f>VLOOKUP(H201,Productos!$B$2:$C$13,2,FALSE)</f>
        <v>3</v>
      </c>
      <c r="K201" s="4">
        <f>VLOOKUP(H201,Productos!$B$2:$D$13,3,FALSE)</f>
        <v>6</v>
      </c>
      <c r="L201" s="4">
        <f>VLOOKUP(I201,Inventarios!$A$3:$B$9,2,FALSE)</f>
        <v>10972</v>
      </c>
      <c r="M201" s="4">
        <f>VLOOKUP(I201,Inventarios!$A$3:$C$9,3,FALSE)</f>
        <v>18721</v>
      </c>
      <c r="N201" s="4">
        <f t="shared" si="12"/>
        <v>252</v>
      </c>
      <c r="O201" s="4">
        <f t="shared" si="13"/>
        <v>249</v>
      </c>
      <c r="P201" s="4">
        <f t="shared" si="14"/>
        <v>2016</v>
      </c>
      <c r="Q201" s="4">
        <f t="shared" si="15"/>
        <v>126</v>
      </c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5">
      <c r="A202" s="4">
        <v>23462</v>
      </c>
      <c r="B202" s="4" t="s">
        <v>425</v>
      </c>
      <c r="C202" s="4" t="s">
        <v>245</v>
      </c>
      <c r="D202" s="4" t="s">
        <v>43</v>
      </c>
      <c r="E202" s="4" t="s">
        <v>1218</v>
      </c>
      <c r="F202" s="4">
        <v>60</v>
      </c>
      <c r="G202" s="6">
        <v>42488</v>
      </c>
      <c r="H202" s="4" t="str">
        <f>VLOOKUP(D202,Productos!$A$2:$B$13,2,FALSE)</f>
        <v>garrafa 8l</v>
      </c>
      <c r="I202" t="str">
        <f>VLOOKUP(C202,Países!$A$2:$B$186,2,FALSE)</f>
        <v>Sub-Saharan Africa</v>
      </c>
      <c r="J202" s="4">
        <f>VLOOKUP(H202,Productos!$B$2:$C$13,2,FALSE)</f>
        <v>8</v>
      </c>
      <c r="K202" s="4">
        <f>VLOOKUP(H202,Productos!$B$2:$D$13,3,FALSE)</f>
        <v>14.5</v>
      </c>
      <c r="L202" s="4">
        <f>VLOOKUP(I202,Inventarios!$A$3:$B$9,2,FALSE)</f>
        <v>26618</v>
      </c>
      <c r="M202" s="4">
        <f>VLOOKUP(I202,Inventarios!$A$3:$C$9,3,FALSE)</f>
        <v>39447</v>
      </c>
      <c r="N202" s="4">
        <f t="shared" si="12"/>
        <v>870</v>
      </c>
      <c r="O202" s="4">
        <f t="shared" si="13"/>
        <v>862</v>
      </c>
      <c r="P202" s="4">
        <f t="shared" si="14"/>
        <v>2016</v>
      </c>
      <c r="Q202" s="4">
        <f t="shared" si="15"/>
        <v>480</v>
      </c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5">
      <c r="A203" s="4">
        <v>23463</v>
      </c>
      <c r="B203" s="4" t="s">
        <v>426</v>
      </c>
      <c r="C203" s="4" t="s">
        <v>238</v>
      </c>
      <c r="D203" s="4" t="s">
        <v>22</v>
      </c>
      <c r="E203" s="4" t="s">
        <v>1219</v>
      </c>
      <c r="F203" s="4">
        <v>202</v>
      </c>
      <c r="G203" s="6">
        <v>42515</v>
      </c>
      <c r="H203" s="4" t="str">
        <f>VLOOKUP(D203,Productos!$A$2:$B$13,2,FALSE)</f>
        <v>botellín 500cc</v>
      </c>
      <c r="I203" t="str">
        <f>VLOOKUP(C203,Países!$A$2:$B$186,2,FALSE)</f>
        <v>Australia and Oceania</v>
      </c>
      <c r="J203" s="4">
        <f>VLOOKUP(H203,Productos!$B$2:$C$13,2,FALSE)</f>
        <v>3.5</v>
      </c>
      <c r="K203" s="4">
        <f>VLOOKUP(H203,Productos!$B$2:$D$13,3,FALSE)</f>
        <v>6.5</v>
      </c>
      <c r="L203" s="4">
        <f>VLOOKUP(I203,Inventarios!$A$3:$B$9,2,FALSE)</f>
        <v>4047</v>
      </c>
      <c r="M203" s="4">
        <f>VLOOKUP(I203,Inventarios!$A$3:$C$9,3,FALSE)</f>
        <v>9654</v>
      </c>
      <c r="N203" s="4">
        <f t="shared" si="12"/>
        <v>1313</v>
      </c>
      <c r="O203" s="4">
        <f t="shared" si="13"/>
        <v>1309.5</v>
      </c>
      <c r="P203" s="4">
        <f t="shared" si="14"/>
        <v>2016</v>
      </c>
      <c r="Q203" s="4">
        <f t="shared" si="15"/>
        <v>707</v>
      </c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5">
      <c r="A204" s="4">
        <v>23464</v>
      </c>
      <c r="B204" s="4" t="s">
        <v>427</v>
      </c>
      <c r="C204" s="4" t="s">
        <v>65</v>
      </c>
      <c r="D204" s="4" t="s">
        <v>43</v>
      </c>
      <c r="E204" s="4" t="s">
        <v>1218</v>
      </c>
      <c r="F204" s="4">
        <v>181</v>
      </c>
      <c r="G204" s="6">
        <v>42469</v>
      </c>
      <c r="H204" s="4" t="str">
        <f>VLOOKUP(D204,Productos!$A$2:$B$13,2,FALSE)</f>
        <v>garrafa 8l</v>
      </c>
      <c r="I204" t="str">
        <f>VLOOKUP(C204,Países!$A$2:$B$186,2,FALSE)</f>
        <v>Sub-Saharan Africa</v>
      </c>
      <c r="J204" s="4">
        <f>VLOOKUP(H204,Productos!$B$2:$C$13,2,FALSE)</f>
        <v>8</v>
      </c>
      <c r="K204" s="4">
        <f>VLOOKUP(H204,Productos!$B$2:$D$13,3,FALSE)</f>
        <v>14.5</v>
      </c>
      <c r="L204" s="4">
        <f>VLOOKUP(I204,Inventarios!$A$3:$B$9,2,FALSE)</f>
        <v>26618</v>
      </c>
      <c r="M204" s="4">
        <f>VLOOKUP(I204,Inventarios!$A$3:$C$9,3,FALSE)</f>
        <v>39447</v>
      </c>
      <c r="N204" s="4">
        <f t="shared" si="12"/>
        <v>2624.5</v>
      </c>
      <c r="O204" s="4">
        <f t="shared" si="13"/>
        <v>2616.5</v>
      </c>
      <c r="P204" s="4">
        <f t="shared" si="14"/>
        <v>2016</v>
      </c>
      <c r="Q204" s="4">
        <f t="shared" si="15"/>
        <v>1448</v>
      </c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5">
      <c r="A205" s="4">
        <v>23465</v>
      </c>
      <c r="B205" s="4" t="s">
        <v>428</v>
      </c>
      <c r="C205" s="4" t="s">
        <v>264</v>
      </c>
      <c r="D205" s="4" t="s">
        <v>24</v>
      </c>
      <c r="E205" s="4" t="s">
        <v>1219</v>
      </c>
      <c r="F205" s="4">
        <v>28</v>
      </c>
      <c r="G205" s="6">
        <v>42478</v>
      </c>
      <c r="H205" s="4" t="str">
        <f>VLOOKUP(D205,Productos!$A$2:$B$13,2,FALSE)</f>
        <v>botella 0.5l</v>
      </c>
      <c r="I205" t="str">
        <f>VLOOKUP(C205,Países!$A$2:$B$186,2,FALSE)</f>
        <v>Central America and the Caribbean</v>
      </c>
      <c r="J205" s="4">
        <f>VLOOKUP(H205,Productos!$B$2:$C$13,2,FALSE)</f>
        <v>3</v>
      </c>
      <c r="K205" s="4">
        <f>VLOOKUP(H205,Productos!$B$2:$D$13,3,FALSE)</f>
        <v>6</v>
      </c>
      <c r="L205" s="4">
        <f>VLOOKUP(I205,Inventarios!$A$3:$B$9,2,FALSE)</f>
        <v>7690</v>
      </c>
      <c r="M205" s="4">
        <f>VLOOKUP(I205,Inventarios!$A$3:$C$9,3,FALSE)</f>
        <v>14672</v>
      </c>
      <c r="N205" s="4">
        <f t="shared" si="12"/>
        <v>168</v>
      </c>
      <c r="O205" s="4">
        <f t="shared" si="13"/>
        <v>165</v>
      </c>
      <c r="P205" s="4">
        <f t="shared" si="14"/>
        <v>2016</v>
      </c>
      <c r="Q205" s="4">
        <f t="shared" si="15"/>
        <v>84</v>
      </c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5">
      <c r="A206" s="4">
        <v>23466</v>
      </c>
      <c r="B206" s="4" t="s">
        <v>429</v>
      </c>
      <c r="C206" s="4" t="s">
        <v>224</v>
      </c>
      <c r="D206" s="4" t="s">
        <v>31</v>
      </c>
      <c r="E206" s="4" t="s">
        <v>1219</v>
      </c>
      <c r="F206" s="4">
        <v>79</v>
      </c>
      <c r="G206" s="6">
        <v>42496</v>
      </c>
      <c r="H206" s="4" t="str">
        <f>VLOOKUP(D206,Productos!$A$2:$B$13,2,FALSE)</f>
        <v>botella 5l</v>
      </c>
      <c r="I206" t="str">
        <f>VLOOKUP(C206,Países!$A$2:$B$186,2,FALSE)</f>
        <v>Sub-Saharan Africa</v>
      </c>
      <c r="J206" s="4">
        <f>VLOOKUP(H206,Productos!$B$2:$C$13,2,FALSE)</f>
        <v>6</v>
      </c>
      <c r="K206" s="4">
        <f>VLOOKUP(H206,Productos!$B$2:$D$13,3,FALSE)</f>
        <v>9</v>
      </c>
      <c r="L206" s="4">
        <f>VLOOKUP(I206,Inventarios!$A$3:$B$9,2,FALSE)</f>
        <v>26618</v>
      </c>
      <c r="M206" s="4">
        <f>VLOOKUP(I206,Inventarios!$A$3:$C$9,3,FALSE)</f>
        <v>39447</v>
      </c>
      <c r="N206" s="4">
        <f t="shared" si="12"/>
        <v>711</v>
      </c>
      <c r="O206" s="4">
        <f t="shared" si="13"/>
        <v>705</v>
      </c>
      <c r="P206" s="4">
        <f t="shared" si="14"/>
        <v>2016</v>
      </c>
      <c r="Q206" s="4">
        <f t="shared" si="15"/>
        <v>474</v>
      </c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5">
      <c r="A207" s="4">
        <v>23467</v>
      </c>
      <c r="B207" s="4" t="s">
        <v>430</v>
      </c>
      <c r="C207" s="4" t="s">
        <v>117</v>
      </c>
      <c r="D207" s="4" t="s">
        <v>31</v>
      </c>
      <c r="E207" s="4" t="s">
        <v>1219</v>
      </c>
      <c r="F207" s="4">
        <v>10</v>
      </c>
      <c r="G207" s="6">
        <v>42496</v>
      </c>
      <c r="H207" s="4" t="str">
        <f>VLOOKUP(D207,Productos!$A$2:$B$13,2,FALSE)</f>
        <v>botella 5l</v>
      </c>
      <c r="I207" t="str">
        <f>VLOOKUP(C207,Países!$A$2:$B$186,2,FALSE)</f>
        <v>Sub-Saharan Africa</v>
      </c>
      <c r="J207" s="4">
        <f>VLOOKUP(H207,Productos!$B$2:$C$13,2,FALSE)</f>
        <v>6</v>
      </c>
      <c r="K207" s="4">
        <f>VLOOKUP(H207,Productos!$B$2:$D$13,3,FALSE)</f>
        <v>9</v>
      </c>
      <c r="L207" s="4">
        <f>VLOOKUP(I207,Inventarios!$A$3:$B$9,2,FALSE)</f>
        <v>26618</v>
      </c>
      <c r="M207" s="4">
        <f>VLOOKUP(I207,Inventarios!$A$3:$C$9,3,FALSE)</f>
        <v>39447</v>
      </c>
      <c r="N207" s="4">
        <f t="shared" si="12"/>
        <v>90</v>
      </c>
      <c r="O207" s="4">
        <f t="shared" si="13"/>
        <v>84</v>
      </c>
      <c r="P207" s="4">
        <f t="shared" si="14"/>
        <v>2016</v>
      </c>
      <c r="Q207" s="4">
        <f t="shared" si="15"/>
        <v>60</v>
      </c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5">
      <c r="A208" s="4">
        <v>23468</v>
      </c>
      <c r="B208" s="4" t="s">
        <v>431</v>
      </c>
      <c r="C208" s="4" t="s">
        <v>188</v>
      </c>
      <c r="D208" s="4" t="s">
        <v>43</v>
      </c>
      <c r="E208" s="4" t="s">
        <v>1219</v>
      </c>
      <c r="F208" s="4">
        <v>41</v>
      </c>
      <c r="G208" s="6">
        <v>42505</v>
      </c>
      <c r="H208" s="4" t="str">
        <f>VLOOKUP(D208,Productos!$A$2:$B$13,2,FALSE)</f>
        <v>garrafa 8l</v>
      </c>
      <c r="I208" t="str">
        <f>VLOOKUP(C208,Países!$A$2:$B$186,2,FALSE)</f>
        <v>Asia</v>
      </c>
      <c r="J208" s="4">
        <f>VLOOKUP(H208,Productos!$B$2:$C$13,2,FALSE)</f>
        <v>8</v>
      </c>
      <c r="K208" s="4">
        <f>VLOOKUP(H208,Productos!$B$2:$D$13,3,FALSE)</f>
        <v>14.5</v>
      </c>
      <c r="L208" s="4">
        <f>VLOOKUP(I208,Inventarios!$A$3:$B$9,2,FALSE)</f>
        <v>10972</v>
      </c>
      <c r="M208" s="4">
        <f>VLOOKUP(I208,Inventarios!$A$3:$C$9,3,FALSE)</f>
        <v>18721</v>
      </c>
      <c r="N208" s="4">
        <f t="shared" si="12"/>
        <v>594.5</v>
      </c>
      <c r="O208" s="4">
        <f t="shared" si="13"/>
        <v>586.5</v>
      </c>
      <c r="P208" s="4">
        <f t="shared" si="14"/>
        <v>2016</v>
      </c>
      <c r="Q208" s="4">
        <f t="shared" si="15"/>
        <v>328</v>
      </c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5">
      <c r="A209" s="4">
        <v>23469</v>
      </c>
      <c r="B209" s="4" t="s">
        <v>432</v>
      </c>
      <c r="C209" s="4" t="s">
        <v>140</v>
      </c>
      <c r="D209" s="4" t="s">
        <v>19</v>
      </c>
      <c r="E209" s="4" t="s">
        <v>1219</v>
      </c>
      <c r="F209" s="4">
        <v>5</v>
      </c>
      <c r="G209" s="6">
        <v>42468</v>
      </c>
      <c r="H209" s="4" t="str">
        <f>VLOOKUP(D209,Productos!$A$2:$B$13,2,FALSE)</f>
        <v>botellín 300cc</v>
      </c>
      <c r="I209" t="str">
        <f>VLOOKUP(C209,Países!$A$2:$B$186,2,FALSE)</f>
        <v>Australia and Oceania</v>
      </c>
      <c r="J209" s="4">
        <f>VLOOKUP(H209,Productos!$B$2:$C$13,2,FALSE)</f>
        <v>2</v>
      </c>
      <c r="K209" s="4">
        <f>VLOOKUP(H209,Productos!$B$2:$D$13,3,FALSE)</f>
        <v>3.99</v>
      </c>
      <c r="L209" s="4">
        <f>VLOOKUP(I209,Inventarios!$A$3:$B$9,2,FALSE)</f>
        <v>4047</v>
      </c>
      <c r="M209" s="4">
        <f>VLOOKUP(I209,Inventarios!$A$3:$C$9,3,FALSE)</f>
        <v>9654</v>
      </c>
      <c r="N209" s="4">
        <f t="shared" si="12"/>
        <v>19.950000000000003</v>
      </c>
      <c r="O209" s="4">
        <f t="shared" si="13"/>
        <v>17.950000000000003</v>
      </c>
      <c r="P209" s="4">
        <f t="shared" si="14"/>
        <v>2016</v>
      </c>
      <c r="Q209" s="4">
        <f t="shared" si="15"/>
        <v>10</v>
      </c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5">
      <c r="A210" s="4">
        <v>23470</v>
      </c>
      <c r="B210" s="4" t="s">
        <v>433</v>
      </c>
      <c r="C210" s="4" t="s">
        <v>189</v>
      </c>
      <c r="D210" s="4" t="s">
        <v>19</v>
      </c>
      <c r="E210" s="4" t="s">
        <v>1219</v>
      </c>
      <c r="F210" s="4">
        <v>129</v>
      </c>
      <c r="G210" s="6">
        <v>42496</v>
      </c>
      <c r="H210" s="4" t="str">
        <f>VLOOKUP(D210,Productos!$A$2:$B$13,2,FALSE)</f>
        <v>botellín 300cc</v>
      </c>
      <c r="I210" t="str">
        <f>VLOOKUP(C210,Países!$A$2:$B$186,2,FALSE)</f>
        <v>Middle East and North Africa</v>
      </c>
      <c r="J210" s="4">
        <f>VLOOKUP(H210,Productos!$B$2:$C$13,2,FALSE)</f>
        <v>2</v>
      </c>
      <c r="K210" s="4">
        <f>VLOOKUP(H210,Productos!$B$2:$D$13,3,FALSE)</f>
        <v>3.99</v>
      </c>
      <c r="L210" s="4">
        <f>VLOOKUP(I210,Inventarios!$A$3:$B$9,2,FALSE)</f>
        <v>11415</v>
      </c>
      <c r="M210" s="4">
        <f>VLOOKUP(I210,Inventarios!$A$3:$C$9,3,FALSE)</f>
        <v>15102</v>
      </c>
      <c r="N210" s="4">
        <f t="shared" si="12"/>
        <v>514.71</v>
      </c>
      <c r="O210" s="4">
        <f t="shared" si="13"/>
        <v>512.71</v>
      </c>
      <c r="P210" s="4">
        <f t="shared" si="14"/>
        <v>2016</v>
      </c>
      <c r="Q210" s="4">
        <f t="shared" si="15"/>
        <v>258</v>
      </c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5">
      <c r="A211" s="4">
        <v>23471</v>
      </c>
      <c r="B211" s="4" t="s">
        <v>434</v>
      </c>
      <c r="C211" s="4" t="s">
        <v>15</v>
      </c>
      <c r="D211" s="4" t="s">
        <v>13</v>
      </c>
      <c r="E211" s="4" t="s">
        <v>1218</v>
      </c>
      <c r="F211" s="4">
        <v>210</v>
      </c>
      <c r="G211" s="6">
        <v>42465</v>
      </c>
      <c r="H211" s="4" t="str">
        <f>VLOOKUP(D211,Productos!$A$2:$B$13,2,FALSE)</f>
        <v>botellín 200cc</v>
      </c>
      <c r="I211" t="str">
        <f>VLOOKUP(C211,Países!$A$2:$B$186,2,FALSE)</f>
        <v>Sub-Saharan Africa</v>
      </c>
      <c r="J211" s="4">
        <f>VLOOKUP(H211,Productos!$B$2:$C$13,2,FALSE)</f>
        <v>1.5</v>
      </c>
      <c r="K211" s="4">
        <f>VLOOKUP(H211,Productos!$B$2:$D$13,3,FALSE)</f>
        <v>3</v>
      </c>
      <c r="L211" s="4">
        <f>VLOOKUP(I211,Inventarios!$A$3:$B$9,2,FALSE)</f>
        <v>26618</v>
      </c>
      <c r="M211" s="4">
        <f>VLOOKUP(I211,Inventarios!$A$3:$C$9,3,FALSE)</f>
        <v>39447</v>
      </c>
      <c r="N211" s="4">
        <f t="shared" si="12"/>
        <v>630</v>
      </c>
      <c r="O211" s="4">
        <f t="shared" si="13"/>
        <v>628.5</v>
      </c>
      <c r="P211" s="4">
        <f t="shared" si="14"/>
        <v>2016</v>
      </c>
      <c r="Q211" s="4">
        <f t="shared" si="15"/>
        <v>315</v>
      </c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5">
      <c r="A212" s="4">
        <v>23472</v>
      </c>
      <c r="B212" s="4" t="s">
        <v>435</v>
      </c>
      <c r="C212" s="4" t="s">
        <v>69</v>
      </c>
      <c r="D212" s="4" t="s">
        <v>41</v>
      </c>
      <c r="E212" s="4" t="s">
        <v>1220</v>
      </c>
      <c r="F212" s="4">
        <v>209</v>
      </c>
      <c r="G212" s="6">
        <v>42518</v>
      </c>
      <c r="H212" s="4" t="str">
        <f>VLOOKUP(D212,Productos!$A$2:$B$13,2,FALSE)</f>
        <v>garrafa 4l</v>
      </c>
      <c r="I212" t="str">
        <f>VLOOKUP(C212,Países!$A$2:$B$186,2,FALSE)</f>
        <v>Europe</v>
      </c>
      <c r="J212" s="4">
        <f>VLOOKUP(H212,Productos!$B$2:$C$13,2,FALSE)</f>
        <v>5</v>
      </c>
      <c r="K212" s="4">
        <f>VLOOKUP(H212,Productos!$B$2:$D$13,3,FALSE)</f>
        <v>9.99</v>
      </c>
      <c r="L212" s="4">
        <f>VLOOKUP(I212,Inventarios!$A$3:$B$9,2,FALSE)</f>
        <v>12372</v>
      </c>
      <c r="M212" s="4">
        <f>VLOOKUP(I212,Inventarios!$A$3:$C$9,3,FALSE)</f>
        <v>22716</v>
      </c>
      <c r="N212" s="4">
        <f t="shared" si="12"/>
        <v>2087.91</v>
      </c>
      <c r="O212" s="4">
        <f t="shared" si="13"/>
        <v>2082.91</v>
      </c>
      <c r="P212" s="4">
        <f t="shared" si="14"/>
        <v>2016</v>
      </c>
      <c r="Q212" s="4">
        <f t="shared" si="15"/>
        <v>1045</v>
      </c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5">
      <c r="A213" s="4">
        <v>23473</v>
      </c>
      <c r="B213" s="4" t="s">
        <v>436</v>
      </c>
      <c r="C213" s="4" t="s">
        <v>318</v>
      </c>
      <c r="D213" s="4" t="s">
        <v>28</v>
      </c>
      <c r="E213" s="4" t="s">
        <v>1219</v>
      </c>
      <c r="F213" s="4">
        <v>55</v>
      </c>
      <c r="G213" s="6">
        <v>42463</v>
      </c>
      <c r="H213" s="4" t="str">
        <f>VLOOKUP(D213,Productos!$A$2:$B$13,2,FALSE)</f>
        <v>botella 1l</v>
      </c>
      <c r="I213" t="str">
        <f>VLOOKUP(C213,Países!$A$2:$B$186,2,FALSE)</f>
        <v>Middle East and North Africa</v>
      </c>
      <c r="J213" s="4">
        <f>VLOOKUP(H213,Productos!$B$2:$C$13,2,FALSE)</f>
        <v>3.5</v>
      </c>
      <c r="K213" s="4">
        <f>VLOOKUP(H213,Productos!$B$2:$D$13,3,FALSE)</f>
        <v>6.5</v>
      </c>
      <c r="L213" s="4">
        <f>VLOOKUP(I213,Inventarios!$A$3:$B$9,2,FALSE)</f>
        <v>11415</v>
      </c>
      <c r="M213" s="4">
        <f>VLOOKUP(I213,Inventarios!$A$3:$C$9,3,FALSE)</f>
        <v>15102</v>
      </c>
      <c r="N213" s="4">
        <f t="shared" si="12"/>
        <v>357.5</v>
      </c>
      <c r="O213" s="4">
        <f t="shared" si="13"/>
        <v>354</v>
      </c>
      <c r="P213" s="4">
        <f t="shared" si="14"/>
        <v>2016</v>
      </c>
      <c r="Q213" s="4">
        <f t="shared" si="15"/>
        <v>192.5</v>
      </c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5">
      <c r="A214" s="4">
        <v>23474</v>
      </c>
      <c r="B214" s="4" t="s">
        <v>437</v>
      </c>
      <c r="C214" s="4" t="s">
        <v>137</v>
      </c>
      <c r="D214" s="4" t="s">
        <v>28</v>
      </c>
      <c r="E214" s="4" t="s">
        <v>1218</v>
      </c>
      <c r="F214" s="4">
        <v>49</v>
      </c>
      <c r="G214" s="6">
        <v>42463</v>
      </c>
      <c r="H214" s="4" t="str">
        <f>VLOOKUP(D214,Productos!$A$2:$B$13,2,FALSE)</f>
        <v>botella 1l</v>
      </c>
      <c r="I214" t="str">
        <f>VLOOKUP(C214,Países!$A$2:$B$186,2,FALSE)</f>
        <v>Sub-Saharan Africa</v>
      </c>
      <c r="J214" s="4">
        <f>VLOOKUP(H214,Productos!$B$2:$C$13,2,FALSE)</f>
        <v>3.5</v>
      </c>
      <c r="K214" s="4">
        <f>VLOOKUP(H214,Productos!$B$2:$D$13,3,FALSE)</f>
        <v>6.5</v>
      </c>
      <c r="L214" s="4">
        <f>VLOOKUP(I214,Inventarios!$A$3:$B$9,2,FALSE)</f>
        <v>26618</v>
      </c>
      <c r="M214" s="4">
        <f>VLOOKUP(I214,Inventarios!$A$3:$C$9,3,FALSE)</f>
        <v>39447</v>
      </c>
      <c r="N214" s="4">
        <f t="shared" si="12"/>
        <v>318.5</v>
      </c>
      <c r="O214" s="4">
        <f t="shared" si="13"/>
        <v>315</v>
      </c>
      <c r="P214" s="4">
        <f t="shared" si="14"/>
        <v>2016</v>
      </c>
      <c r="Q214" s="4">
        <f t="shared" si="15"/>
        <v>171.5</v>
      </c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5">
      <c r="A215" s="4">
        <v>23475</v>
      </c>
      <c r="B215" s="4" t="s">
        <v>438</v>
      </c>
      <c r="C215" s="4" t="s">
        <v>44</v>
      </c>
      <c r="D215" s="4" t="s">
        <v>35</v>
      </c>
      <c r="E215" s="4" t="s">
        <v>1218</v>
      </c>
      <c r="F215" s="4">
        <v>16</v>
      </c>
      <c r="G215" s="6">
        <v>42505</v>
      </c>
      <c r="H215" s="4" t="str">
        <f>VLOOKUP(D215,Productos!$A$2:$B$13,2,FALSE)</f>
        <v>garrafa 2l</v>
      </c>
      <c r="I215" t="str">
        <f>VLOOKUP(C215,Países!$A$2:$B$186,2,FALSE)</f>
        <v>Central America and the Caribbean</v>
      </c>
      <c r="J215" s="4">
        <f>VLOOKUP(H215,Productos!$B$2:$C$13,2,FALSE)</f>
        <v>2.5</v>
      </c>
      <c r="K215" s="4">
        <f>VLOOKUP(H215,Productos!$B$2:$D$13,3,FALSE)</f>
        <v>4.5</v>
      </c>
      <c r="L215" s="4">
        <f>VLOOKUP(I215,Inventarios!$A$3:$B$9,2,FALSE)</f>
        <v>7690</v>
      </c>
      <c r="M215" s="4">
        <f>VLOOKUP(I215,Inventarios!$A$3:$C$9,3,FALSE)</f>
        <v>14672</v>
      </c>
      <c r="N215" s="4">
        <f t="shared" si="12"/>
        <v>72</v>
      </c>
      <c r="O215" s="4">
        <f t="shared" si="13"/>
        <v>69.5</v>
      </c>
      <c r="P215" s="4">
        <f t="shared" si="14"/>
        <v>2016</v>
      </c>
      <c r="Q215" s="4">
        <f t="shared" si="15"/>
        <v>40</v>
      </c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5">
      <c r="A216" s="4">
        <v>23476</v>
      </c>
      <c r="B216" s="4" t="s">
        <v>439</v>
      </c>
      <c r="C216" s="4" t="s">
        <v>87</v>
      </c>
      <c r="D216" s="4" t="s">
        <v>37</v>
      </c>
      <c r="E216" s="4" t="s">
        <v>1220</v>
      </c>
      <c r="F216" s="4">
        <v>29</v>
      </c>
      <c r="G216" s="6">
        <v>42481</v>
      </c>
      <c r="H216" s="4" t="str">
        <f>VLOOKUP(D216,Productos!$A$2:$B$13,2,FALSE)</f>
        <v>garrafa 3l</v>
      </c>
      <c r="I216" t="str">
        <f>VLOOKUP(C216,Países!$A$2:$B$186,2,FALSE)</f>
        <v>Asia</v>
      </c>
      <c r="J216" s="4">
        <f>VLOOKUP(H216,Productos!$B$2:$C$13,2,FALSE)</f>
        <v>3.5</v>
      </c>
      <c r="K216" s="4">
        <f>VLOOKUP(H216,Productos!$B$2:$D$13,3,FALSE)</f>
        <v>6.99</v>
      </c>
      <c r="L216" s="4">
        <f>VLOOKUP(I216,Inventarios!$A$3:$B$9,2,FALSE)</f>
        <v>10972</v>
      </c>
      <c r="M216" s="4">
        <f>VLOOKUP(I216,Inventarios!$A$3:$C$9,3,FALSE)</f>
        <v>18721</v>
      </c>
      <c r="N216" s="4">
        <f t="shared" si="12"/>
        <v>202.71</v>
      </c>
      <c r="O216" s="4">
        <f t="shared" si="13"/>
        <v>199.21</v>
      </c>
      <c r="P216" s="4">
        <f t="shared" si="14"/>
        <v>2016</v>
      </c>
      <c r="Q216" s="4">
        <f t="shared" si="15"/>
        <v>101.5</v>
      </c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5">
      <c r="A217" s="4">
        <v>23477</v>
      </c>
      <c r="B217" s="4" t="s">
        <v>332</v>
      </c>
      <c r="C217" s="4" t="s">
        <v>66</v>
      </c>
      <c r="D217" s="4" t="s">
        <v>41</v>
      </c>
      <c r="E217" s="4" t="s">
        <v>1218</v>
      </c>
      <c r="F217" s="4">
        <v>164</v>
      </c>
      <c r="G217" s="6">
        <v>42503</v>
      </c>
      <c r="H217" s="4" t="str">
        <f>VLOOKUP(D217,Productos!$A$2:$B$13,2,FALSE)</f>
        <v>garrafa 4l</v>
      </c>
      <c r="I217" t="str">
        <f>VLOOKUP(C217,Países!$A$2:$B$186,2,FALSE)</f>
        <v>Asia</v>
      </c>
      <c r="J217" s="4">
        <f>VLOOKUP(H217,Productos!$B$2:$C$13,2,FALSE)</f>
        <v>5</v>
      </c>
      <c r="K217" s="4">
        <f>VLOOKUP(H217,Productos!$B$2:$D$13,3,FALSE)</f>
        <v>9.99</v>
      </c>
      <c r="L217" s="4">
        <f>VLOOKUP(I217,Inventarios!$A$3:$B$9,2,FALSE)</f>
        <v>10972</v>
      </c>
      <c r="M217" s="4">
        <f>VLOOKUP(I217,Inventarios!$A$3:$C$9,3,FALSE)</f>
        <v>18721</v>
      </c>
      <c r="N217" s="4">
        <f t="shared" si="12"/>
        <v>1638.3600000000001</v>
      </c>
      <c r="O217" s="4">
        <f t="shared" si="13"/>
        <v>1633.3600000000001</v>
      </c>
      <c r="P217" s="4">
        <f t="shared" si="14"/>
        <v>2016</v>
      </c>
      <c r="Q217" s="4">
        <f t="shared" si="15"/>
        <v>820</v>
      </c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5">
      <c r="A218" s="4">
        <v>23478</v>
      </c>
      <c r="B218" s="4" t="s">
        <v>440</v>
      </c>
      <c r="C218" s="4" t="s">
        <v>68</v>
      </c>
      <c r="D218" s="4" t="s">
        <v>35</v>
      </c>
      <c r="E218" s="4" t="s">
        <v>1220</v>
      </c>
      <c r="F218" s="4">
        <v>173</v>
      </c>
      <c r="G218" s="6">
        <v>42489</v>
      </c>
      <c r="H218" s="4" t="str">
        <f>VLOOKUP(D218,Productos!$A$2:$B$13,2,FALSE)</f>
        <v>garrafa 2l</v>
      </c>
      <c r="I218" t="str">
        <f>VLOOKUP(C218,Países!$A$2:$B$186,2,FALSE)</f>
        <v>Sub-Saharan Africa</v>
      </c>
      <c r="J218" s="4">
        <f>VLOOKUP(H218,Productos!$B$2:$C$13,2,FALSE)</f>
        <v>2.5</v>
      </c>
      <c r="K218" s="4">
        <f>VLOOKUP(H218,Productos!$B$2:$D$13,3,FALSE)</f>
        <v>4.5</v>
      </c>
      <c r="L218" s="4">
        <f>VLOOKUP(I218,Inventarios!$A$3:$B$9,2,FALSE)</f>
        <v>26618</v>
      </c>
      <c r="M218" s="4">
        <f>VLOOKUP(I218,Inventarios!$A$3:$C$9,3,FALSE)</f>
        <v>39447</v>
      </c>
      <c r="N218" s="4">
        <f t="shared" si="12"/>
        <v>778.5</v>
      </c>
      <c r="O218" s="4">
        <f t="shared" si="13"/>
        <v>776</v>
      </c>
      <c r="P218" s="4">
        <f t="shared" si="14"/>
        <v>2016</v>
      </c>
      <c r="Q218" s="4">
        <f t="shared" si="15"/>
        <v>432.5</v>
      </c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5">
      <c r="A219" s="4">
        <v>23479</v>
      </c>
      <c r="B219" s="4" t="s">
        <v>441</v>
      </c>
      <c r="C219" s="4" t="s">
        <v>69</v>
      </c>
      <c r="D219" s="4" t="s">
        <v>19</v>
      </c>
      <c r="E219" s="4" t="s">
        <v>1219</v>
      </c>
      <c r="F219" s="4">
        <v>119</v>
      </c>
      <c r="G219" s="6">
        <v>42487</v>
      </c>
      <c r="H219" s="4" t="str">
        <f>VLOOKUP(D219,Productos!$A$2:$B$13,2,FALSE)</f>
        <v>botellín 300cc</v>
      </c>
      <c r="I219" t="str">
        <f>VLOOKUP(C219,Países!$A$2:$B$186,2,FALSE)</f>
        <v>Europe</v>
      </c>
      <c r="J219" s="4">
        <f>VLOOKUP(H219,Productos!$B$2:$C$13,2,FALSE)</f>
        <v>2</v>
      </c>
      <c r="K219" s="4">
        <f>VLOOKUP(H219,Productos!$B$2:$D$13,3,FALSE)</f>
        <v>3.99</v>
      </c>
      <c r="L219" s="4">
        <f>VLOOKUP(I219,Inventarios!$A$3:$B$9,2,FALSE)</f>
        <v>12372</v>
      </c>
      <c r="M219" s="4">
        <f>VLOOKUP(I219,Inventarios!$A$3:$C$9,3,FALSE)</f>
        <v>22716</v>
      </c>
      <c r="N219" s="4">
        <f t="shared" si="12"/>
        <v>474.81</v>
      </c>
      <c r="O219" s="4">
        <f t="shared" si="13"/>
        <v>472.81</v>
      </c>
      <c r="P219" s="4">
        <f t="shared" si="14"/>
        <v>2016</v>
      </c>
      <c r="Q219" s="4">
        <f t="shared" si="15"/>
        <v>238</v>
      </c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5">
      <c r="A220" s="4">
        <v>23480</v>
      </c>
      <c r="B220" s="4" t="s">
        <v>442</v>
      </c>
      <c r="C220" s="4" t="s">
        <v>44</v>
      </c>
      <c r="D220" s="4" t="s">
        <v>13</v>
      </c>
      <c r="E220" s="4" t="s">
        <v>1219</v>
      </c>
      <c r="F220" s="4">
        <v>111</v>
      </c>
      <c r="G220" s="6">
        <v>42501</v>
      </c>
      <c r="H220" s="4" t="str">
        <f>VLOOKUP(D220,Productos!$A$2:$B$13,2,FALSE)</f>
        <v>botellín 200cc</v>
      </c>
      <c r="I220" t="str">
        <f>VLOOKUP(C220,Países!$A$2:$B$186,2,FALSE)</f>
        <v>Central America and the Caribbean</v>
      </c>
      <c r="J220" s="4">
        <f>VLOOKUP(H220,Productos!$B$2:$C$13,2,FALSE)</f>
        <v>1.5</v>
      </c>
      <c r="K220" s="4">
        <f>VLOOKUP(H220,Productos!$B$2:$D$13,3,FALSE)</f>
        <v>3</v>
      </c>
      <c r="L220" s="4">
        <f>VLOOKUP(I220,Inventarios!$A$3:$B$9,2,FALSE)</f>
        <v>7690</v>
      </c>
      <c r="M220" s="4">
        <f>VLOOKUP(I220,Inventarios!$A$3:$C$9,3,FALSE)</f>
        <v>14672</v>
      </c>
      <c r="N220" s="4">
        <f t="shared" si="12"/>
        <v>333</v>
      </c>
      <c r="O220" s="4">
        <f t="shared" si="13"/>
        <v>331.5</v>
      </c>
      <c r="P220" s="4">
        <f t="shared" si="14"/>
        <v>2016</v>
      </c>
      <c r="Q220" s="4">
        <f t="shared" si="15"/>
        <v>166.5</v>
      </c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5">
      <c r="A221" s="4">
        <v>23481</v>
      </c>
      <c r="B221" s="4" t="s">
        <v>443</v>
      </c>
      <c r="C221" s="4" t="s">
        <v>291</v>
      </c>
      <c r="D221" s="4" t="s">
        <v>37</v>
      </c>
      <c r="E221" s="4" t="s">
        <v>1218</v>
      </c>
      <c r="F221" s="4">
        <v>20</v>
      </c>
      <c r="G221" s="6">
        <v>42499</v>
      </c>
      <c r="H221" s="4" t="str">
        <f>VLOOKUP(D221,Productos!$A$2:$B$13,2,FALSE)</f>
        <v>garrafa 3l</v>
      </c>
      <c r="I221" t="str">
        <f>VLOOKUP(C221,Países!$A$2:$B$186,2,FALSE)</f>
        <v>Asia</v>
      </c>
      <c r="J221" s="4">
        <f>VLOOKUP(H221,Productos!$B$2:$C$13,2,FALSE)</f>
        <v>3.5</v>
      </c>
      <c r="K221" s="4">
        <f>VLOOKUP(H221,Productos!$B$2:$D$13,3,FALSE)</f>
        <v>6.99</v>
      </c>
      <c r="L221" s="4">
        <f>VLOOKUP(I221,Inventarios!$A$3:$B$9,2,FALSE)</f>
        <v>10972</v>
      </c>
      <c r="M221" s="4">
        <f>VLOOKUP(I221,Inventarios!$A$3:$C$9,3,FALSE)</f>
        <v>18721</v>
      </c>
      <c r="N221" s="4">
        <f t="shared" si="12"/>
        <v>139.80000000000001</v>
      </c>
      <c r="O221" s="4">
        <f t="shared" si="13"/>
        <v>136.30000000000001</v>
      </c>
      <c r="P221" s="4">
        <f t="shared" si="14"/>
        <v>2016</v>
      </c>
      <c r="Q221" s="4">
        <f t="shared" si="15"/>
        <v>70</v>
      </c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5">
      <c r="A222" s="4">
        <v>23482</v>
      </c>
      <c r="B222" s="4" t="s">
        <v>444</v>
      </c>
      <c r="C222" s="4" t="s">
        <v>70</v>
      </c>
      <c r="D222" s="4" t="s">
        <v>19</v>
      </c>
      <c r="E222" s="4" t="s">
        <v>1219</v>
      </c>
      <c r="F222" s="4">
        <v>197</v>
      </c>
      <c r="G222" s="6">
        <v>42466</v>
      </c>
      <c r="H222" s="4" t="str">
        <f>VLOOKUP(D222,Productos!$A$2:$B$13,2,FALSE)</f>
        <v>botellín 300cc</v>
      </c>
      <c r="I222" t="str">
        <f>VLOOKUP(C222,Países!$A$2:$B$186,2,FALSE)</f>
        <v>Sub-Saharan Africa</v>
      </c>
      <c r="J222" s="4">
        <f>VLOOKUP(H222,Productos!$B$2:$C$13,2,FALSE)</f>
        <v>2</v>
      </c>
      <c r="K222" s="4">
        <f>VLOOKUP(H222,Productos!$B$2:$D$13,3,FALSE)</f>
        <v>3.99</v>
      </c>
      <c r="L222" s="4">
        <f>VLOOKUP(I222,Inventarios!$A$3:$B$9,2,FALSE)</f>
        <v>26618</v>
      </c>
      <c r="M222" s="4">
        <f>VLOOKUP(I222,Inventarios!$A$3:$C$9,3,FALSE)</f>
        <v>39447</v>
      </c>
      <c r="N222" s="4">
        <f t="shared" si="12"/>
        <v>786.03000000000009</v>
      </c>
      <c r="O222" s="4">
        <f t="shared" si="13"/>
        <v>784.03000000000009</v>
      </c>
      <c r="P222" s="4">
        <f t="shared" si="14"/>
        <v>2016</v>
      </c>
      <c r="Q222" s="4">
        <f t="shared" si="15"/>
        <v>394</v>
      </c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5">
      <c r="A223" s="4">
        <v>23483</v>
      </c>
      <c r="B223" s="4" t="s">
        <v>445</v>
      </c>
      <c r="C223" s="4" t="s">
        <v>101</v>
      </c>
      <c r="D223" s="4" t="s">
        <v>16</v>
      </c>
      <c r="E223" s="4" t="s">
        <v>1218</v>
      </c>
      <c r="F223" s="4">
        <v>122</v>
      </c>
      <c r="G223" s="6">
        <v>42512</v>
      </c>
      <c r="H223" s="4" t="str">
        <f>VLOOKUP(D223,Productos!$A$2:$B$13,2,FALSE)</f>
        <v>garrafa 1l</v>
      </c>
      <c r="I223" t="str">
        <f>VLOOKUP(C223,Países!$A$2:$B$186,2,FALSE)</f>
        <v>Asia</v>
      </c>
      <c r="J223" s="4">
        <f>VLOOKUP(H223,Productos!$B$2:$C$13,2,FALSE)</f>
        <v>1</v>
      </c>
      <c r="K223" s="4">
        <f>VLOOKUP(H223,Productos!$B$2:$D$13,3,FALSE)</f>
        <v>2</v>
      </c>
      <c r="L223" s="4">
        <f>VLOOKUP(I223,Inventarios!$A$3:$B$9,2,FALSE)</f>
        <v>10972</v>
      </c>
      <c r="M223" s="4">
        <f>VLOOKUP(I223,Inventarios!$A$3:$C$9,3,FALSE)</f>
        <v>18721</v>
      </c>
      <c r="N223" s="4">
        <f t="shared" si="12"/>
        <v>244</v>
      </c>
      <c r="O223" s="4">
        <f t="shared" si="13"/>
        <v>243</v>
      </c>
      <c r="P223" s="4">
        <f t="shared" si="14"/>
        <v>2016</v>
      </c>
      <c r="Q223" s="4">
        <f t="shared" si="15"/>
        <v>122</v>
      </c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5">
      <c r="A224" s="4">
        <v>23484</v>
      </c>
      <c r="B224" s="4" t="s">
        <v>446</v>
      </c>
      <c r="C224" s="4" t="s">
        <v>44</v>
      </c>
      <c r="D224" s="4" t="s">
        <v>35</v>
      </c>
      <c r="E224" s="4" t="s">
        <v>1220</v>
      </c>
      <c r="F224" s="4">
        <v>51</v>
      </c>
      <c r="G224" s="6">
        <v>42516</v>
      </c>
      <c r="H224" s="4" t="str">
        <f>VLOOKUP(D224,Productos!$A$2:$B$13,2,FALSE)</f>
        <v>garrafa 2l</v>
      </c>
      <c r="I224" t="str">
        <f>VLOOKUP(C224,Países!$A$2:$B$186,2,FALSE)</f>
        <v>Central America and the Caribbean</v>
      </c>
      <c r="J224" s="4">
        <f>VLOOKUP(H224,Productos!$B$2:$C$13,2,FALSE)</f>
        <v>2.5</v>
      </c>
      <c r="K224" s="4">
        <f>VLOOKUP(H224,Productos!$B$2:$D$13,3,FALSE)</f>
        <v>4.5</v>
      </c>
      <c r="L224" s="4">
        <f>VLOOKUP(I224,Inventarios!$A$3:$B$9,2,FALSE)</f>
        <v>7690</v>
      </c>
      <c r="M224" s="4">
        <f>VLOOKUP(I224,Inventarios!$A$3:$C$9,3,FALSE)</f>
        <v>14672</v>
      </c>
      <c r="N224" s="4">
        <f t="shared" si="12"/>
        <v>229.5</v>
      </c>
      <c r="O224" s="4">
        <f t="shared" si="13"/>
        <v>227</v>
      </c>
      <c r="P224" s="4">
        <f t="shared" si="14"/>
        <v>2016</v>
      </c>
      <c r="Q224" s="4">
        <f t="shared" si="15"/>
        <v>127.5</v>
      </c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5">
      <c r="A225" s="4">
        <v>23485</v>
      </c>
      <c r="B225" s="4" t="s">
        <v>447</v>
      </c>
      <c r="C225" s="4" t="s">
        <v>285</v>
      </c>
      <c r="D225" s="4" t="s">
        <v>43</v>
      </c>
      <c r="E225" s="4" t="s">
        <v>1219</v>
      </c>
      <c r="F225" s="4">
        <v>38</v>
      </c>
      <c r="G225" s="6">
        <v>42497</v>
      </c>
      <c r="H225" s="4" t="str">
        <f>VLOOKUP(D225,Productos!$A$2:$B$13,2,FALSE)</f>
        <v>garrafa 8l</v>
      </c>
      <c r="I225" t="str">
        <f>VLOOKUP(C225,Países!$A$2:$B$186,2,FALSE)</f>
        <v>Middle East and North Africa</v>
      </c>
      <c r="J225" s="4">
        <f>VLOOKUP(H225,Productos!$B$2:$C$13,2,FALSE)</f>
        <v>8</v>
      </c>
      <c r="K225" s="4">
        <f>VLOOKUP(H225,Productos!$B$2:$D$13,3,FALSE)</f>
        <v>14.5</v>
      </c>
      <c r="L225" s="4">
        <f>VLOOKUP(I225,Inventarios!$A$3:$B$9,2,FALSE)</f>
        <v>11415</v>
      </c>
      <c r="M225" s="4">
        <f>VLOOKUP(I225,Inventarios!$A$3:$C$9,3,FALSE)</f>
        <v>15102</v>
      </c>
      <c r="N225" s="4">
        <f t="shared" si="12"/>
        <v>551</v>
      </c>
      <c r="O225" s="4">
        <f t="shared" si="13"/>
        <v>543</v>
      </c>
      <c r="P225" s="4">
        <f t="shared" si="14"/>
        <v>2016</v>
      </c>
      <c r="Q225" s="4">
        <f t="shared" si="15"/>
        <v>304</v>
      </c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5">
      <c r="A226" s="4">
        <v>23486</v>
      </c>
      <c r="B226" s="4" t="s">
        <v>448</v>
      </c>
      <c r="C226" s="4" t="s">
        <v>116</v>
      </c>
      <c r="D226" s="4" t="s">
        <v>43</v>
      </c>
      <c r="E226" s="4" t="s">
        <v>1218</v>
      </c>
      <c r="F226" s="4">
        <v>206</v>
      </c>
      <c r="G226" s="6">
        <v>42509</v>
      </c>
      <c r="H226" s="4" t="str">
        <f>VLOOKUP(D226,Productos!$A$2:$B$13,2,FALSE)</f>
        <v>garrafa 8l</v>
      </c>
      <c r="I226" t="str">
        <f>VLOOKUP(C226,Países!$A$2:$B$186,2,FALSE)</f>
        <v>Europe</v>
      </c>
      <c r="J226" s="4">
        <f>VLOOKUP(H226,Productos!$B$2:$C$13,2,FALSE)</f>
        <v>8</v>
      </c>
      <c r="K226" s="4">
        <f>VLOOKUP(H226,Productos!$B$2:$D$13,3,FALSE)</f>
        <v>14.5</v>
      </c>
      <c r="L226" s="4">
        <f>VLOOKUP(I226,Inventarios!$A$3:$B$9,2,FALSE)</f>
        <v>12372</v>
      </c>
      <c r="M226" s="4">
        <f>VLOOKUP(I226,Inventarios!$A$3:$C$9,3,FALSE)</f>
        <v>22716</v>
      </c>
      <c r="N226" s="4">
        <f t="shared" si="12"/>
        <v>2987</v>
      </c>
      <c r="O226" s="4">
        <f t="shared" si="13"/>
        <v>2979</v>
      </c>
      <c r="P226" s="4">
        <f t="shared" si="14"/>
        <v>2016</v>
      </c>
      <c r="Q226" s="4">
        <f t="shared" si="15"/>
        <v>1648</v>
      </c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5">
      <c r="A227" s="4">
        <v>23487</v>
      </c>
      <c r="B227" s="4" t="s">
        <v>449</v>
      </c>
      <c r="C227" s="4" t="s">
        <v>198</v>
      </c>
      <c r="D227" s="4" t="s">
        <v>28</v>
      </c>
      <c r="E227" s="4" t="s">
        <v>1219</v>
      </c>
      <c r="F227" s="4">
        <v>143</v>
      </c>
      <c r="G227" s="6">
        <v>42516</v>
      </c>
      <c r="H227" s="4" t="str">
        <f>VLOOKUP(D227,Productos!$A$2:$B$13,2,FALSE)</f>
        <v>botella 1l</v>
      </c>
      <c r="I227" t="str">
        <f>VLOOKUP(C227,Países!$A$2:$B$186,2,FALSE)</f>
        <v>Middle East and North Africa</v>
      </c>
      <c r="J227" s="4">
        <f>VLOOKUP(H227,Productos!$B$2:$C$13,2,FALSE)</f>
        <v>3.5</v>
      </c>
      <c r="K227" s="4">
        <f>VLOOKUP(H227,Productos!$B$2:$D$13,3,FALSE)</f>
        <v>6.5</v>
      </c>
      <c r="L227" s="4">
        <f>VLOOKUP(I227,Inventarios!$A$3:$B$9,2,FALSE)</f>
        <v>11415</v>
      </c>
      <c r="M227" s="4">
        <f>VLOOKUP(I227,Inventarios!$A$3:$C$9,3,FALSE)</f>
        <v>15102</v>
      </c>
      <c r="N227" s="4">
        <f t="shared" si="12"/>
        <v>929.5</v>
      </c>
      <c r="O227" s="4">
        <f t="shared" si="13"/>
        <v>926</v>
      </c>
      <c r="P227" s="4">
        <f t="shared" si="14"/>
        <v>2016</v>
      </c>
      <c r="Q227" s="4">
        <f t="shared" si="15"/>
        <v>500.5</v>
      </c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5">
      <c r="A228" s="4">
        <v>23488</v>
      </c>
      <c r="B228" s="4" t="s">
        <v>450</v>
      </c>
      <c r="C228" s="4" t="s">
        <v>291</v>
      </c>
      <c r="D228" s="4" t="s">
        <v>35</v>
      </c>
      <c r="E228" s="4" t="s">
        <v>1218</v>
      </c>
      <c r="F228" s="4">
        <v>134</v>
      </c>
      <c r="G228" s="6">
        <v>42471</v>
      </c>
      <c r="H228" s="4" t="str">
        <f>VLOOKUP(D228,Productos!$A$2:$B$13,2,FALSE)</f>
        <v>garrafa 2l</v>
      </c>
      <c r="I228" t="str">
        <f>VLOOKUP(C228,Países!$A$2:$B$186,2,FALSE)</f>
        <v>Asia</v>
      </c>
      <c r="J228" s="4">
        <f>VLOOKUP(H228,Productos!$B$2:$C$13,2,FALSE)</f>
        <v>2.5</v>
      </c>
      <c r="K228" s="4">
        <f>VLOOKUP(H228,Productos!$B$2:$D$13,3,FALSE)</f>
        <v>4.5</v>
      </c>
      <c r="L228" s="4">
        <f>VLOOKUP(I228,Inventarios!$A$3:$B$9,2,FALSE)</f>
        <v>10972</v>
      </c>
      <c r="M228" s="4">
        <f>VLOOKUP(I228,Inventarios!$A$3:$C$9,3,FALSE)</f>
        <v>18721</v>
      </c>
      <c r="N228" s="4">
        <f t="shared" si="12"/>
        <v>603</v>
      </c>
      <c r="O228" s="4">
        <f t="shared" si="13"/>
        <v>600.5</v>
      </c>
      <c r="P228" s="4">
        <f t="shared" si="14"/>
        <v>2016</v>
      </c>
      <c r="Q228" s="4">
        <f t="shared" si="15"/>
        <v>335</v>
      </c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5">
      <c r="A229" s="4">
        <v>23489</v>
      </c>
      <c r="B229" s="4" t="s">
        <v>451</v>
      </c>
      <c r="C229" s="4" t="s">
        <v>140</v>
      </c>
      <c r="D229" s="4" t="s">
        <v>43</v>
      </c>
      <c r="E229" s="4" t="s">
        <v>1218</v>
      </c>
      <c r="F229" s="4">
        <v>101</v>
      </c>
      <c r="G229" s="6">
        <v>42485</v>
      </c>
      <c r="H229" s="4" t="str">
        <f>VLOOKUP(D229,Productos!$A$2:$B$13,2,FALSE)</f>
        <v>garrafa 8l</v>
      </c>
      <c r="I229" t="str">
        <f>VLOOKUP(C229,Países!$A$2:$B$186,2,FALSE)</f>
        <v>Australia and Oceania</v>
      </c>
      <c r="J229" s="4">
        <f>VLOOKUP(H229,Productos!$B$2:$C$13,2,FALSE)</f>
        <v>8</v>
      </c>
      <c r="K229" s="4">
        <f>VLOOKUP(H229,Productos!$B$2:$D$13,3,FALSE)</f>
        <v>14.5</v>
      </c>
      <c r="L229" s="4">
        <f>VLOOKUP(I229,Inventarios!$A$3:$B$9,2,FALSE)</f>
        <v>4047</v>
      </c>
      <c r="M229" s="4">
        <f>VLOOKUP(I229,Inventarios!$A$3:$C$9,3,FALSE)</f>
        <v>9654</v>
      </c>
      <c r="N229" s="4">
        <f t="shared" si="12"/>
        <v>1464.5</v>
      </c>
      <c r="O229" s="4">
        <f t="shared" si="13"/>
        <v>1456.5</v>
      </c>
      <c r="P229" s="4">
        <f t="shared" si="14"/>
        <v>2016</v>
      </c>
      <c r="Q229" s="4">
        <f t="shared" si="15"/>
        <v>808</v>
      </c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5">
      <c r="A230" s="4">
        <v>23490</v>
      </c>
      <c r="B230" s="4" t="s">
        <v>452</v>
      </c>
      <c r="C230" s="4" t="s">
        <v>113</v>
      </c>
      <c r="D230" s="4" t="s">
        <v>35</v>
      </c>
      <c r="E230" s="4" t="s">
        <v>1220</v>
      </c>
      <c r="F230" s="4">
        <v>173</v>
      </c>
      <c r="G230" s="6">
        <v>42473</v>
      </c>
      <c r="H230" s="4" t="str">
        <f>VLOOKUP(D230,Productos!$A$2:$B$13,2,FALSE)</f>
        <v>garrafa 2l</v>
      </c>
      <c r="I230" t="str">
        <f>VLOOKUP(C230,Países!$A$2:$B$186,2,FALSE)</f>
        <v>Europe</v>
      </c>
      <c r="J230" s="4">
        <f>VLOOKUP(H230,Productos!$B$2:$C$13,2,FALSE)</f>
        <v>2.5</v>
      </c>
      <c r="K230" s="4">
        <f>VLOOKUP(H230,Productos!$B$2:$D$13,3,FALSE)</f>
        <v>4.5</v>
      </c>
      <c r="L230" s="4">
        <f>VLOOKUP(I230,Inventarios!$A$3:$B$9,2,FALSE)</f>
        <v>12372</v>
      </c>
      <c r="M230" s="4">
        <f>VLOOKUP(I230,Inventarios!$A$3:$C$9,3,FALSE)</f>
        <v>22716</v>
      </c>
      <c r="N230" s="4">
        <f t="shared" si="12"/>
        <v>778.5</v>
      </c>
      <c r="O230" s="4">
        <f t="shared" si="13"/>
        <v>776</v>
      </c>
      <c r="P230" s="4">
        <f t="shared" si="14"/>
        <v>2016</v>
      </c>
      <c r="Q230" s="4">
        <f t="shared" si="15"/>
        <v>432.5</v>
      </c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5">
      <c r="A231" s="4">
        <v>23491</v>
      </c>
      <c r="B231" s="4" t="s">
        <v>453</v>
      </c>
      <c r="C231" s="4" t="s">
        <v>196</v>
      </c>
      <c r="D231" s="4" t="s">
        <v>37</v>
      </c>
      <c r="E231" s="4" t="s">
        <v>1219</v>
      </c>
      <c r="F231" s="4">
        <v>87</v>
      </c>
      <c r="G231" s="6">
        <v>42489</v>
      </c>
      <c r="H231" s="4" t="str">
        <f>VLOOKUP(D231,Productos!$A$2:$B$13,2,FALSE)</f>
        <v>garrafa 3l</v>
      </c>
      <c r="I231" t="str">
        <f>VLOOKUP(C231,Países!$A$2:$B$186,2,FALSE)</f>
        <v>Sub-Saharan Africa</v>
      </c>
      <c r="J231" s="4">
        <f>VLOOKUP(H231,Productos!$B$2:$C$13,2,FALSE)</f>
        <v>3.5</v>
      </c>
      <c r="K231" s="4">
        <f>VLOOKUP(H231,Productos!$B$2:$D$13,3,FALSE)</f>
        <v>6.99</v>
      </c>
      <c r="L231" s="4">
        <f>VLOOKUP(I231,Inventarios!$A$3:$B$9,2,FALSE)</f>
        <v>26618</v>
      </c>
      <c r="M231" s="4">
        <f>VLOOKUP(I231,Inventarios!$A$3:$C$9,3,FALSE)</f>
        <v>39447</v>
      </c>
      <c r="N231" s="4">
        <f t="shared" si="12"/>
        <v>608.13</v>
      </c>
      <c r="O231" s="4">
        <f t="shared" si="13"/>
        <v>604.63</v>
      </c>
      <c r="P231" s="4">
        <f t="shared" si="14"/>
        <v>2016</v>
      </c>
      <c r="Q231" s="4">
        <f t="shared" si="15"/>
        <v>304.5</v>
      </c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5">
      <c r="A232" s="4">
        <v>23492</v>
      </c>
      <c r="B232" s="4" t="s">
        <v>454</v>
      </c>
      <c r="C232" s="4" t="s">
        <v>39</v>
      </c>
      <c r="D232" s="4" t="s">
        <v>13</v>
      </c>
      <c r="E232" s="4" t="s">
        <v>1219</v>
      </c>
      <c r="F232" s="4">
        <v>6</v>
      </c>
      <c r="G232" s="6">
        <v>42493</v>
      </c>
      <c r="H232" s="4" t="str">
        <f>VLOOKUP(D232,Productos!$A$2:$B$13,2,FALSE)</f>
        <v>botellín 200cc</v>
      </c>
      <c r="I232" t="str">
        <f>VLOOKUP(C232,Países!$A$2:$B$186,2,FALSE)</f>
        <v>Sub-Saharan Africa</v>
      </c>
      <c r="J232" s="4">
        <f>VLOOKUP(H232,Productos!$B$2:$C$13,2,FALSE)</f>
        <v>1.5</v>
      </c>
      <c r="K232" s="4">
        <f>VLOOKUP(H232,Productos!$B$2:$D$13,3,FALSE)</f>
        <v>3</v>
      </c>
      <c r="L232" s="4">
        <f>VLOOKUP(I232,Inventarios!$A$3:$B$9,2,FALSE)</f>
        <v>26618</v>
      </c>
      <c r="M232" s="4">
        <f>VLOOKUP(I232,Inventarios!$A$3:$C$9,3,FALSE)</f>
        <v>39447</v>
      </c>
      <c r="N232" s="4">
        <f t="shared" si="12"/>
        <v>18</v>
      </c>
      <c r="O232" s="4">
        <f t="shared" si="13"/>
        <v>16.5</v>
      </c>
      <c r="P232" s="4">
        <f t="shared" si="14"/>
        <v>2016</v>
      </c>
      <c r="Q232" s="4">
        <f t="shared" si="15"/>
        <v>9</v>
      </c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5">
      <c r="A233" s="4">
        <v>23493</v>
      </c>
      <c r="B233" s="4" t="s">
        <v>455</v>
      </c>
      <c r="C233" s="4" t="s">
        <v>15</v>
      </c>
      <c r="D233" s="4" t="s">
        <v>16</v>
      </c>
      <c r="E233" s="4" t="s">
        <v>1219</v>
      </c>
      <c r="F233" s="4">
        <v>176</v>
      </c>
      <c r="G233" s="6">
        <v>42498</v>
      </c>
      <c r="H233" s="4" t="str">
        <f>VLOOKUP(D233,Productos!$A$2:$B$13,2,FALSE)</f>
        <v>garrafa 1l</v>
      </c>
      <c r="I233" t="str">
        <f>VLOOKUP(C233,Países!$A$2:$B$186,2,FALSE)</f>
        <v>Sub-Saharan Africa</v>
      </c>
      <c r="J233" s="4">
        <f>VLOOKUP(H233,Productos!$B$2:$C$13,2,FALSE)</f>
        <v>1</v>
      </c>
      <c r="K233" s="4">
        <f>VLOOKUP(H233,Productos!$B$2:$D$13,3,FALSE)</f>
        <v>2</v>
      </c>
      <c r="L233" s="4">
        <f>VLOOKUP(I233,Inventarios!$A$3:$B$9,2,FALSE)</f>
        <v>26618</v>
      </c>
      <c r="M233" s="4">
        <f>VLOOKUP(I233,Inventarios!$A$3:$C$9,3,FALSE)</f>
        <v>39447</v>
      </c>
      <c r="N233" s="4">
        <f t="shared" si="12"/>
        <v>352</v>
      </c>
      <c r="O233" s="4">
        <f t="shared" si="13"/>
        <v>351</v>
      </c>
      <c r="P233" s="4">
        <f t="shared" si="14"/>
        <v>2016</v>
      </c>
      <c r="Q233" s="4">
        <f t="shared" si="15"/>
        <v>176</v>
      </c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5">
      <c r="A234" s="4">
        <v>23494</v>
      </c>
      <c r="B234" s="4" t="s">
        <v>456</v>
      </c>
      <c r="C234" s="4" t="s">
        <v>146</v>
      </c>
      <c r="D234" s="4" t="s">
        <v>19</v>
      </c>
      <c r="E234" s="4" t="s">
        <v>1219</v>
      </c>
      <c r="F234" s="4">
        <v>77</v>
      </c>
      <c r="G234" s="6">
        <v>42465</v>
      </c>
      <c r="H234" s="4" t="str">
        <f>VLOOKUP(D234,Productos!$A$2:$B$13,2,FALSE)</f>
        <v>botellín 300cc</v>
      </c>
      <c r="I234" t="str">
        <f>VLOOKUP(C234,Países!$A$2:$B$186,2,FALSE)</f>
        <v>Europe</v>
      </c>
      <c r="J234" s="4">
        <f>VLOOKUP(H234,Productos!$B$2:$C$13,2,FALSE)</f>
        <v>2</v>
      </c>
      <c r="K234" s="4">
        <f>VLOOKUP(H234,Productos!$B$2:$D$13,3,FALSE)</f>
        <v>3.99</v>
      </c>
      <c r="L234" s="4">
        <f>VLOOKUP(I234,Inventarios!$A$3:$B$9,2,FALSE)</f>
        <v>12372</v>
      </c>
      <c r="M234" s="4">
        <f>VLOOKUP(I234,Inventarios!$A$3:$C$9,3,FALSE)</f>
        <v>22716</v>
      </c>
      <c r="N234" s="4">
        <f t="shared" si="12"/>
        <v>307.23</v>
      </c>
      <c r="O234" s="4">
        <f t="shared" si="13"/>
        <v>305.23</v>
      </c>
      <c r="P234" s="4">
        <f t="shared" si="14"/>
        <v>2016</v>
      </c>
      <c r="Q234" s="4">
        <f t="shared" si="15"/>
        <v>154</v>
      </c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5">
      <c r="A235" s="4">
        <v>23495</v>
      </c>
      <c r="B235" s="4" t="s">
        <v>457</v>
      </c>
      <c r="C235" s="4" t="s">
        <v>136</v>
      </c>
      <c r="D235" s="4" t="s">
        <v>16</v>
      </c>
      <c r="E235" s="4" t="s">
        <v>1219</v>
      </c>
      <c r="F235" s="4">
        <v>192</v>
      </c>
      <c r="G235" s="6">
        <v>42506</v>
      </c>
      <c r="H235" s="4" t="str">
        <f>VLOOKUP(D235,Productos!$A$2:$B$13,2,FALSE)</f>
        <v>garrafa 1l</v>
      </c>
      <c r="I235" t="str">
        <f>VLOOKUP(C235,Países!$A$2:$B$186,2,FALSE)</f>
        <v>Middle East and North Africa</v>
      </c>
      <c r="J235" s="4">
        <f>VLOOKUP(H235,Productos!$B$2:$C$13,2,FALSE)</f>
        <v>1</v>
      </c>
      <c r="K235" s="4">
        <f>VLOOKUP(H235,Productos!$B$2:$D$13,3,FALSE)</f>
        <v>2</v>
      </c>
      <c r="L235" s="4">
        <f>VLOOKUP(I235,Inventarios!$A$3:$B$9,2,FALSE)</f>
        <v>11415</v>
      </c>
      <c r="M235" s="4">
        <f>VLOOKUP(I235,Inventarios!$A$3:$C$9,3,FALSE)</f>
        <v>15102</v>
      </c>
      <c r="N235" s="4">
        <f t="shared" si="12"/>
        <v>384</v>
      </c>
      <c r="O235" s="4">
        <f t="shared" si="13"/>
        <v>383</v>
      </c>
      <c r="P235" s="4">
        <f t="shared" si="14"/>
        <v>2016</v>
      </c>
      <c r="Q235" s="4">
        <f t="shared" si="15"/>
        <v>192</v>
      </c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5">
      <c r="A236" s="4">
        <v>23496</v>
      </c>
      <c r="B236" s="4" t="s">
        <v>458</v>
      </c>
      <c r="C236" s="4" t="s">
        <v>84</v>
      </c>
      <c r="D236" s="4" t="s">
        <v>37</v>
      </c>
      <c r="E236" s="4" t="s">
        <v>1219</v>
      </c>
      <c r="F236" s="4">
        <v>143</v>
      </c>
      <c r="G236" s="6">
        <v>42466</v>
      </c>
      <c r="H236" s="4" t="str">
        <f>VLOOKUP(D236,Productos!$A$2:$B$13,2,FALSE)</f>
        <v>garrafa 3l</v>
      </c>
      <c r="I236" t="str">
        <f>VLOOKUP(C236,Países!$A$2:$B$186,2,FALSE)</f>
        <v>Sub-Saharan Africa</v>
      </c>
      <c r="J236" s="4">
        <f>VLOOKUP(H236,Productos!$B$2:$C$13,2,FALSE)</f>
        <v>3.5</v>
      </c>
      <c r="K236" s="4">
        <f>VLOOKUP(H236,Productos!$B$2:$D$13,3,FALSE)</f>
        <v>6.99</v>
      </c>
      <c r="L236" s="4">
        <f>VLOOKUP(I236,Inventarios!$A$3:$B$9,2,FALSE)</f>
        <v>26618</v>
      </c>
      <c r="M236" s="4">
        <f>VLOOKUP(I236,Inventarios!$A$3:$C$9,3,FALSE)</f>
        <v>39447</v>
      </c>
      <c r="N236" s="4">
        <f t="shared" si="12"/>
        <v>999.57</v>
      </c>
      <c r="O236" s="4">
        <f t="shared" si="13"/>
        <v>996.07</v>
      </c>
      <c r="P236" s="4">
        <f t="shared" si="14"/>
        <v>2016</v>
      </c>
      <c r="Q236" s="4">
        <f t="shared" si="15"/>
        <v>500.5</v>
      </c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5">
      <c r="A237" s="4">
        <v>23497</v>
      </c>
      <c r="B237" s="4" t="s">
        <v>459</v>
      </c>
      <c r="C237" s="4" t="s">
        <v>73</v>
      </c>
      <c r="D237" s="4" t="s">
        <v>24</v>
      </c>
      <c r="E237" s="4" t="s">
        <v>1218</v>
      </c>
      <c r="F237" s="4">
        <v>126</v>
      </c>
      <c r="G237" s="6">
        <v>42500</v>
      </c>
      <c r="H237" s="4" t="str">
        <f>VLOOKUP(D237,Productos!$A$2:$B$13,2,FALSE)</f>
        <v>botella 0.5l</v>
      </c>
      <c r="I237" t="str">
        <f>VLOOKUP(C237,Países!$A$2:$B$186,2,FALSE)</f>
        <v>Asia</v>
      </c>
      <c r="J237" s="4">
        <f>VLOOKUP(H237,Productos!$B$2:$C$13,2,FALSE)</f>
        <v>3</v>
      </c>
      <c r="K237" s="4">
        <f>VLOOKUP(H237,Productos!$B$2:$D$13,3,FALSE)</f>
        <v>6</v>
      </c>
      <c r="L237" s="4">
        <f>VLOOKUP(I237,Inventarios!$A$3:$B$9,2,FALSE)</f>
        <v>10972</v>
      </c>
      <c r="M237" s="4">
        <f>VLOOKUP(I237,Inventarios!$A$3:$C$9,3,FALSE)</f>
        <v>18721</v>
      </c>
      <c r="N237" s="4">
        <f t="shared" si="12"/>
        <v>756</v>
      </c>
      <c r="O237" s="4">
        <f t="shared" si="13"/>
        <v>753</v>
      </c>
      <c r="P237" s="4">
        <f t="shared" si="14"/>
        <v>2016</v>
      </c>
      <c r="Q237" s="4">
        <f t="shared" si="15"/>
        <v>378</v>
      </c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5">
      <c r="A238" s="4">
        <v>23498</v>
      </c>
      <c r="B238" s="4" t="s">
        <v>460</v>
      </c>
      <c r="C238" s="4" t="s">
        <v>47</v>
      </c>
      <c r="D238" s="4" t="s">
        <v>43</v>
      </c>
      <c r="E238" s="4" t="s">
        <v>1218</v>
      </c>
      <c r="F238" s="4">
        <v>178</v>
      </c>
      <c r="G238" s="6">
        <v>42518</v>
      </c>
      <c r="H238" s="4" t="str">
        <f>VLOOKUP(D238,Productos!$A$2:$B$13,2,FALSE)</f>
        <v>garrafa 8l</v>
      </c>
      <c r="I238" t="str">
        <f>VLOOKUP(C238,Países!$A$2:$B$186,2,FALSE)</f>
        <v>Europe</v>
      </c>
      <c r="J238" s="4">
        <f>VLOOKUP(H238,Productos!$B$2:$C$13,2,FALSE)</f>
        <v>8</v>
      </c>
      <c r="K238" s="4">
        <f>VLOOKUP(H238,Productos!$B$2:$D$13,3,FALSE)</f>
        <v>14.5</v>
      </c>
      <c r="L238" s="4">
        <f>VLOOKUP(I238,Inventarios!$A$3:$B$9,2,FALSE)</f>
        <v>12372</v>
      </c>
      <c r="M238" s="4">
        <f>VLOOKUP(I238,Inventarios!$A$3:$C$9,3,FALSE)</f>
        <v>22716</v>
      </c>
      <c r="N238" s="4">
        <f t="shared" si="12"/>
        <v>2581</v>
      </c>
      <c r="O238" s="4">
        <f t="shared" si="13"/>
        <v>2573</v>
      </c>
      <c r="P238" s="4">
        <f t="shared" si="14"/>
        <v>2016</v>
      </c>
      <c r="Q238" s="4">
        <f t="shared" si="15"/>
        <v>1424</v>
      </c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5">
      <c r="A239" s="4">
        <v>23499</v>
      </c>
      <c r="B239" s="4" t="s">
        <v>461</v>
      </c>
      <c r="C239" s="4" t="s">
        <v>234</v>
      </c>
      <c r="D239" s="4" t="s">
        <v>13</v>
      </c>
      <c r="E239" s="4" t="s">
        <v>1218</v>
      </c>
      <c r="F239" s="4">
        <v>116</v>
      </c>
      <c r="G239" s="6">
        <v>42509</v>
      </c>
      <c r="H239" s="4" t="str">
        <f>VLOOKUP(D239,Productos!$A$2:$B$13,2,FALSE)</f>
        <v>botellín 200cc</v>
      </c>
      <c r="I239" t="str">
        <f>VLOOKUP(C239,Países!$A$2:$B$186,2,FALSE)</f>
        <v>Sub-Saharan Africa</v>
      </c>
      <c r="J239" s="4">
        <f>VLOOKUP(H239,Productos!$B$2:$C$13,2,FALSE)</f>
        <v>1.5</v>
      </c>
      <c r="K239" s="4">
        <f>VLOOKUP(H239,Productos!$B$2:$D$13,3,FALSE)</f>
        <v>3</v>
      </c>
      <c r="L239" s="4">
        <f>VLOOKUP(I239,Inventarios!$A$3:$B$9,2,FALSE)</f>
        <v>26618</v>
      </c>
      <c r="M239" s="4">
        <f>VLOOKUP(I239,Inventarios!$A$3:$C$9,3,FALSE)</f>
        <v>39447</v>
      </c>
      <c r="N239" s="4">
        <f t="shared" si="12"/>
        <v>348</v>
      </c>
      <c r="O239" s="4">
        <f t="shared" si="13"/>
        <v>346.5</v>
      </c>
      <c r="P239" s="4">
        <f t="shared" si="14"/>
        <v>2016</v>
      </c>
      <c r="Q239" s="4">
        <f t="shared" si="15"/>
        <v>174</v>
      </c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5">
      <c r="A240" s="4">
        <v>23500</v>
      </c>
      <c r="B240" s="4" t="s">
        <v>462</v>
      </c>
      <c r="C240" s="4" t="s">
        <v>226</v>
      </c>
      <c r="D240" s="4" t="s">
        <v>43</v>
      </c>
      <c r="E240" s="4" t="s">
        <v>1218</v>
      </c>
      <c r="F240" s="4">
        <v>8</v>
      </c>
      <c r="G240" s="6">
        <v>42502</v>
      </c>
      <c r="H240" s="4" t="str">
        <f>VLOOKUP(D240,Productos!$A$2:$B$13,2,FALSE)</f>
        <v>garrafa 8l</v>
      </c>
      <c r="I240" t="str">
        <f>VLOOKUP(C240,Países!$A$2:$B$186,2,FALSE)</f>
        <v>North America</v>
      </c>
      <c r="J240" s="4">
        <f>VLOOKUP(H240,Productos!$B$2:$C$13,2,FALSE)</f>
        <v>8</v>
      </c>
      <c r="K240" s="4">
        <f>VLOOKUP(H240,Productos!$B$2:$D$13,3,FALSE)</f>
        <v>14.5</v>
      </c>
      <c r="L240" s="4">
        <f>VLOOKUP(I240,Inventarios!$A$3:$B$9,2,FALSE)</f>
        <v>285</v>
      </c>
      <c r="M240" s="4">
        <f>VLOOKUP(I240,Inventarios!$A$3:$C$9,3,FALSE)</f>
        <v>1429</v>
      </c>
      <c r="N240" s="4">
        <f t="shared" si="12"/>
        <v>116</v>
      </c>
      <c r="O240" s="4">
        <f t="shared" si="13"/>
        <v>108</v>
      </c>
      <c r="P240" s="4">
        <f t="shared" si="14"/>
        <v>2016</v>
      </c>
      <c r="Q240" s="4">
        <f t="shared" si="15"/>
        <v>64</v>
      </c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5">
      <c r="A241" s="4">
        <v>23501</v>
      </c>
      <c r="B241" s="4" t="s">
        <v>463</v>
      </c>
      <c r="C241" s="4" t="s">
        <v>266</v>
      </c>
      <c r="D241" s="4" t="s">
        <v>13</v>
      </c>
      <c r="E241" s="4" t="s">
        <v>1219</v>
      </c>
      <c r="F241" s="4">
        <v>204</v>
      </c>
      <c r="G241" s="6">
        <v>42506</v>
      </c>
      <c r="H241" s="4" t="str">
        <f>VLOOKUP(D241,Productos!$A$2:$B$13,2,FALSE)</f>
        <v>botellín 200cc</v>
      </c>
      <c r="I241" t="str">
        <f>VLOOKUP(C241,Países!$A$2:$B$186,2,FALSE)</f>
        <v>Central America and the Caribbean</v>
      </c>
      <c r="J241" s="4">
        <f>VLOOKUP(H241,Productos!$B$2:$C$13,2,FALSE)</f>
        <v>1.5</v>
      </c>
      <c r="K241" s="4">
        <f>VLOOKUP(H241,Productos!$B$2:$D$13,3,FALSE)</f>
        <v>3</v>
      </c>
      <c r="L241" s="4">
        <f>VLOOKUP(I241,Inventarios!$A$3:$B$9,2,FALSE)</f>
        <v>7690</v>
      </c>
      <c r="M241" s="4">
        <f>VLOOKUP(I241,Inventarios!$A$3:$C$9,3,FALSE)</f>
        <v>14672</v>
      </c>
      <c r="N241" s="4">
        <f t="shared" si="12"/>
        <v>612</v>
      </c>
      <c r="O241" s="4">
        <f t="shared" si="13"/>
        <v>610.5</v>
      </c>
      <c r="P241" s="4">
        <f t="shared" si="14"/>
        <v>2016</v>
      </c>
      <c r="Q241" s="4">
        <f t="shared" si="15"/>
        <v>306</v>
      </c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5">
      <c r="A242" s="4">
        <v>23502</v>
      </c>
      <c r="B242" s="4" t="s">
        <v>464</v>
      </c>
      <c r="C242" s="4" t="s">
        <v>97</v>
      </c>
      <c r="D242" s="4" t="s">
        <v>13</v>
      </c>
      <c r="E242" s="4" t="s">
        <v>1218</v>
      </c>
      <c r="F242" s="4">
        <v>123</v>
      </c>
      <c r="G242" s="6">
        <v>42502</v>
      </c>
      <c r="H242" s="4" t="str">
        <f>VLOOKUP(D242,Productos!$A$2:$B$13,2,FALSE)</f>
        <v>botellín 200cc</v>
      </c>
      <c r="I242" t="str">
        <f>VLOOKUP(C242,Países!$A$2:$B$186,2,FALSE)</f>
        <v>Sub-Saharan Africa</v>
      </c>
      <c r="J242" s="4">
        <f>VLOOKUP(H242,Productos!$B$2:$C$13,2,FALSE)</f>
        <v>1.5</v>
      </c>
      <c r="K242" s="4">
        <f>VLOOKUP(H242,Productos!$B$2:$D$13,3,FALSE)</f>
        <v>3</v>
      </c>
      <c r="L242" s="4">
        <f>VLOOKUP(I242,Inventarios!$A$3:$B$9,2,FALSE)</f>
        <v>26618</v>
      </c>
      <c r="M242" s="4">
        <f>VLOOKUP(I242,Inventarios!$A$3:$C$9,3,FALSE)</f>
        <v>39447</v>
      </c>
      <c r="N242" s="4">
        <f t="shared" si="12"/>
        <v>369</v>
      </c>
      <c r="O242" s="4">
        <f t="shared" si="13"/>
        <v>367.5</v>
      </c>
      <c r="P242" s="4">
        <f t="shared" si="14"/>
        <v>2016</v>
      </c>
      <c r="Q242" s="4">
        <f t="shared" si="15"/>
        <v>184.5</v>
      </c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5">
      <c r="A243" s="4">
        <v>23503</v>
      </c>
      <c r="B243" s="4" t="s">
        <v>465</v>
      </c>
      <c r="C243" s="4" t="s">
        <v>39</v>
      </c>
      <c r="D243" s="4" t="s">
        <v>13</v>
      </c>
      <c r="E243" s="4" t="s">
        <v>1219</v>
      </c>
      <c r="F243" s="4">
        <v>111</v>
      </c>
      <c r="G243" s="6">
        <v>42470</v>
      </c>
      <c r="H243" s="4" t="str">
        <f>VLOOKUP(D243,Productos!$A$2:$B$13,2,FALSE)</f>
        <v>botellín 200cc</v>
      </c>
      <c r="I243" t="str">
        <f>VLOOKUP(C243,Países!$A$2:$B$186,2,FALSE)</f>
        <v>Sub-Saharan Africa</v>
      </c>
      <c r="J243" s="4">
        <f>VLOOKUP(H243,Productos!$B$2:$C$13,2,FALSE)</f>
        <v>1.5</v>
      </c>
      <c r="K243" s="4">
        <f>VLOOKUP(H243,Productos!$B$2:$D$13,3,FALSE)</f>
        <v>3</v>
      </c>
      <c r="L243" s="4">
        <f>VLOOKUP(I243,Inventarios!$A$3:$B$9,2,FALSE)</f>
        <v>26618</v>
      </c>
      <c r="M243" s="4">
        <f>VLOOKUP(I243,Inventarios!$A$3:$C$9,3,FALSE)</f>
        <v>39447</v>
      </c>
      <c r="N243" s="4">
        <f t="shared" si="12"/>
        <v>333</v>
      </c>
      <c r="O243" s="4">
        <f t="shared" si="13"/>
        <v>331.5</v>
      </c>
      <c r="P243" s="4">
        <f t="shared" si="14"/>
        <v>2016</v>
      </c>
      <c r="Q243" s="4">
        <f t="shared" si="15"/>
        <v>166.5</v>
      </c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5">
      <c r="A244" s="4">
        <v>23504</v>
      </c>
      <c r="B244" s="4" t="s">
        <v>466</v>
      </c>
      <c r="C244" s="4" t="s">
        <v>129</v>
      </c>
      <c r="D244" s="4" t="s">
        <v>22</v>
      </c>
      <c r="E244" s="4" t="s">
        <v>1219</v>
      </c>
      <c r="F244" s="4">
        <v>88</v>
      </c>
      <c r="G244" s="6">
        <v>42507</v>
      </c>
      <c r="H244" s="4" t="str">
        <f>VLOOKUP(D244,Productos!$A$2:$B$13,2,FALSE)</f>
        <v>botellín 500cc</v>
      </c>
      <c r="I244" t="str">
        <f>VLOOKUP(C244,Países!$A$2:$B$186,2,FALSE)</f>
        <v>Australia and Oceania</v>
      </c>
      <c r="J244" s="4">
        <f>VLOOKUP(H244,Productos!$B$2:$C$13,2,FALSE)</f>
        <v>3.5</v>
      </c>
      <c r="K244" s="4">
        <f>VLOOKUP(H244,Productos!$B$2:$D$13,3,FALSE)</f>
        <v>6.5</v>
      </c>
      <c r="L244" s="4">
        <f>VLOOKUP(I244,Inventarios!$A$3:$B$9,2,FALSE)</f>
        <v>4047</v>
      </c>
      <c r="M244" s="4">
        <f>VLOOKUP(I244,Inventarios!$A$3:$C$9,3,FALSE)</f>
        <v>9654</v>
      </c>
      <c r="N244" s="4">
        <f t="shared" si="12"/>
        <v>572</v>
      </c>
      <c r="O244" s="4">
        <f t="shared" si="13"/>
        <v>568.5</v>
      </c>
      <c r="P244" s="4">
        <f t="shared" si="14"/>
        <v>2016</v>
      </c>
      <c r="Q244" s="4">
        <f t="shared" si="15"/>
        <v>308</v>
      </c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5">
      <c r="A245" s="4">
        <v>23505</v>
      </c>
      <c r="B245" s="4" t="s">
        <v>467</v>
      </c>
      <c r="C245" s="4" t="s">
        <v>254</v>
      </c>
      <c r="D245" s="4" t="s">
        <v>41</v>
      </c>
      <c r="E245" s="4" t="s">
        <v>1219</v>
      </c>
      <c r="F245" s="4">
        <v>189</v>
      </c>
      <c r="G245" s="6">
        <v>42490</v>
      </c>
      <c r="H245" s="4" t="str">
        <f>VLOOKUP(D245,Productos!$A$2:$B$13,2,FALSE)</f>
        <v>garrafa 4l</v>
      </c>
      <c r="I245" t="str">
        <f>VLOOKUP(C245,Países!$A$2:$B$186,2,FALSE)</f>
        <v>Australia and Oceania</v>
      </c>
      <c r="J245" s="4">
        <f>VLOOKUP(H245,Productos!$B$2:$C$13,2,FALSE)</f>
        <v>5</v>
      </c>
      <c r="K245" s="4">
        <f>VLOOKUP(H245,Productos!$B$2:$D$13,3,FALSE)</f>
        <v>9.99</v>
      </c>
      <c r="L245" s="4">
        <f>VLOOKUP(I245,Inventarios!$A$3:$B$9,2,FALSE)</f>
        <v>4047</v>
      </c>
      <c r="M245" s="4">
        <f>VLOOKUP(I245,Inventarios!$A$3:$C$9,3,FALSE)</f>
        <v>9654</v>
      </c>
      <c r="N245" s="4">
        <f t="shared" si="12"/>
        <v>1888.1100000000001</v>
      </c>
      <c r="O245" s="4">
        <f t="shared" si="13"/>
        <v>1883.1100000000001</v>
      </c>
      <c r="P245" s="4">
        <f t="shared" si="14"/>
        <v>2016</v>
      </c>
      <c r="Q245" s="4">
        <f t="shared" si="15"/>
        <v>945</v>
      </c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5">
      <c r="A246" s="4">
        <v>23506</v>
      </c>
      <c r="B246" s="4" t="s">
        <v>468</v>
      </c>
      <c r="C246" s="4" t="s">
        <v>94</v>
      </c>
      <c r="D246" s="4" t="s">
        <v>35</v>
      </c>
      <c r="E246" s="4" t="s">
        <v>1219</v>
      </c>
      <c r="F246" s="4">
        <v>83</v>
      </c>
      <c r="G246" s="6">
        <v>42472</v>
      </c>
      <c r="H246" s="4" t="str">
        <f>VLOOKUP(D246,Productos!$A$2:$B$13,2,FALSE)</f>
        <v>garrafa 2l</v>
      </c>
      <c r="I246" t="str">
        <f>VLOOKUP(C246,Países!$A$2:$B$186,2,FALSE)</f>
        <v>Sub-Saharan Africa</v>
      </c>
      <c r="J246" s="4">
        <f>VLOOKUP(H246,Productos!$B$2:$C$13,2,FALSE)</f>
        <v>2.5</v>
      </c>
      <c r="K246" s="4">
        <f>VLOOKUP(H246,Productos!$B$2:$D$13,3,FALSE)</f>
        <v>4.5</v>
      </c>
      <c r="L246" s="4">
        <f>VLOOKUP(I246,Inventarios!$A$3:$B$9,2,FALSE)</f>
        <v>26618</v>
      </c>
      <c r="M246" s="4">
        <f>VLOOKUP(I246,Inventarios!$A$3:$C$9,3,FALSE)</f>
        <v>39447</v>
      </c>
      <c r="N246" s="4">
        <f t="shared" si="12"/>
        <v>373.5</v>
      </c>
      <c r="O246" s="4">
        <f t="shared" si="13"/>
        <v>371</v>
      </c>
      <c r="P246" s="4">
        <f t="shared" si="14"/>
        <v>2016</v>
      </c>
      <c r="Q246" s="4">
        <f t="shared" si="15"/>
        <v>207.5</v>
      </c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5">
      <c r="A247" s="4">
        <v>23507</v>
      </c>
      <c r="B247" s="4" t="s">
        <v>469</v>
      </c>
      <c r="C247" s="4" t="s">
        <v>180</v>
      </c>
      <c r="D247" s="4" t="s">
        <v>37</v>
      </c>
      <c r="E247" s="4" t="s">
        <v>1220</v>
      </c>
      <c r="F247" s="4">
        <v>211</v>
      </c>
      <c r="G247" s="6">
        <v>42518</v>
      </c>
      <c r="H247" s="4" t="str">
        <f>VLOOKUP(D247,Productos!$A$2:$B$13,2,FALSE)</f>
        <v>garrafa 3l</v>
      </c>
      <c r="I247" t="str">
        <f>VLOOKUP(C247,Países!$A$2:$B$186,2,FALSE)</f>
        <v>Europe</v>
      </c>
      <c r="J247" s="4">
        <f>VLOOKUP(H247,Productos!$B$2:$C$13,2,FALSE)</f>
        <v>3.5</v>
      </c>
      <c r="K247" s="4">
        <f>VLOOKUP(H247,Productos!$B$2:$D$13,3,FALSE)</f>
        <v>6.99</v>
      </c>
      <c r="L247" s="4">
        <f>VLOOKUP(I247,Inventarios!$A$3:$B$9,2,FALSE)</f>
        <v>12372</v>
      </c>
      <c r="M247" s="4">
        <f>VLOOKUP(I247,Inventarios!$A$3:$C$9,3,FALSE)</f>
        <v>22716</v>
      </c>
      <c r="N247" s="4">
        <f t="shared" si="12"/>
        <v>1474.89</v>
      </c>
      <c r="O247" s="4">
        <f t="shared" si="13"/>
        <v>1471.39</v>
      </c>
      <c r="P247" s="4">
        <f t="shared" si="14"/>
        <v>2016</v>
      </c>
      <c r="Q247" s="4">
        <f t="shared" si="15"/>
        <v>738.5</v>
      </c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5">
      <c r="A248" s="4">
        <v>23508</v>
      </c>
      <c r="B248" s="4" t="s">
        <v>470</v>
      </c>
      <c r="C248" s="4" t="s">
        <v>231</v>
      </c>
      <c r="D248" s="4" t="s">
        <v>13</v>
      </c>
      <c r="E248" s="4" t="s">
        <v>1219</v>
      </c>
      <c r="F248" s="4">
        <v>34</v>
      </c>
      <c r="G248" s="6">
        <v>42477</v>
      </c>
      <c r="H248" s="4" t="str">
        <f>VLOOKUP(D248,Productos!$A$2:$B$13,2,FALSE)</f>
        <v>botellín 200cc</v>
      </c>
      <c r="I248" t="str">
        <f>VLOOKUP(C248,Países!$A$2:$B$186,2,FALSE)</f>
        <v>Middle East and North Africa</v>
      </c>
      <c r="J248" s="4">
        <f>VLOOKUP(H248,Productos!$B$2:$C$13,2,FALSE)</f>
        <v>1.5</v>
      </c>
      <c r="K248" s="4">
        <f>VLOOKUP(H248,Productos!$B$2:$D$13,3,FALSE)</f>
        <v>3</v>
      </c>
      <c r="L248" s="4">
        <f>VLOOKUP(I248,Inventarios!$A$3:$B$9,2,FALSE)</f>
        <v>11415</v>
      </c>
      <c r="M248" s="4">
        <f>VLOOKUP(I248,Inventarios!$A$3:$C$9,3,FALSE)</f>
        <v>15102</v>
      </c>
      <c r="N248" s="4">
        <f t="shared" si="12"/>
        <v>102</v>
      </c>
      <c r="O248" s="4">
        <f t="shared" si="13"/>
        <v>100.5</v>
      </c>
      <c r="P248" s="4">
        <f t="shared" si="14"/>
        <v>2016</v>
      </c>
      <c r="Q248" s="4">
        <f t="shared" si="15"/>
        <v>51</v>
      </c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5">
      <c r="A249" s="4">
        <v>23509</v>
      </c>
      <c r="B249" s="4" t="s">
        <v>471</v>
      </c>
      <c r="C249" s="4" t="s">
        <v>101</v>
      </c>
      <c r="D249" s="4" t="s">
        <v>43</v>
      </c>
      <c r="E249" s="4" t="s">
        <v>1219</v>
      </c>
      <c r="F249" s="4">
        <v>195</v>
      </c>
      <c r="G249" s="6">
        <v>42477</v>
      </c>
      <c r="H249" s="4" t="str">
        <f>VLOOKUP(D249,Productos!$A$2:$B$13,2,FALSE)</f>
        <v>garrafa 8l</v>
      </c>
      <c r="I249" t="str">
        <f>VLOOKUP(C249,Países!$A$2:$B$186,2,FALSE)</f>
        <v>Asia</v>
      </c>
      <c r="J249" s="4">
        <f>VLOOKUP(H249,Productos!$B$2:$C$13,2,FALSE)</f>
        <v>8</v>
      </c>
      <c r="K249" s="4">
        <f>VLOOKUP(H249,Productos!$B$2:$D$13,3,FALSE)</f>
        <v>14.5</v>
      </c>
      <c r="L249" s="4">
        <f>VLOOKUP(I249,Inventarios!$A$3:$B$9,2,FALSE)</f>
        <v>10972</v>
      </c>
      <c r="M249" s="4">
        <f>VLOOKUP(I249,Inventarios!$A$3:$C$9,3,FALSE)</f>
        <v>18721</v>
      </c>
      <c r="N249" s="4">
        <f t="shared" si="12"/>
        <v>2827.5</v>
      </c>
      <c r="O249" s="4">
        <f t="shared" si="13"/>
        <v>2819.5</v>
      </c>
      <c r="P249" s="4">
        <f t="shared" si="14"/>
        <v>2016</v>
      </c>
      <c r="Q249" s="4">
        <f t="shared" si="15"/>
        <v>1560</v>
      </c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5">
      <c r="A250" s="4">
        <v>23510</v>
      </c>
      <c r="B250" s="4" t="s">
        <v>472</v>
      </c>
      <c r="C250" s="4" t="s">
        <v>290</v>
      </c>
      <c r="D250" s="4" t="s">
        <v>31</v>
      </c>
      <c r="E250" s="4" t="s">
        <v>1219</v>
      </c>
      <c r="F250" s="4">
        <v>127</v>
      </c>
      <c r="G250" s="6">
        <v>42515</v>
      </c>
      <c r="H250" s="4" t="str">
        <f>VLOOKUP(D250,Productos!$A$2:$B$13,2,FALSE)</f>
        <v>botella 5l</v>
      </c>
      <c r="I250" t="str">
        <f>VLOOKUP(C250,Países!$A$2:$B$186,2,FALSE)</f>
        <v>Europe</v>
      </c>
      <c r="J250" s="4">
        <f>VLOOKUP(H250,Productos!$B$2:$C$13,2,FALSE)</f>
        <v>6</v>
      </c>
      <c r="K250" s="4">
        <f>VLOOKUP(H250,Productos!$B$2:$D$13,3,FALSE)</f>
        <v>9</v>
      </c>
      <c r="L250" s="4">
        <f>VLOOKUP(I250,Inventarios!$A$3:$B$9,2,FALSE)</f>
        <v>12372</v>
      </c>
      <c r="M250" s="4">
        <f>VLOOKUP(I250,Inventarios!$A$3:$C$9,3,FALSE)</f>
        <v>22716</v>
      </c>
      <c r="N250" s="4">
        <f t="shared" si="12"/>
        <v>1143</v>
      </c>
      <c r="O250" s="4">
        <f t="shared" si="13"/>
        <v>1137</v>
      </c>
      <c r="P250" s="4">
        <f t="shared" si="14"/>
        <v>2016</v>
      </c>
      <c r="Q250" s="4">
        <f t="shared" si="15"/>
        <v>762</v>
      </c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5">
      <c r="A251" s="4">
        <v>23511</v>
      </c>
      <c r="B251" s="4" t="s">
        <v>473</v>
      </c>
      <c r="C251" s="4" t="s">
        <v>272</v>
      </c>
      <c r="D251" s="4" t="s">
        <v>24</v>
      </c>
      <c r="E251" s="4" t="s">
        <v>1219</v>
      </c>
      <c r="F251" s="4">
        <v>158</v>
      </c>
      <c r="G251" s="6">
        <v>42499</v>
      </c>
      <c r="H251" s="4" t="str">
        <f>VLOOKUP(D251,Productos!$A$2:$B$13,2,FALSE)</f>
        <v>botella 0.5l</v>
      </c>
      <c r="I251" t="str">
        <f>VLOOKUP(C251,Países!$A$2:$B$186,2,FALSE)</f>
        <v>Sub-Saharan Africa</v>
      </c>
      <c r="J251" s="4">
        <f>VLOOKUP(H251,Productos!$B$2:$C$13,2,FALSE)</f>
        <v>3</v>
      </c>
      <c r="K251" s="4">
        <f>VLOOKUP(H251,Productos!$B$2:$D$13,3,FALSE)</f>
        <v>6</v>
      </c>
      <c r="L251" s="4">
        <f>VLOOKUP(I251,Inventarios!$A$3:$B$9,2,FALSE)</f>
        <v>26618</v>
      </c>
      <c r="M251" s="4">
        <f>VLOOKUP(I251,Inventarios!$A$3:$C$9,3,FALSE)</f>
        <v>39447</v>
      </c>
      <c r="N251" s="4">
        <f t="shared" si="12"/>
        <v>948</v>
      </c>
      <c r="O251" s="4">
        <f t="shared" si="13"/>
        <v>945</v>
      </c>
      <c r="P251" s="4">
        <f t="shared" si="14"/>
        <v>2016</v>
      </c>
      <c r="Q251" s="4">
        <f t="shared" si="15"/>
        <v>474</v>
      </c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5">
      <c r="A252" s="4">
        <v>23512</v>
      </c>
      <c r="B252" s="4" t="s">
        <v>474</v>
      </c>
      <c r="C252" s="4" t="s">
        <v>312</v>
      </c>
      <c r="D252" s="4" t="s">
        <v>13</v>
      </c>
      <c r="E252" s="4" t="s">
        <v>1218</v>
      </c>
      <c r="F252" s="4">
        <v>154</v>
      </c>
      <c r="G252" s="6">
        <v>42491</v>
      </c>
      <c r="H252" s="4" t="str">
        <f>VLOOKUP(D252,Productos!$A$2:$B$13,2,FALSE)</f>
        <v>botellín 200cc</v>
      </c>
      <c r="I252" t="str">
        <f>VLOOKUP(C252,Países!$A$2:$B$186,2,FALSE)</f>
        <v>Middle East and North Africa</v>
      </c>
      <c r="J252" s="4">
        <f>VLOOKUP(H252,Productos!$B$2:$C$13,2,FALSE)</f>
        <v>1.5</v>
      </c>
      <c r="K252" s="4">
        <f>VLOOKUP(H252,Productos!$B$2:$D$13,3,FALSE)</f>
        <v>3</v>
      </c>
      <c r="L252" s="4">
        <f>VLOOKUP(I252,Inventarios!$A$3:$B$9,2,FALSE)</f>
        <v>11415</v>
      </c>
      <c r="M252" s="4">
        <f>VLOOKUP(I252,Inventarios!$A$3:$C$9,3,FALSE)</f>
        <v>15102</v>
      </c>
      <c r="N252" s="4">
        <f t="shared" si="12"/>
        <v>462</v>
      </c>
      <c r="O252" s="4">
        <f t="shared" si="13"/>
        <v>460.5</v>
      </c>
      <c r="P252" s="4">
        <f t="shared" si="14"/>
        <v>2016</v>
      </c>
      <c r="Q252" s="4">
        <f t="shared" si="15"/>
        <v>231</v>
      </c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5">
      <c r="A253" s="4">
        <v>23513</v>
      </c>
      <c r="B253" s="4" t="s">
        <v>475</v>
      </c>
      <c r="C253" s="4" t="s">
        <v>97</v>
      </c>
      <c r="D253" s="4" t="s">
        <v>22</v>
      </c>
      <c r="E253" s="4" t="s">
        <v>1220</v>
      </c>
      <c r="F253" s="4">
        <v>78</v>
      </c>
      <c r="G253" s="6">
        <v>42506</v>
      </c>
      <c r="H253" s="4" t="str">
        <f>VLOOKUP(D253,Productos!$A$2:$B$13,2,FALSE)</f>
        <v>botellín 500cc</v>
      </c>
      <c r="I253" t="str">
        <f>VLOOKUP(C253,Países!$A$2:$B$186,2,FALSE)</f>
        <v>Sub-Saharan Africa</v>
      </c>
      <c r="J253" s="4">
        <f>VLOOKUP(H253,Productos!$B$2:$C$13,2,FALSE)</f>
        <v>3.5</v>
      </c>
      <c r="K253" s="4">
        <f>VLOOKUP(H253,Productos!$B$2:$D$13,3,FALSE)</f>
        <v>6.5</v>
      </c>
      <c r="L253" s="4">
        <f>VLOOKUP(I253,Inventarios!$A$3:$B$9,2,FALSE)</f>
        <v>26618</v>
      </c>
      <c r="M253" s="4">
        <f>VLOOKUP(I253,Inventarios!$A$3:$C$9,3,FALSE)</f>
        <v>39447</v>
      </c>
      <c r="N253" s="4">
        <f t="shared" si="12"/>
        <v>507</v>
      </c>
      <c r="O253" s="4">
        <f t="shared" si="13"/>
        <v>503.5</v>
      </c>
      <c r="P253" s="4">
        <f t="shared" si="14"/>
        <v>2016</v>
      </c>
      <c r="Q253" s="4">
        <f t="shared" si="15"/>
        <v>273</v>
      </c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5">
      <c r="A254" s="4">
        <v>23514</v>
      </c>
      <c r="B254" s="4" t="s">
        <v>476</v>
      </c>
      <c r="C254" s="4" t="s">
        <v>95</v>
      </c>
      <c r="D254" s="4" t="s">
        <v>31</v>
      </c>
      <c r="E254" s="4" t="s">
        <v>1219</v>
      </c>
      <c r="F254" s="4">
        <v>130</v>
      </c>
      <c r="G254" s="6">
        <v>42479</v>
      </c>
      <c r="H254" s="4" t="str">
        <f>VLOOKUP(D254,Productos!$A$2:$B$13,2,FALSE)</f>
        <v>botella 5l</v>
      </c>
      <c r="I254" t="str">
        <f>VLOOKUP(C254,Países!$A$2:$B$186,2,FALSE)</f>
        <v>Sub-Saharan Africa</v>
      </c>
      <c r="J254" s="4">
        <f>VLOOKUP(H254,Productos!$B$2:$C$13,2,FALSE)</f>
        <v>6</v>
      </c>
      <c r="K254" s="4">
        <f>VLOOKUP(H254,Productos!$B$2:$D$13,3,FALSE)</f>
        <v>9</v>
      </c>
      <c r="L254" s="4">
        <f>VLOOKUP(I254,Inventarios!$A$3:$B$9,2,FALSE)</f>
        <v>26618</v>
      </c>
      <c r="M254" s="4">
        <f>VLOOKUP(I254,Inventarios!$A$3:$C$9,3,FALSE)</f>
        <v>39447</v>
      </c>
      <c r="N254" s="4">
        <f t="shared" si="12"/>
        <v>1170</v>
      </c>
      <c r="O254" s="4">
        <f t="shared" si="13"/>
        <v>1164</v>
      </c>
      <c r="P254" s="4">
        <f t="shared" si="14"/>
        <v>2016</v>
      </c>
      <c r="Q254" s="4">
        <f t="shared" si="15"/>
        <v>780</v>
      </c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5">
      <c r="A255" s="4">
        <v>23515</v>
      </c>
      <c r="B255" s="4" t="s">
        <v>477</v>
      </c>
      <c r="C255" s="4" t="s">
        <v>64</v>
      </c>
      <c r="D255" s="4" t="s">
        <v>35</v>
      </c>
      <c r="E255" s="4" t="s">
        <v>1218</v>
      </c>
      <c r="F255" s="4">
        <v>191</v>
      </c>
      <c r="G255" s="6">
        <v>42481</v>
      </c>
      <c r="H255" s="4" t="str">
        <f>VLOOKUP(D255,Productos!$A$2:$B$13,2,FALSE)</f>
        <v>garrafa 2l</v>
      </c>
      <c r="I255" t="str">
        <f>VLOOKUP(C255,Países!$A$2:$B$186,2,FALSE)</f>
        <v>Central America and the Caribbean</v>
      </c>
      <c r="J255" s="4">
        <f>VLOOKUP(H255,Productos!$B$2:$C$13,2,FALSE)</f>
        <v>2.5</v>
      </c>
      <c r="K255" s="4">
        <f>VLOOKUP(H255,Productos!$B$2:$D$13,3,FALSE)</f>
        <v>4.5</v>
      </c>
      <c r="L255" s="4">
        <f>VLOOKUP(I255,Inventarios!$A$3:$B$9,2,FALSE)</f>
        <v>7690</v>
      </c>
      <c r="M255" s="4">
        <f>VLOOKUP(I255,Inventarios!$A$3:$C$9,3,FALSE)</f>
        <v>14672</v>
      </c>
      <c r="N255" s="4">
        <f t="shared" si="12"/>
        <v>859.5</v>
      </c>
      <c r="O255" s="4">
        <f t="shared" si="13"/>
        <v>857</v>
      </c>
      <c r="P255" s="4">
        <f t="shared" si="14"/>
        <v>2016</v>
      </c>
      <c r="Q255" s="4">
        <f t="shared" si="15"/>
        <v>477.5</v>
      </c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5">
      <c r="A256" s="4">
        <v>23516</v>
      </c>
      <c r="B256" s="4" t="s">
        <v>478</v>
      </c>
      <c r="C256" s="4" t="s">
        <v>312</v>
      </c>
      <c r="D256" s="4" t="s">
        <v>43</v>
      </c>
      <c r="E256" s="4" t="s">
        <v>1219</v>
      </c>
      <c r="F256" s="4">
        <v>4</v>
      </c>
      <c r="G256" s="6">
        <v>42519</v>
      </c>
      <c r="H256" s="4" t="str">
        <f>VLOOKUP(D256,Productos!$A$2:$B$13,2,FALSE)</f>
        <v>garrafa 8l</v>
      </c>
      <c r="I256" t="str">
        <f>VLOOKUP(C256,Países!$A$2:$B$186,2,FALSE)</f>
        <v>Middle East and North Africa</v>
      </c>
      <c r="J256" s="4">
        <f>VLOOKUP(H256,Productos!$B$2:$C$13,2,FALSE)</f>
        <v>8</v>
      </c>
      <c r="K256" s="4">
        <f>VLOOKUP(H256,Productos!$B$2:$D$13,3,FALSE)</f>
        <v>14.5</v>
      </c>
      <c r="L256" s="4">
        <f>VLOOKUP(I256,Inventarios!$A$3:$B$9,2,FALSE)</f>
        <v>11415</v>
      </c>
      <c r="M256" s="4">
        <f>VLOOKUP(I256,Inventarios!$A$3:$C$9,3,FALSE)</f>
        <v>15102</v>
      </c>
      <c r="N256" s="4">
        <f t="shared" si="12"/>
        <v>58</v>
      </c>
      <c r="O256" s="4">
        <f t="shared" si="13"/>
        <v>50</v>
      </c>
      <c r="P256" s="4">
        <f t="shared" si="14"/>
        <v>2016</v>
      </c>
      <c r="Q256" s="4">
        <f t="shared" si="15"/>
        <v>32</v>
      </c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5">
      <c r="A257" s="4">
        <v>23517</v>
      </c>
      <c r="B257" s="4" t="s">
        <v>479</v>
      </c>
      <c r="C257" s="4" t="s">
        <v>161</v>
      </c>
      <c r="D257" s="4" t="s">
        <v>13</v>
      </c>
      <c r="E257" s="4" t="s">
        <v>1218</v>
      </c>
      <c r="F257" s="4">
        <v>144</v>
      </c>
      <c r="G257" s="6">
        <v>42507</v>
      </c>
      <c r="H257" s="4" t="str">
        <f>VLOOKUP(D257,Productos!$A$2:$B$13,2,FALSE)</f>
        <v>botellín 200cc</v>
      </c>
      <c r="I257" t="str">
        <f>VLOOKUP(C257,Países!$A$2:$B$186,2,FALSE)</f>
        <v>Sub-Saharan Africa</v>
      </c>
      <c r="J257" s="4">
        <f>VLOOKUP(H257,Productos!$B$2:$C$13,2,FALSE)</f>
        <v>1.5</v>
      </c>
      <c r="K257" s="4">
        <f>VLOOKUP(H257,Productos!$B$2:$D$13,3,FALSE)</f>
        <v>3</v>
      </c>
      <c r="L257" s="4">
        <f>VLOOKUP(I257,Inventarios!$A$3:$B$9,2,FALSE)</f>
        <v>26618</v>
      </c>
      <c r="M257" s="4">
        <f>VLOOKUP(I257,Inventarios!$A$3:$C$9,3,FALSE)</f>
        <v>39447</v>
      </c>
      <c r="N257" s="4">
        <f t="shared" si="12"/>
        <v>432</v>
      </c>
      <c r="O257" s="4">
        <f t="shared" si="13"/>
        <v>430.5</v>
      </c>
      <c r="P257" s="4">
        <f t="shared" si="14"/>
        <v>2016</v>
      </c>
      <c r="Q257" s="4">
        <f t="shared" si="15"/>
        <v>216</v>
      </c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5">
      <c r="A258" s="4">
        <v>23518</v>
      </c>
      <c r="B258" s="4" t="s">
        <v>480</v>
      </c>
      <c r="C258" s="4" t="s">
        <v>134</v>
      </c>
      <c r="D258" s="4" t="s">
        <v>37</v>
      </c>
      <c r="E258" s="4" t="s">
        <v>1220</v>
      </c>
      <c r="F258" s="4">
        <v>2</v>
      </c>
      <c r="G258" s="6">
        <v>42492</v>
      </c>
      <c r="H258" s="4" t="str">
        <f>VLOOKUP(D258,Productos!$A$2:$B$13,2,FALSE)</f>
        <v>garrafa 3l</v>
      </c>
      <c r="I258" t="str">
        <f>VLOOKUP(C258,Países!$A$2:$B$186,2,FALSE)</f>
        <v>Europe</v>
      </c>
      <c r="J258" s="4">
        <f>VLOOKUP(H258,Productos!$B$2:$C$13,2,FALSE)</f>
        <v>3.5</v>
      </c>
      <c r="K258" s="4">
        <f>VLOOKUP(H258,Productos!$B$2:$D$13,3,FALSE)</f>
        <v>6.99</v>
      </c>
      <c r="L258" s="4">
        <f>VLOOKUP(I258,Inventarios!$A$3:$B$9,2,FALSE)</f>
        <v>12372</v>
      </c>
      <c r="M258" s="4">
        <f>VLOOKUP(I258,Inventarios!$A$3:$C$9,3,FALSE)</f>
        <v>22716</v>
      </c>
      <c r="N258" s="4">
        <f t="shared" si="12"/>
        <v>13.98</v>
      </c>
      <c r="O258" s="4">
        <f t="shared" si="13"/>
        <v>10.48</v>
      </c>
      <c r="P258" s="4">
        <f t="shared" si="14"/>
        <v>2016</v>
      </c>
      <c r="Q258" s="4">
        <f t="shared" si="15"/>
        <v>7</v>
      </c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5">
      <c r="A259" s="4">
        <v>23519</v>
      </c>
      <c r="B259" s="4" t="s">
        <v>481</v>
      </c>
      <c r="C259" s="4" t="s">
        <v>198</v>
      </c>
      <c r="D259" s="4" t="s">
        <v>31</v>
      </c>
      <c r="E259" s="4" t="s">
        <v>1219</v>
      </c>
      <c r="F259" s="4">
        <v>20</v>
      </c>
      <c r="G259" s="6">
        <v>42469</v>
      </c>
      <c r="H259" s="4" t="str">
        <f>VLOOKUP(D259,Productos!$A$2:$B$13,2,FALSE)</f>
        <v>botella 5l</v>
      </c>
      <c r="I259" t="str">
        <f>VLOOKUP(C259,Países!$A$2:$B$186,2,FALSE)</f>
        <v>Middle East and North Africa</v>
      </c>
      <c r="J259" s="4">
        <f>VLOOKUP(H259,Productos!$B$2:$C$13,2,FALSE)</f>
        <v>6</v>
      </c>
      <c r="K259" s="4">
        <f>VLOOKUP(H259,Productos!$B$2:$D$13,3,FALSE)</f>
        <v>9</v>
      </c>
      <c r="L259" s="4">
        <f>VLOOKUP(I259,Inventarios!$A$3:$B$9,2,FALSE)</f>
        <v>11415</v>
      </c>
      <c r="M259" s="4">
        <f>VLOOKUP(I259,Inventarios!$A$3:$C$9,3,FALSE)</f>
        <v>15102</v>
      </c>
      <c r="N259" s="4">
        <f t="shared" ref="N259:N322" si="16">F259*K259</f>
        <v>180</v>
      </c>
      <c r="O259" s="4">
        <f t="shared" ref="O259:O322" si="17">N259-J259</f>
        <v>174</v>
      </c>
      <c r="P259" s="4">
        <f t="shared" ref="P259:P322" si="18">YEAR(G259)</f>
        <v>2016</v>
      </c>
      <c r="Q259" s="4">
        <f t="shared" ref="Q259:Q322" si="19">F259*J259</f>
        <v>120</v>
      </c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5">
      <c r="A260" s="4">
        <v>23520</v>
      </c>
      <c r="B260" s="4" t="s">
        <v>482</v>
      </c>
      <c r="C260" s="4" t="s">
        <v>97</v>
      </c>
      <c r="D260" s="4" t="s">
        <v>19</v>
      </c>
      <c r="E260" s="4" t="s">
        <v>1219</v>
      </c>
      <c r="F260" s="4">
        <v>133</v>
      </c>
      <c r="G260" s="6">
        <v>42489</v>
      </c>
      <c r="H260" s="4" t="str">
        <f>VLOOKUP(D260,Productos!$A$2:$B$13,2,FALSE)</f>
        <v>botellín 300cc</v>
      </c>
      <c r="I260" t="str">
        <f>VLOOKUP(C260,Países!$A$2:$B$186,2,FALSE)</f>
        <v>Sub-Saharan Africa</v>
      </c>
      <c r="J260" s="4">
        <f>VLOOKUP(H260,Productos!$B$2:$C$13,2,FALSE)</f>
        <v>2</v>
      </c>
      <c r="K260" s="4">
        <f>VLOOKUP(H260,Productos!$B$2:$D$13,3,FALSE)</f>
        <v>3.99</v>
      </c>
      <c r="L260" s="4">
        <f>VLOOKUP(I260,Inventarios!$A$3:$B$9,2,FALSE)</f>
        <v>26618</v>
      </c>
      <c r="M260" s="4">
        <f>VLOOKUP(I260,Inventarios!$A$3:$C$9,3,FALSE)</f>
        <v>39447</v>
      </c>
      <c r="N260" s="4">
        <f t="shared" si="16"/>
        <v>530.67000000000007</v>
      </c>
      <c r="O260" s="4">
        <f t="shared" si="17"/>
        <v>528.67000000000007</v>
      </c>
      <c r="P260" s="4">
        <f t="shared" si="18"/>
        <v>2016</v>
      </c>
      <c r="Q260" s="4">
        <f t="shared" si="19"/>
        <v>266</v>
      </c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5">
      <c r="A261" s="4">
        <v>23521</v>
      </c>
      <c r="B261" s="4" t="s">
        <v>483</v>
      </c>
      <c r="C261" s="4" t="s">
        <v>60</v>
      </c>
      <c r="D261" s="4" t="s">
        <v>24</v>
      </c>
      <c r="E261" s="4" t="s">
        <v>1218</v>
      </c>
      <c r="F261" s="4">
        <v>188</v>
      </c>
      <c r="G261" s="6">
        <v>42478</v>
      </c>
      <c r="H261" s="4" t="str">
        <f>VLOOKUP(D261,Productos!$A$2:$B$13,2,FALSE)</f>
        <v>botella 0.5l</v>
      </c>
      <c r="I261" t="str">
        <f>VLOOKUP(C261,Países!$A$2:$B$186,2,FALSE)</f>
        <v>Central America and the Caribbean</v>
      </c>
      <c r="J261" s="4">
        <f>VLOOKUP(H261,Productos!$B$2:$C$13,2,FALSE)</f>
        <v>3</v>
      </c>
      <c r="K261" s="4">
        <f>VLOOKUP(H261,Productos!$B$2:$D$13,3,FALSE)</f>
        <v>6</v>
      </c>
      <c r="L261" s="4">
        <f>VLOOKUP(I261,Inventarios!$A$3:$B$9,2,FALSE)</f>
        <v>7690</v>
      </c>
      <c r="M261" s="4">
        <f>VLOOKUP(I261,Inventarios!$A$3:$C$9,3,FALSE)</f>
        <v>14672</v>
      </c>
      <c r="N261" s="4">
        <f t="shared" si="16"/>
        <v>1128</v>
      </c>
      <c r="O261" s="4">
        <f t="shared" si="17"/>
        <v>1125</v>
      </c>
      <c r="P261" s="4">
        <f t="shared" si="18"/>
        <v>2016</v>
      </c>
      <c r="Q261" s="4">
        <f t="shared" si="19"/>
        <v>564</v>
      </c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5">
      <c r="A262" s="4">
        <v>23522</v>
      </c>
      <c r="B262" s="4" t="s">
        <v>484</v>
      </c>
      <c r="C262" s="4" t="s">
        <v>180</v>
      </c>
      <c r="D262" s="4" t="s">
        <v>35</v>
      </c>
      <c r="E262" s="4" t="s">
        <v>1218</v>
      </c>
      <c r="F262" s="4">
        <v>105</v>
      </c>
      <c r="G262" s="6">
        <v>42503</v>
      </c>
      <c r="H262" s="4" t="str">
        <f>VLOOKUP(D262,Productos!$A$2:$B$13,2,FALSE)</f>
        <v>garrafa 2l</v>
      </c>
      <c r="I262" t="str">
        <f>VLOOKUP(C262,Países!$A$2:$B$186,2,FALSE)</f>
        <v>Europe</v>
      </c>
      <c r="J262" s="4">
        <f>VLOOKUP(H262,Productos!$B$2:$C$13,2,FALSE)</f>
        <v>2.5</v>
      </c>
      <c r="K262" s="4">
        <f>VLOOKUP(H262,Productos!$B$2:$D$13,3,FALSE)</f>
        <v>4.5</v>
      </c>
      <c r="L262" s="4">
        <f>VLOOKUP(I262,Inventarios!$A$3:$B$9,2,FALSE)</f>
        <v>12372</v>
      </c>
      <c r="M262" s="4">
        <f>VLOOKUP(I262,Inventarios!$A$3:$C$9,3,FALSE)</f>
        <v>22716</v>
      </c>
      <c r="N262" s="4">
        <f t="shared" si="16"/>
        <v>472.5</v>
      </c>
      <c r="O262" s="4">
        <f t="shared" si="17"/>
        <v>470</v>
      </c>
      <c r="P262" s="4">
        <f t="shared" si="18"/>
        <v>2016</v>
      </c>
      <c r="Q262" s="4">
        <f t="shared" si="19"/>
        <v>262.5</v>
      </c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5">
      <c r="A263" s="4">
        <v>23523</v>
      </c>
      <c r="B263" s="4" t="s">
        <v>485</v>
      </c>
      <c r="C263" s="4" t="s">
        <v>95</v>
      </c>
      <c r="D263" s="4" t="s">
        <v>28</v>
      </c>
      <c r="E263" s="4" t="s">
        <v>1218</v>
      </c>
      <c r="F263" s="4">
        <v>181</v>
      </c>
      <c r="G263" s="6">
        <v>42473</v>
      </c>
      <c r="H263" s="4" t="str">
        <f>VLOOKUP(D263,Productos!$A$2:$B$13,2,FALSE)</f>
        <v>botella 1l</v>
      </c>
      <c r="I263" t="str">
        <f>VLOOKUP(C263,Países!$A$2:$B$186,2,FALSE)</f>
        <v>Sub-Saharan Africa</v>
      </c>
      <c r="J263" s="4">
        <f>VLOOKUP(H263,Productos!$B$2:$C$13,2,FALSE)</f>
        <v>3.5</v>
      </c>
      <c r="K263" s="4">
        <f>VLOOKUP(H263,Productos!$B$2:$D$13,3,FALSE)</f>
        <v>6.5</v>
      </c>
      <c r="L263" s="4">
        <f>VLOOKUP(I263,Inventarios!$A$3:$B$9,2,FALSE)</f>
        <v>26618</v>
      </c>
      <c r="M263" s="4">
        <f>VLOOKUP(I263,Inventarios!$A$3:$C$9,3,FALSE)</f>
        <v>39447</v>
      </c>
      <c r="N263" s="4">
        <f t="shared" si="16"/>
        <v>1176.5</v>
      </c>
      <c r="O263" s="4">
        <f t="shared" si="17"/>
        <v>1173</v>
      </c>
      <c r="P263" s="4">
        <f t="shared" si="18"/>
        <v>2016</v>
      </c>
      <c r="Q263" s="4">
        <f t="shared" si="19"/>
        <v>633.5</v>
      </c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5">
      <c r="A264" s="4">
        <v>23524</v>
      </c>
      <c r="B264" s="4" t="s">
        <v>486</v>
      </c>
      <c r="C264" s="4" t="s">
        <v>125</v>
      </c>
      <c r="D264" s="4" t="s">
        <v>19</v>
      </c>
      <c r="E264" s="4" t="s">
        <v>1219</v>
      </c>
      <c r="F264" s="4">
        <v>115</v>
      </c>
      <c r="G264" s="6">
        <v>42512</v>
      </c>
      <c r="H264" s="4" t="str">
        <f>VLOOKUP(D264,Productos!$A$2:$B$13,2,FALSE)</f>
        <v>botellín 300cc</v>
      </c>
      <c r="I264" t="str">
        <f>VLOOKUP(C264,Países!$A$2:$B$186,2,FALSE)</f>
        <v>Australia and Oceania</v>
      </c>
      <c r="J264" s="4">
        <f>VLOOKUP(H264,Productos!$B$2:$C$13,2,FALSE)</f>
        <v>2</v>
      </c>
      <c r="K264" s="4">
        <f>VLOOKUP(H264,Productos!$B$2:$D$13,3,FALSE)</f>
        <v>3.99</v>
      </c>
      <c r="L264" s="4">
        <f>VLOOKUP(I264,Inventarios!$A$3:$B$9,2,FALSE)</f>
        <v>4047</v>
      </c>
      <c r="M264" s="4">
        <f>VLOOKUP(I264,Inventarios!$A$3:$C$9,3,FALSE)</f>
        <v>9654</v>
      </c>
      <c r="N264" s="4">
        <f t="shared" si="16"/>
        <v>458.85</v>
      </c>
      <c r="O264" s="4">
        <f t="shared" si="17"/>
        <v>456.85</v>
      </c>
      <c r="P264" s="4">
        <f t="shared" si="18"/>
        <v>2016</v>
      </c>
      <c r="Q264" s="4">
        <f t="shared" si="19"/>
        <v>230</v>
      </c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5">
      <c r="A265" s="4">
        <v>23525</v>
      </c>
      <c r="B265" s="4" t="s">
        <v>487</v>
      </c>
      <c r="C265" s="4" t="s">
        <v>207</v>
      </c>
      <c r="D265" s="4" t="s">
        <v>22</v>
      </c>
      <c r="E265" s="4" t="s">
        <v>1219</v>
      </c>
      <c r="F265" s="4">
        <v>167</v>
      </c>
      <c r="G265" s="6">
        <v>42497</v>
      </c>
      <c r="H265" s="4" t="str">
        <f>VLOOKUP(D265,Productos!$A$2:$B$13,2,FALSE)</f>
        <v>botellín 500cc</v>
      </c>
      <c r="I265" t="str">
        <f>VLOOKUP(C265,Países!$A$2:$B$186,2,FALSE)</f>
        <v>Sub-Saharan Africa</v>
      </c>
      <c r="J265" s="4">
        <f>VLOOKUP(H265,Productos!$B$2:$C$13,2,FALSE)</f>
        <v>3.5</v>
      </c>
      <c r="K265" s="4">
        <f>VLOOKUP(H265,Productos!$B$2:$D$13,3,FALSE)</f>
        <v>6.5</v>
      </c>
      <c r="L265" s="4">
        <f>VLOOKUP(I265,Inventarios!$A$3:$B$9,2,FALSE)</f>
        <v>26618</v>
      </c>
      <c r="M265" s="4">
        <f>VLOOKUP(I265,Inventarios!$A$3:$C$9,3,FALSE)</f>
        <v>39447</v>
      </c>
      <c r="N265" s="4">
        <f t="shared" si="16"/>
        <v>1085.5</v>
      </c>
      <c r="O265" s="4">
        <f t="shared" si="17"/>
        <v>1082</v>
      </c>
      <c r="P265" s="4">
        <f t="shared" si="18"/>
        <v>2016</v>
      </c>
      <c r="Q265" s="4">
        <f t="shared" si="19"/>
        <v>584.5</v>
      </c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5">
      <c r="A266" s="4">
        <v>23526</v>
      </c>
      <c r="B266" s="4" t="s">
        <v>488</v>
      </c>
      <c r="C266" s="4" t="s">
        <v>254</v>
      </c>
      <c r="D266" s="4" t="s">
        <v>37</v>
      </c>
      <c r="E266" s="4" t="s">
        <v>1219</v>
      </c>
      <c r="F266" s="4">
        <v>44</v>
      </c>
      <c r="G266" s="6">
        <v>42517</v>
      </c>
      <c r="H266" s="4" t="str">
        <f>VLOOKUP(D266,Productos!$A$2:$B$13,2,FALSE)</f>
        <v>garrafa 3l</v>
      </c>
      <c r="I266" t="str">
        <f>VLOOKUP(C266,Países!$A$2:$B$186,2,FALSE)</f>
        <v>Australia and Oceania</v>
      </c>
      <c r="J266" s="4">
        <f>VLOOKUP(H266,Productos!$B$2:$C$13,2,FALSE)</f>
        <v>3.5</v>
      </c>
      <c r="K266" s="4">
        <f>VLOOKUP(H266,Productos!$B$2:$D$13,3,FALSE)</f>
        <v>6.99</v>
      </c>
      <c r="L266" s="4">
        <f>VLOOKUP(I266,Inventarios!$A$3:$B$9,2,FALSE)</f>
        <v>4047</v>
      </c>
      <c r="M266" s="4">
        <f>VLOOKUP(I266,Inventarios!$A$3:$C$9,3,FALSE)</f>
        <v>9654</v>
      </c>
      <c r="N266" s="4">
        <f t="shared" si="16"/>
        <v>307.56</v>
      </c>
      <c r="O266" s="4">
        <f t="shared" si="17"/>
        <v>304.06</v>
      </c>
      <c r="P266" s="4">
        <f t="shared" si="18"/>
        <v>2016</v>
      </c>
      <c r="Q266" s="4">
        <f t="shared" si="19"/>
        <v>154</v>
      </c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5">
      <c r="A267" s="4">
        <v>23527</v>
      </c>
      <c r="B267" s="4" t="s">
        <v>489</v>
      </c>
      <c r="C267" s="4" t="s">
        <v>127</v>
      </c>
      <c r="D267" s="4" t="s">
        <v>41</v>
      </c>
      <c r="E267" s="4" t="s">
        <v>1219</v>
      </c>
      <c r="F267" s="4">
        <v>124</v>
      </c>
      <c r="G267" s="6">
        <v>42502</v>
      </c>
      <c r="H267" s="4" t="str">
        <f>VLOOKUP(D267,Productos!$A$2:$B$13,2,FALSE)</f>
        <v>garrafa 4l</v>
      </c>
      <c r="I267" t="str">
        <f>VLOOKUP(C267,Países!$A$2:$B$186,2,FALSE)</f>
        <v>Central America and the Caribbean</v>
      </c>
      <c r="J267" s="4">
        <f>VLOOKUP(H267,Productos!$B$2:$C$13,2,FALSE)</f>
        <v>5</v>
      </c>
      <c r="K267" s="4">
        <f>VLOOKUP(H267,Productos!$B$2:$D$13,3,FALSE)</f>
        <v>9.99</v>
      </c>
      <c r="L267" s="4">
        <f>VLOOKUP(I267,Inventarios!$A$3:$B$9,2,FALSE)</f>
        <v>7690</v>
      </c>
      <c r="M267" s="4">
        <f>VLOOKUP(I267,Inventarios!$A$3:$C$9,3,FALSE)</f>
        <v>14672</v>
      </c>
      <c r="N267" s="4">
        <f t="shared" si="16"/>
        <v>1238.76</v>
      </c>
      <c r="O267" s="4">
        <f t="shared" si="17"/>
        <v>1233.76</v>
      </c>
      <c r="P267" s="4">
        <f t="shared" si="18"/>
        <v>2016</v>
      </c>
      <c r="Q267" s="4">
        <f t="shared" si="19"/>
        <v>620</v>
      </c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5">
      <c r="A268" s="4">
        <v>23528</v>
      </c>
      <c r="B268" s="4" t="s">
        <v>490</v>
      </c>
      <c r="C268" s="4" t="s">
        <v>30</v>
      </c>
      <c r="D268" s="4" t="s">
        <v>19</v>
      </c>
      <c r="E268" s="4" t="s">
        <v>1219</v>
      </c>
      <c r="F268" s="4">
        <v>41</v>
      </c>
      <c r="G268" s="6">
        <v>42480</v>
      </c>
      <c r="H268" s="4" t="str">
        <f>VLOOKUP(D268,Productos!$A$2:$B$13,2,FALSE)</f>
        <v>botellín 300cc</v>
      </c>
      <c r="I268" t="str">
        <f>VLOOKUP(C268,Países!$A$2:$B$186,2,FALSE)</f>
        <v>Middle East and North Africa</v>
      </c>
      <c r="J268" s="4">
        <f>VLOOKUP(H268,Productos!$B$2:$C$13,2,FALSE)</f>
        <v>2</v>
      </c>
      <c r="K268" s="4">
        <f>VLOOKUP(H268,Productos!$B$2:$D$13,3,FALSE)</f>
        <v>3.99</v>
      </c>
      <c r="L268" s="4">
        <f>VLOOKUP(I268,Inventarios!$A$3:$B$9,2,FALSE)</f>
        <v>11415</v>
      </c>
      <c r="M268" s="4">
        <f>VLOOKUP(I268,Inventarios!$A$3:$C$9,3,FALSE)</f>
        <v>15102</v>
      </c>
      <c r="N268" s="4">
        <f t="shared" si="16"/>
        <v>163.59</v>
      </c>
      <c r="O268" s="4">
        <f t="shared" si="17"/>
        <v>161.59</v>
      </c>
      <c r="P268" s="4">
        <f t="shared" si="18"/>
        <v>2016</v>
      </c>
      <c r="Q268" s="4">
        <f t="shared" si="19"/>
        <v>82</v>
      </c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5">
      <c r="A269" s="4">
        <v>23529</v>
      </c>
      <c r="B269" s="4" t="s">
        <v>491</v>
      </c>
      <c r="C269" s="4" t="s">
        <v>221</v>
      </c>
      <c r="D269" s="4" t="s">
        <v>41</v>
      </c>
      <c r="E269" s="4" t="s">
        <v>1219</v>
      </c>
      <c r="F269" s="4">
        <v>160</v>
      </c>
      <c r="G269" s="6">
        <v>42514</v>
      </c>
      <c r="H269" s="4" t="str">
        <f>VLOOKUP(D269,Productos!$A$2:$B$13,2,FALSE)</f>
        <v>garrafa 4l</v>
      </c>
      <c r="I269" t="str">
        <f>VLOOKUP(C269,Países!$A$2:$B$186,2,FALSE)</f>
        <v>Europe</v>
      </c>
      <c r="J269" s="4">
        <f>VLOOKUP(H269,Productos!$B$2:$C$13,2,FALSE)</f>
        <v>5</v>
      </c>
      <c r="K269" s="4">
        <f>VLOOKUP(H269,Productos!$B$2:$D$13,3,FALSE)</f>
        <v>9.99</v>
      </c>
      <c r="L269" s="4">
        <f>VLOOKUP(I269,Inventarios!$A$3:$B$9,2,FALSE)</f>
        <v>12372</v>
      </c>
      <c r="M269" s="4">
        <f>VLOOKUP(I269,Inventarios!$A$3:$C$9,3,FALSE)</f>
        <v>22716</v>
      </c>
      <c r="N269" s="4">
        <f t="shared" si="16"/>
        <v>1598.4</v>
      </c>
      <c r="O269" s="4">
        <f t="shared" si="17"/>
        <v>1593.4</v>
      </c>
      <c r="P269" s="4">
        <f t="shared" si="18"/>
        <v>2016</v>
      </c>
      <c r="Q269" s="4">
        <f t="shared" si="19"/>
        <v>800</v>
      </c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5">
      <c r="A270" s="4">
        <v>23530</v>
      </c>
      <c r="B270" s="4" t="s">
        <v>492</v>
      </c>
      <c r="C270" s="4" t="s">
        <v>298</v>
      </c>
      <c r="D270" s="4" t="s">
        <v>22</v>
      </c>
      <c r="E270" s="4" t="s">
        <v>1218</v>
      </c>
      <c r="F270" s="4">
        <v>160</v>
      </c>
      <c r="G270" s="6">
        <v>42520</v>
      </c>
      <c r="H270" s="4" t="str">
        <f>VLOOKUP(D270,Productos!$A$2:$B$13,2,FALSE)</f>
        <v>botellín 500cc</v>
      </c>
      <c r="I270" t="str">
        <f>VLOOKUP(C270,Países!$A$2:$B$186,2,FALSE)</f>
        <v>Asia</v>
      </c>
      <c r="J270" s="4">
        <f>VLOOKUP(H270,Productos!$B$2:$C$13,2,FALSE)</f>
        <v>3.5</v>
      </c>
      <c r="K270" s="4">
        <f>VLOOKUP(H270,Productos!$B$2:$D$13,3,FALSE)</f>
        <v>6.5</v>
      </c>
      <c r="L270" s="4">
        <f>VLOOKUP(I270,Inventarios!$A$3:$B$9,2,FALSE)</f>
        <v>10972</v>
      </c>
      <c r="M270" s="4">
        <f>VLOOKUP(I270,Inventarios!$A$3:$C$9,3,FALSE)</f>
        <v>18721</v>
      </c>
      <c r="N270" s="4">
        <f t="shared" si="16"/>
        <v>1040</v>
      </c>
      <c r="O270" s="4">
        <f t="shared" si="17"/>
        <v>1036.5</v>
      </c>
      <c r="P270" s="4">
        <f t="shared" si="18"/>
        <v>2016</v>
      </c>
      <c r="Q270" s="4">
        <f t="shared" si="19"/>
        <v>560</v>
      </c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5">
      <c r="A271" s="4">
        <v>23531</v>
      </c>
      <c r="B271" s="4" t="s">
        <v>493</v>
      </c>
      <c r="C271" s="4" t="s">
        <v>97</v>
      </c>
      <c r="D271" s="4" t="s">
        <v>13</v>
      </c>
      <c r="E271" s="4" t="s">
        <v>1219</v>
      </c>
      <c r="F271" s="4">
        <v>7</v>
      </c>
      <c r="G271" s="6">
        <v>42468</v>
      </c>
      <c r="H271" s="4" t="str">
        <f>VLOOKUP(D271,Productos!$A$2:$B$13,2,FALSE)</f>
        <v>botellín 200cc</v>
      </c>
      <c r="I271" t="str">
        <f>VLOOKUP(C271,Países!$A$2:$B$186,2,FALSE)</f>
        <v>Sub-Saharan Africa</v>
      </c>
      <c r="J271" s="4">
        <f>VLOOKUP(H271,Productos!$B$2:$C$13,2,FALSE)</f>
        <v>1.5</v>
      </c>
      <c r="K271" s="4">
        <f>VLOOKUP(H271,Productos!$B$2:$D$13,3,FALSE)</f>
        <v>3</v>
      </c>
      <c r="L271" s="4">
        <f>VLOOKUP(I271,Inventarios!$A$3:$B$9,2,FALSE)</f>
        <v>26618</v>
      </c>
      <c r="M271" s="4">
        <f>VLOOKUP(I271,Inventarios!$A$3:$C$9,3,FALSE)</f>
        <v>39447</v>
      </c>
      <c r="N271" s="4">
        <f t="shared" si="16"/>
        <v>21</v>
      </c>
      <c r="O271" s="4">
        <f t="shared" si="17"/>
        <v>19.5</v>
      </c>
      <c r="P271" s="4">
        <f t="shared" si="18"/>
        <v>2016</v>
      </c>
      <c r="Q271" s="4">
        <f t="shared" si="19"/>
        <v>10.5</v>
      </c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5">
      <c r="A272" s="4">
        <v>23532</v>
      </c>
      <c r="B272" s="4" t="s">
        <v>494</v>
      </c>
      <c r="C272" s="4" t="s">
        <v>172</v>
      </c>
      <c r="D272" s="4" t="s">
        <v>43</v>
      </c>
      <c r="E272" s="4" t="s">
        <v>1220</v>
      </c>
      <c r="F272" s="4">
        <v>151</v>
      </c>
      <c r="G272" s="6">
        <v>42474</v>
      </c>
      <c r="H272" s="4" t="str">
        <f>VLOOKUP(D272,Productos!$A$2:$B$13,2,FALSE)</f>
        <v>garrafa 8l</v>
      </c>
      <c r="I272" t="str">
        <f>VLOOKUP(C272,Países!$A$2:$B$186,2,FALSE)</f>
        <v>Asia</v>
      </c>
      <c r="J272" s="4">
        <f>VLOOKUP(H272,Productos!$B$2:$C$13,2,FALSE)</f>
        <v>8</v>
      </c>
      <c r="K272" s="4">
        <f>VLOOKUP(H272,Productos!$B$2:$D$13,3,FALSE)</f>
        <v>14.5</v>
      </c>
      <c r="L272" s="4">
        <f>VLOOKUP(I272,Inventarios!$A$3:$B$9,2,FALSE)</f>
        <v>10972</v>
      </c>
      <c r="M272" s="4">
        <f>VLOOKUP(I272,Inventarios!$A$3:$C$9,3,FALSE)</f>
        <v>18721</v>
      </c>
      <c r="N272" s="4">
        <f t="shared" si="16"/>
        <v>2189.5</v>
      </c>
      <c r="O272" s="4">
        <f t="shared" si="17"/>
        <v>2181.5</v>
      </c>
      <c r="P272" s="4">
        <f t="shared" si="18"/>
        <v>2016</v>
      </c>
      <c r="Q272" s="4">
        <f t="shared" si="19"/>
        <v>1208</v>
      </c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5">
      <c r="A273" s="4">
        <v>23533</v>
      </c>
      <c r="B273" s="4" t="s">
        <v>495</v>
      </c>
      <c r="C273" s="4" t="s">
        <v>65</v>
      </c>
      <c r="D273" s="4" t="s">
        <v>37</v>
      </c>
      <c r="E273" s="4" t="s">
        <v>1219</v>
      </c>
      <c r="F273" s="4">
        <v>155</v>
      </c>
      <c r="G273" s="6">
        <v>42480</v>
      </c>
      <c r="H273" s="4" t="str">
        <f>VLOOKUP(D273,Productos!$A$2:$B$13,2,FALSE)</f>
        <v>garrafa 3l</v>
      </c>
      <c r="I273" t="str">
        <f>VLOOKUP(C273,Países!$A$2:$B$186,2,FALSE)</f>
        <v>Sub-Saharan Africa</v>
      </c>
      <c r="J273" s="4">
        <f>VLOOKUP(H273,Productos!$B$2:$C$13,2,FALSE)</f>
        <v>3.5</v>
      </c>
      <c r="K273" s="4">
        <f>VLOOKUP(H273,Productos!$B$2:$D$13,3,FALSE)</f>
        <v>6.99</v>
      </c>
      <c r="L273" s="4">
        <f>VLOOKUP(I273,Inventarios!$A$3:$B$9,2,FALSE)</f>
        <v>26618</v>
      </c>
      <c r="M273" s="4">
        <f>VLOOKUP(I273,Inventarios!$A$3:$C$9,3,FALSE)</f>
        <v>39447</v>
      </c>
      <c r="N273" s="4">
        <f t="shared" si="16"/>
        <v>1083.45</v>
      </c>
      <c r="O273" s="4">
        <f t="shared" si="17"/>
        <v>1079.95</v>
      </c>
      <c r="P273" s="4">
        <f t="shared" si="18"/>
        <v>2016</v>
      </c>
      <c r="Q273" s="4">
        <f t="shared" si="19"/>
        <v>542.5</v>
      </c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5">
      <c r="A274" s="4">
        <v>23534</v>
      </c>
      <c r="B274" s="4" t="s">
        <v>496</v>
      </c>
      <c r="C274" s="4" t="s">
        <v>99</v>
      </c>
      <c r="D274" s="4" t="s">
        <v>24</v>
      </c>
      <c r="E274" s="4" t="s">
        <v>1219</v>
      </c>
      <c r="F274" s="4">
        <v>4</v>
      </c>
      <c r="G274" s="6">
        <v>42484</v>
      </c>
      <c r="H274" s="4" t="str">
        <f>VLOOKUP(D274,Productos!$A$2:$B$13,2,FALSE)</f>
        <v>botella 0.5l</v>
      </c>
      <c r="I274" t="str">
        <f>VLOOKUP(C274,Países!$A$2:$B$186,2,FALSE)</f>
        <v>Asia</v>
      </c>
      <c r="J274" s="4">
        <f>VLOOKUP(H274,Productos!$B$2:$C$13,2,FALSE)</f>
        <v>3</v>
      </c>
      <c r="K274" s="4">
        <f>VLOOKUP(H274,Productos!$B$2:$D$13,3,FALSE)</f>
        <v>6</v>
      </c>
      <c r="L274" s="4">
        <f>VLOOKUP(I274,Inventarios!$A$3:$B$9,2,FALSE)</f>
        <v>10972</v>
      </c>
      <c r="M274" s="4">
        <f>VLOOKUP(I274,Inventarios!$A$3:$C$9,3,FALSE)</f>
        <v>18721</v>
      </c>
      <c r="N274" s="4">
        <f t="shared" si="16"/>
        <v>24</v>
      </c>
      <c r="O274" s="4">
        <f t="shared" si="17"/>
        <v>21</v>
      </c>
      <c r="P274" s="4">
        <f t="shared" si="18"/>
        <v>2016</v>
      </c>
      <c r="Q274" s="4">
        <f t="shared" si="19"/>
        <v>12</v>
      </c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5">
      <c r="A275" s="4">
        <v>23535</v>
      </c>
      <c r="B275" s="4" t="s">
        <v>497</v>
      </c>
      <c r="C275" s="4" t="s">
        <v>245</v>
      </c>
      <c r="D275" s="4" t="s">
        <v>41</v>
      </c>
      <c r="E275" s="4" t="s">
        <v>1219</v>
      </c>
      <c r="F275" s="4">
        <v>159</v>
      </c>
      <c r="G275" s="6">
        <v>42510</v>
      </c>
      <c r="H275" s="4" t="str">
        <f>VLOOKUP(D275,Productos!$A$2:$B$13,2,FALSE)</f>
        <v>garrafa 4l</v>
      </c>
      <c r="I275" t="str">
        <f>VLOOKUP(C275,Países!$A$2:$B$186,2,FALSE)</f>
        <v>Sub-Saharan Africa</v>
      </c>
      <c r="J275" s="4">
        <f>VLOOKUP(H275,Productos!$B$2:$C$13,2,FALSE)</f>
        <v>5</v>
      </c>
      <c r="K275" s="4">
        <f>VLOOKUP(H275,Productos!$B$2:$D$13,3,FALSE)</f>
        <v>9.99</v>
      </c>
      <c r="L275" s="4">
        <f>VLOOKUP(I275,Inventarios!$A$3:$B$9,2,FALSE)</f>
        <v>26618</v>
      </c>
      <c r="M275" s="4">
        <f>VLOOKUP(I275,Inventarios!$A$3:$C$9,3,FALSE)</f>
        <v>39447</v>
      </c>
      <c r="N275" s="4">
        <f t="shared" si="16"/>
        <v>1588.41</v>
      </c>
      <c r="O275" s="4">
        <f t="shared" si="17"/>
        <v>1583.41</v>
      </c>
      <c r="P275" s="4">
        <f t="shared" si="18"/>
        <v>2016</v>
      </c>
      <c r="Q275" s="4">
        <f t="shared" si="19"/>
        <v>795</v>
      </c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5">
      <c r="A276" s="4">
        <v>23536</v>
      </c>
      <c r="B276" s="4" t="s">
        <v>498</v>
      </c>
      <c r="C276" s="4" t="s">
        <v>62</v>
      </c>
      <c r="D276" s="4" t="s">
        <v>35</v>
      </c>
      <c r="E276" s="4" t="s">
        <v>1219</v>
      </c>
      <c r="F276" s="4">
        <v>86</v>
      </c>
      <c r="G276" s="6">
        <v>42481</v>
      </c>
      <c r="H276" s="4" t="str">
        <f>VLOOKUP(D276,Productos!$A$2:$B$13,2,FALSE)</f>
        <v>garrafa 2l</v>
      </c>
      <c r="I276" t="str">
        <f>VLOOKUP(C276,Países!$A$2:$B$186,2,FALSE)</f>
        <v>Europe</v>
      </c>
      <c r="J276" s="4">
        <f>VLOOKUP(H276,Productos!$B$2:$C$13,2,FALSE)</f>
        <v>2.5</v>
      </c>
      <c r="K276" s="4">
        <f>VLOOKUP(H276,Productos!$B$2:$D$13,3,FALSE)</f>
        <v>4.5</v>
      </c>
      <c r="L276" s="4">
        <f>VLOOKUP(I276,Inventarios!$A$3:$B$9,2,FALSE)</f>
        <v>12372</v>
      </c>
      <c r="M276" s="4">
        <f>VLOOKUP(I276,Inventarios!$A$3:$C$9,3,FALSE)</f>
        <v>22716</v>
      </c>
      <c r="N276" s="4">
        <f t="shared" si="16"/>
        <v>387</v>
      </c>
      <c r="O276" s="4">
        <f t="shared" si="17"/>
        <v>384.5</v>
      </c>
      <c r="P276" s="4">
        <f t="shared" si="18"/>
        <v>2016</v>
      </c>
      <c r="Q276" s="4">
        <f t="shared" si="19"/>
        <v>215</v>
      </c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5">
      <c r="A277" s="4">
        <v>23537</v>
      </c>
      <c r="B277" s="4" t="s">
        <v>499</v>
      </c>
      <c r="C277" s="4" t="s">
        <v>51</v>
      </c>
      <c r="D277" s="4" t="s">
        <v>31</v>
      </c>
      <c r="E277" s="4" t="s">
        <v>1218</v>
      </c>
      <c r="F277" s="4">
        <v>73</v>
      </c>
      <c r="G277" s="6">
        <v>42470</v>
      </c>
      <c r="H277" s="4" t="str">
        <f>VLOOKUP(D277,Productos!$A$2:$B$13,2,FALSE)</f>
        <v>botella 5l</v>
      </c>
      <c r="I277" t="str">
        <f>VLOOKUP(C277,Países!$A$2:$B$186,2,FALSE)</f>
        <v>Central America and the Caribbean</v>
      </c>
      <c r="J277" s="4">
        <f>VLOOKUP(H277,Productos!$B$2:$C$13,2,FALSE)</f>
        <v>6</v>
      </c>
      <c r="K277" s="4">
        <f>VLOOKUP(H277,Productos!$B$2:$D$13,3,FALSE)</f>
        <v>9</v>
      </c>
      <c r="L277" s="4">
        <f>VLOOKUP(I277,Inventarios!$A$3:$B$9,2,FALSE)</f>
        <v>7690</v>
      </c>
      <c r="M277" s="4">
        <f>VLOOKUP(I277,Inventarios!$A$3:$C$9,3,FALSE)</f>
        <v>14672</v>
      </c>
      <c r="N277" s="4">
        <f t="shared" si="16"/>
        <v>657</v>
      </c>
      <c r="O277" s="4">
        <f t="shared" si="17"/>
        <v>651</v>
      </c>
      <c r="P277" s="4">
        <f t="shared" si="18"/>
        <v>2016</v>
      </c>
      <c r="Q277" s="4">
        <f t="shared" si="19"/>
        <v>438</v>
      </c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5">
      <c r="A278" s="4">
        <v>23538</v>
      </c>
      <c r="B278" s="4" t="s">
        <v>500</v>
      </c>
      <c r="C278" s="4" t="s">
        <v>178</v>
      </c>
      <c r="D278" s="4" t="s">
        <v>24</v>
      </c>
      <c r="E278" s="4" t="s">
        <v>1220</v>
      </c>
      <c r="F278" s="4">
        <v>13</v>
      </c>
      <c r="G278" s="6">
        <v>42491</v>
      </c>
      <c r="H278" s="4" t="str">
        <f>VLOOKUP(D278,Productos!$A$2:$B$13,2,FALSE)</f>
        <v>botella 0.5l</v>
      </c>
      <c r="I278" t="str">
        <f>VLOOKUP(C278,Países!$A$2:$B$186,2,FALSE)</f>
        <v>Middle East and North Africa</v>
      </c>
      <c r="J278" s="4">
        <f>VLOOKUP(H278,Productos!$B$2:$C$13,2,FALSE)</f>
        <v>3</v>
      </c>
      <c r="K278" s="4">
        <f>VLOOKUP(H278,Productos!$B$2:$D$13,3,FALSE)</f>
        <v>6</v>
      </c>
      <c r="L278" s="4">
        <f>VLOOKUP(I278,Inventarios!$A$3:$B$9,2,FALSE)</f>
        <v>11415</v>
      </c>
      <c r="M278" s="4">
        <f>VLOOKUP(I278,Inventarios!$A$3:$C$9,3,FALSE)</f>
        <v>15102</v>
      </c>
      <c r="N278" s="4">
        <f t="shared" si="16"/>
        <v>78</v>
      </c>
      <c r="O278" s="4">
        <f t="shared" si="17"/>
        <v>75</v>
      </c>
      <c r="P278" s="4">
        <f t="shared" si="18"/>
        <v>2016</v>
      </c>
      <c r="Q278" s="4">
        <f t="shared" si="19"/>
        <v>39</v>
      </c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5">
      <c r="A279" s="4">
        <v>23539</v>
      </c>
      <c r="B279" s="4" t="s">
        <v>501</v>
      </c>
      <c r="C279" s="4" t="s">
        <v>39</v>
      </c>
      <c r="D279" s="4" t="s">
        <v>19</v>
      </c>
      <c r="E279" s="4" t="s">
        <v>1219</v>
      </c>
      <c r="F279" s="4">
        <v>172</v>
      </c>
      <c r="G279" s="6">
        <v>42489</v>
      </c>
      <c r="H279" s="4" t="str">
        <f>VLOOKUP(D279,Productos!$A$2:$B$13,2,FALSE)</f>
        <v>botellín 300cc</v>
      </c>
      <c r="I279" t="str">
        <f>VLOOKUP(C279,Países!$A$2:$B$186,2,FALSE)</f>
        <v>Sub-Saharan Africa</v>
      </c>
      <c r="J279" s="4">
        <f>VLOOKUP(H279,Productos!$B$2:$C$13,2,FALSE)</f>
        <v>2</v>
      </c>
      <c r="K279" s="4">
        <f>VLOOKUP(H279,Productos!$B$2:$D$13,3,FALSE)</f>
        <v>3.99</v>
      </c>
      <c r="L279" s="4">
        <f>VLOOKUP(I279,Inventarios!$A$3:$B$9,2,FALSE)</f>
        <v>26618</v>
      </c>
      <c r="M279" s="4">
        <f>VLOOKUP(I279,Inventarios!$A$3:$C$9,3,FALSE)</f>
        <v>39447</v>
      </c>
      <c r="N279" s="4">
        <f t="shared" si="16"/>
        <v>686.28000000000009</v>
      </c>
      <c r="O279" s="4">
        <f t="shared" si="17"/>
        <v>684.28000000000009</v>
      </c>
      <c r="P279" s="4">
        <f t="shared" si="18"/>
        <v>2016</v>
      </c>
      <c r="Q279" s="4">
        <f t="shared" si="19"/>
        <v>344</v>
      </c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5">
      <c r="A280" s="4">
        <v>23540</v>
      </c>
      <c r="B280" s="4" t="s">
        <v>502</v>
      </c>
      <c r="C280" s="4" t="s">
        <v>278</v>
      </c>
      <c r="D280" s="4" t="s">
        <v>31</v>
      </c>
      <c r="E280" s="4" t="s">
        <v>1219</v>
      </c>
      <c r="F280" s="4">
        <v>7</v>
      </c>
      <c r="G280" s="6">
        <v>42506</v>
      </c>
      <c r="H280" s="4" t="str">
        <f>VLOOKUP(D280,Productos!$A$2:$B$13,2,FALSE)</f>
        <v>botella 5l</v>
      </c>
      <c r="I280" t="str">
        <f>VLOOKUP(C280,Países!$A$2:$B$186,2,FALSE)</f>
        <v>Europe</v>
      </c>
      <c r="J280" s="4">
        <f>VLOOKUP(H280,Productos!$B$2:$C$13,2,FALSE)</f>
        <v>6</v>
      </c>
      <c r="K280" s="4">
        <f>VLOOKUP(H280,Productos!$B$2:$D$13,3,FALSE)</f>
        <v>9</v>
      </c>
      <c r="L280" s="4">
        <f>VLOOKUP(I280,Inventarios!$A$3:$B$9,2,FALSE)</f>
        <v>12372</v>
      </c>
      <c r="M280" s="4">
        <f>VLOOKUP(I280,Inventarios!$A$3:$C$9,3,FALSE)</f>
        <v>22716</v>
      </c>
      <c r="N280" s="4">
        <f t="shared" si="16"/>
        <v>63</v>
      </c>
      <c r="O280" s="4">
        <f t="shared" si="17"/>
        <v>57</v>
      </c>
      <c r="P280" s="4">
        <f t="shared" si="18"/>
        <v>2016</v>
      </c>
      <c r="Q280" s="4">
        <f t="shared" si="19"/>
        <v>42</v>
      </c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5">
      <c r="A281" s="4">
        <v>23541</v>
      </c>
      <c r="B281" s="4" t="s">
        <v>503</v>
      </c>
      <c r="C281" s="4" t="s">
        <v>285</v>
      </c>
      <c r="D281" s="4" t="s">
        <v>19</v>
      </c>
      <c r="E281" s="4" t="s">
        <v>1218</v>
      </c>
      <c r="F281" s="4">
        <v>127</v>
      </c>
      <c r="G281" s="6">
        <v>42500</v>
      </c>
      <c r="H281" s="4" t="str">
        <f>VLOOKUP(D281,Productos!$A$2:$B$13,2,FALSE)</f>
        <v>botellín 300cc</v>
      </c>
      <c r="I281" t="str">
        <f>VLOOKUP(C281,Países!$A$2:$B$186,2,FALSE)</f>
        <v>Middle East and North Africa</v>
      </c>
      <c r="J281" s="4">
        <f>VLOOKUP(H281,Productos!$B$2:$C$13,2,FALSE)</f>
        <v>2</v>
      </c>
      <c r="K281" s="4">
        <f>VLOOKUP(H281,Productos!$B$2:$D$13,3,FALSE)</f>
        <v>3.99</v>
      </c>
      <c r="L281" s="4">
        <f>VLOOKUP(I281,Inventarios!$A$3:$B$9,2,FALSE)</f>
        <v>11415</v>
      </c>
      <c r="M281" s="4">
        <f>VLOOKUP(I281,Inventarios!$A$3:$C$9,3,FALSE)</f>
        <v>15102</v>
      </c>
      <c r="N281" s="4">
        <f t="shared" si="16"/>
        <v>506.73</v>
      </c>
      <c r="O281" s="4">
        <f t="shared" si="17"/>
        <v>504.73</v>
      </c>
      <c r="P281" s="4">
        <f t="shared" si="18"/>
        <v>2016</v>
      </c>
      <c r="Q281" s="4">
        <f t="shared" si="19"/>
        <v>254</v>
      </c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5">
      <c r="A282" s="4">
        <v>23542</v>
      </c>
      <c r="B282" s="4" t="s">
        <v>504</v>
      </c>
      <c r="C282" s="4" t="s">
        <v>61</v>
      </c>
      <c r="D282" s="4" t="s">
        <v>35</v>
      </c>
      <c r="E282" s="4" t="s">
        <v>1219</v>
      </c>
      <c r="F282" s="4">
        <v>123</v>
      </c>
      <c r="G282" s="6">
        <v>42484</v>
      </c>
      <c r="H282" s="4" t="str">
        <f>VLOOKUP(D282,Productos!$A$2:$B$13,2,FALSE)</f>
        <v>garrafa 2l</v>
      </c>
      <c r="I282" t="str">
        <f>VLOOKUP(C282,Países!$A$2:$B$186,2,FALSE)</f>
        <v>Sub-Saharan Africa</v>
      </c>
      <c r="J282" s="4">
        <f>VLOOKUP(H282,Productos!$B$2:$C$13,2,FALSE)</f>
        <v>2.5</v>
      </c>
      <c r="K282" s="4">
        <f>VLOOKUP(H282,Productos!$B$2:$D$13,3,FALSE)</f>
        <v>4.5</v>
      </c>
      <c r="L282" s="4">
        <f>VLOOKUP(I282,Inventarios!$A$3:$B$9,2,FALSE)</f>
        <v>26618</v>
      </c>
      <c r="M282" s="4">
        <f>VLOOKUP(I282,Inventarios!$A$3:$C$9,3,FALSE)</f>
        <v>39447</v>
      </c>
      <c r="N282" s="4">
        <f t="shared" si="16"/>
        <v>553.5</v>
      </c>
      <c r="O282" s="4">
        <f t="shared" si="17"/>
        <v>551</v>
      </c>
      <c r="P282" s="4">
        <f t="shared" si="18"/>
        <v>2016</v>
      </c>
      <c r="Q282" s="4">
        <f t="shared" si="19"/>
        <v>307.5</v>
      </c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5">
      <c r="A283" s="4">
        <v>23543</v>
      </c>
      <c r="B283" s="4" t="s">
        <v>505</v>
      </c>
      <c r="C283" s="4" t="s">
        <v>152</v>
      </c>
      <c r="D283" s="4" t="s">
        <v>16</v>
      </c>
      <c r="E283" s="4" t="s">
        <v>1219</v>
      </c>
      <c r="F283" s="4">
        <v>137</v>
      </c>
      <c r="G283" s="6">
        <v>42496</v>
      </c>
      <c r="H283" s="4" t="str">
        <f>VLOOKUP(D283,Productos!$A$2:$B$13,2,FALSE)</f>
        <v>garrafa 1l</v>
      </c>
      <c r="I283" t="str">
        <f>VLOOKUP(C283,Países!$A$2:$B$186,2,FALSE)</f>
        <v>Middle East and North Africa</v>
      </c>
      <c r="J283" s="4">
        <f>VLOOKUP(H283,Productos!$B$2:$C$13,2,FALSE)</f>
        <v>1</v>
      </c>
      <c r="K283" s="4">
        <f>VLOOKUP(H283,Productos!$B$2:$D$13,3,FALSE)</f>
        <v>2</v>
      </c>
      <c r="L283" s="4">
        <f>VLOOKUP(I283,Inventarios!$A$3:$B$9,2,FALSE)</f>
        <v>11415</v>
      </c>
      <c r="M283" s="4">
        <f>VLOOKUP(I283,Inventarios!$A$3:$C$9,3,FALSE)</f>
        <v>15102</v>
      </c>
      <c r="N283" s="4">
        <f t="shared" si="16"/>
        <v>274</v>
      </c>
      <c r="O283" s="4">
        <f t="shared" si="17"/>
        <v>273</v>
      </c>
      <c r="P283" s="4">
        <f t="shared" si="18"/>
        <v>2016</v>
      </c>
      <c r="Q283" s="4">
        <f t="shared" si="19"/>
        <v>137</v>
      </c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5">
      <c r="A284" s="4">
        <v>23544</v>
      </c>
      <c r="B284" s="4" t="s">
        <v>506</v>
      </c>
      <c r="C284" s="4" t="s">
        <v>39</v>
      </c>
      <c r="D284" s="4" t="s">
        <v>31</v>
      </c>
      <c r="E284" s="4" t="s">
        <v>1219</v>
      </c>
      <c r="F284" s="4">
        <v>58</v>
      </c>
      <c r="G284" s="6">
        <v>42507</v>
      </c>
      <c r="H284" s="4" t="str">
        <f>VLOOKUP(D284,Productos!$A$2:$B$13,2,FALSE)</f>
        <v>botella 5l</v>
      </c>
      <c r="I284" t="str">
        <f>VLOOKUP(C284,Países!$A$2:$B$186,2,FALSE)</f>
        <v>Sub-Saharan Africa</v>
      </c>
      <c r="J284" s="4">
        <f>VLOOKUP(H284,Productos!$B$2:$C$13,2,FALSE)</f>
        <v>6</v>
      </c>
      <c r="K284" s="4">
        <f>VLOOKUP(H284,Productos!$B$2:$D$13,3,FALSE)</f>
        <v>9</v>
      </c>
      <c r="L284" s="4">
        <f>VLOOKUP(I284,Inventarios!$A$3:$B$9,2,FALSE)</f>
        <v>26618</v>
      </c>
      <c r="M284" s="4">
        <f>VLOOKUP(I284,Inventarios!$A$3:$C$9,3,FALSE)</f>
        <v>39447</v>
      </c>
      <c r="N284" s="4">
        <f t="shared" si="16"/>
        <v>522</v>
      </c>
      <c r="O284" s="4">
        <f t="shared" si="17"/>
        <v>516</v>
      </c>
      <c r="P284" s="4">
        <f t="shared" si="18"/>
        <v>2016</v>
      </c>
      <c r="Q284" s="4">
        <f t="shared" si="19"/>
        <v>348</v>
      </c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5">
      <c r="A285" s="4">
        <v>23545</v>
      </c>
      <c r="B285" s="4" t="s">
        <v>507</v>
      </c>
      <c r="C285" s="4" t="s">
        <v>250</v>
      </c>
      <c r="D285" s="4" t="s">
        <v>31</v>
      </c>
      <c r="E285" s="4" t="s">
        <v>1219</v>
      </c>
      <c r="F285" s="4">
        <v>134</v>
      </c>
      <c r="G285" s="6">
        <v>42520</v>
      </c>
      <c r="H285" s="4" t="str">
        <f>VLOOKUP(D285,Productos!$A$2:$B$13,2,FALSE)</f>
        <v>botella 5l</v>
      </c>
      <c r="I285" t="str">
        <f>VLOOKUP(C285,Países!$A$2:$B$186,2,FALSE)</f>
        <v>North America</v>
      </c>
      <c r="J285" s="4">
        <f>VLOOKUP(H285,Productos!$B$2:$C$13,2,FALSE)</f>
        <v>6</v>
      </c>
      <c r="K285" s="4">
        <f>VLOOKUP(H285,Productos!$B$2:$D$13,3,FALSE)</f>
        <v>9</v>
      </c>
      <c r="L285" s="4">
        <f>VLOOKUP(I285,Inventarios!$A$3:$B$9,2,FALSE)</f>
        <v>285</v>
      </c>
      <c r="M285" s="4">
        <f>VLOOKUP(I285,Inventarios!$A$3:$C$9,3,FALSE)</f>
        <v>1429</v>
      </c>
      <c r="N285" s="4">
        <f t="shared" si="16"/>
        <v>1206</v>
      </c>
      <c r="O285" s="4">
        <f t="shared" si="17"/>
        <v>1200</v>
      </c>
      <c r="P285" s="4">
        <f t="shared" si="18"/>
        <v>2016</v>
      </c>
      <c r="Q285" s="4">
        <f t="shared" si="19"/>
        <v>804</v>
      </c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5">
      <c r="A286" s="4">
        <v>23546</v>
      </c>
      <c r="B286" s="4" t="s">
        <v>508</v>
      </c>
      <c r="C286" s="4" t="s">
        <v>137</v>
      </c>
      <c r="D286" s="4" t="s">
        <v>22</v>
      </c>
      <c r="E286" s="4" t="s">
        <v>1219</v>
      </c>
      <c r="F286" s="4">
        <v>109</v>
      </c>
      <c r="G286" s="6">
        <v>42492</v>
      </c>
      <c r="H286" s="4" t="str">
        <f>VLOOKUP(D286,Productos!$A$2:$B$13,2,FALSE)</f>
        <v>botellín 500cc</v>
      </c>
      <c r="I286" t="str">
        <f>VLOOKUP(C286,Países!$A$2:$B$186,2,FALSE)</f>
        <v>Sub-Saharan Africa</v>
      </c>
      <c r="J286" s="4">
        <f>VLOOKUP(H286,Productos!$B$2:$C$13,2,FALSE)</f>
        <v>3.5</v>
      </c>
      <c r="K286" s="4">
        <f>VLOOKUP(H286,Productos!$B$2:$D$13,3,FALSE)</f>
        <v>6.5</v>
      </c>
      <c r="L286" s="4">
        <f>VLOOKUP(I286,Inventarios!$A$3:$B$9,2,FALSE)</f>
        <v>26618</v>
      </c>
      <c r="M286" s="4">
        <f>VLOOKUP(I286,Inventarios!$A$3:$C$9,3,FALSE)</f>
        <v>39447</v>
      </c>
      <c r="N286" s="4">
        <f t="shared" si="16"/>
        <v>708.5</v>
      </c>
      <c r="O286" s="4">
        <f t="shared" si="17"/>
        <v>705</v>
      </c>
      <c r="P286" s="4">
        <f t="shared" si="18"/>
        <v>2016</v>
      </c>
      <c r="Q286" s="4">
        <f t="shared" si="19"/>
        <v>381.5</v>
      </c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5">
      <c r="A287" s="4">
        <v>23547</v>
      </c>
      <c r="B287" s="4" t="s">
        <v>509</v>
      </c>
      <c r="C287" s="4" t="s">
        <v>235</v>
      </c>
      <c r="D287" s="4" t="s">
        <v>13</v>
      </c>
      <c r="E287" s="4" t="s">
        <v>1219</v>
      </c>
      <c r="F287" s="4">
        <v>28</v>
      </c>
      <c r="G287" s="6">
        <v>42519</v>
      </c>
      <c r="H287" s="4" t="str">
        <f>VLOOKUP(D287,Productos!$A$2:$B$13,2,FALSE)</f>
        <v>botellín 200cc</v>
      </c>
      <c r="I287" t="str">
        <f>VLOOKUP(C287,Países!$A$2:$B$186,2,FALSE)</f>
        <v>Asia</v>
      </c>
      <c r="J287" s="4">
        <f>VLOOKUP(H287,Productos!$B$2:$C$13,2,FALSE)</f>
        <v>1.5</v>
      </c>
      <c r="K287" s="4">
        <f>VLOOKUP(H287,Productos!$B$2:$D$13,3,FALSE)</f>
        <v>3</v>
      </c>
      <c r="L287" s="4">
        <f>VLOOKUP(I287,Inventarios!$A$3:$B$9,2,FALSE)</f>
        <v>10972</v>
      </c>
      <c r="M287" s="4">
        <f>VLOOKUP(I287,Inventarios!$A$3:$C$9,3,FALSE)</f>
        <v>18721</v>
      </c>
      <c r="N287" s="4">
        <f t="shared" si="16"/>
        <v>84</v>
      </c>
      <c r="O287" s="4">
        <f t="shared" si="17"/>
        <v>82.5</v>
      </c>
      <c r="P287" s="4">
        <f t="shared" si="18"/>
        <v>2016</v>
      </c>
      <c r="Q287" s="4">
        <f t="shared" si="19"/>
        <v>42</v>
      </c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5">
      <c r="A288" s="4">
        <v>23548</v>
      </c>
      <c r="B288" s="4" t="s">
        <v>510</v>
      </c>
      <c r="C288" s="4" t="s">
        <v>295</v>
      </c>
      <c r="D288" s="4" t="s">
        <v>22</v>
      </c>
      <c r="E288" s="4" t="s">
        <v>1219</v>
      </c>
      <c r="F288" s="4">
        <v>6</v>
      </c>
      <c r="G288" s="6">
        <v>42461</v>
      </c>
      <c r="H288" s="4" t="str">
        <f>VLOOKUP(D288,Productos!$A$2:$B$13,2,FALSE)</f>
        <v>botellín 500cc</v>
      </c>
      <c r="I288" t="str">
        <f>VLOOKUP(C288,Países!$A$2:$B$186,2,FALSE)</f>
        <v>Europe</v>
      </c>
      <c r="J288" s="4">
        <f>VLOOKUP(H288,Productos!$B$2:$C$13,2,FALSE)</f>
        <v>3.5</v>
      </c>
      <c r="K288" s="4">
        <f>VLOOKUP(H288,Productos!$B$2:$D$13,3,FALSE)</f>
        <v>6.5</v>
      </c>
      <c r="L288" s="4">
        <f>VLOOKUP(I288,Inventarios!$A$3:$B$9,2,FALSE)</f>
        <v>12372</v>
      </c>
      <c r="M288" s="4">
        <f>VLOOKUP(I288,Inventarios!$A$3:$C$9,3,FALSE)</f>
        <v>22716</v>
      </c>
      <c r="N288" s="4">
        <f t="shared" si="16"/>
        <v>39</v>
      </c>
      <c r="O288" s="4">
        <f t="shared" si="17"/>
        <v>35.5</v>
      </c>
      <c r="P288" s="4">
        <f t="shared" si="18"/>
        <v>2016</v>
      </c>
      <c r="Q288" s="4">
        <f t="shared" si="19"/>
        <v>21</v>
      </c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5">
      <c r="A289" s="4">
        <v>23549</v>
      </c>
      <c r="B289" s="4" t="s">
        <v>511</v>
      </c>
      <c r="C289" s="4" t="s">
        <v>191</v>
      </c>
      <c r="D289" s="4" t="s">
        <v>31</v>
      </c>
      <c r="E289" s="4" t="s">
        <v>1219</v>
      </c>
      <c r="F289" s="4">
        <v>184</v>
      </c>
      <c r="G289" s="6">
        <v>42516</v>
      </c>
      <c r="H289" s="4" t="str">
        <f>VLOOKUP(D289,Productos!$A$2:$B$13,2,FALSE)</f>
        <v>botella 5l</v>
      </c>
      <c r="I289" t="str">
        <f>VLOOKUP(C289,Países!$A$2:$B$186,2,FALSE)</f>
        <v>Asia</v>
      </c>
      <c r="J289" s="4">
        <f>VLOOKUP(H289,Productos!$B$2:$C$13,2,FALSE)</f>
        <v>6</v>
      </c>
      <c r="K289" s="4">
        <f>VLOOKUP(H289,Productos!$B$2:$D$13,3,FALSE)</f>
        <v>9</v>
      </c>
      <c r="L289" s="4">
        <f>VLOOKUP(I289,Inventarios!$A$3:$B$9,2,FALSE)</f>
        <v>10972</v>
      </c>
      <c r="M289" s="4">
        <f>VLOOKUP(I289,Inventarios!$A$3:$C$9,3,FALSE)</f>
        <v>18721</v>
      </c>
      <c r="N289" s="4">
        <f t="shared" si="16"/>
        <v>1656</v>
      </c>
      <c r="O289" s="4">
        <f t="shared" si="17"/>
        <v>1650</v>
      </c>
      <c r="P289" s="4">
        <f t="shared" si="18"/>
        <v>2016</v>
      </c>
      <c r="Q289" s="4">
        <f t="shared" si="19"/>
        <v>1104</v>
      </c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5">
      <c r="A290" s="4">
        <v>23550</v>
      </c>
      <c r="B290" s="4" t="s">
        <v>512</v>
      </c>
      <c r="C290" s="4" t="s">
        <v>207</v>
      </c>
      <c r="D290" s="4" t="s">
        <v>37</v>
      </c>
      <c r="E290" s="4" t="s">
        <v>1218</v>
      </c>
      <c r="F290" s="4">
        <v>128</v>
      </c>
      <c r="G290" s="6">
        <v>42480</v>
      </c>
      <c r="H290" s="4" t="str">
        <f>VLOOKUP(D290,Productos!$A$2:$B$13,2,FALSE)</f>
        <v>garrafa 3l</v>
      </c>
      <c r="I290" t="str">
        <f>VLOOKUP(C290,Países!$A$2:$B$186,2,FALSE)</f>
        <v>Sub-Saharan Africa</v>
      </c>
      <c r="J290" s="4">
        <f>VLOOKUP(H290,Productos!$B$2:$C$13,2,FALSE)</f>
        <v>3.5</v>
      </c>
      <c r="K290" s="4">
        <f>VLOOKUP(H290,Productos!$B$2:$D$13,3,FALSE)</f>
        <v>6.99</v>
      </c>
      <c r="L290" s="4">
        <f>VLOOKUP(I290,Inventarios!$A$3:$B$9,2,FALSE)</f>
        <v>26618</v>
      </c>
      <c r="M290" s="4">
        <f>VLOOKUP(I290,Inventarios!$A$3:$C$9,3,FALSE)</f>
        <v>39447</v>
      </c>
      <c r="N290" s="4">
        <f t="shared" si="16"/>
        <v>894.72</v>
      </c>
      <c r="O290" s="4">
        <f t="shared" si="17"/>
        <v>891.22</v>
      </c>
      <c r="P290" s="4">
        <f t="shared" si="18"/>
        <v>2016</v>
      </c>
      <c r="Q290" s="4">
        <f t="shared" si="19"/>
        <v>448</v>
      </c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5">
      <c r="A291" s="4">
        <v>23551</v>
      </c>
      <c r="B291" s="4" t="s">
        <v>513</v>
      </c>
      <c r="C291" s="4" t="s">
        <v>122</v>
      </c>
      <c r="D291" s="4" t="s">
        <v>35</v>
      </c>
      <c r="E291" s="4" t="s">
        <v>1219</v>
      </c>
      <c r="F291" s="4">
        <v>17</v>
      </c>
      <c r="G291" s="6">
        <v>42472</v>
      </c>
      <c r="H291" s="4" t="str">
        <f>VLOOKUP(D291,Productos!$A$2:$B$13,2,FALSE)</f>
        <v>garrafa 2l</v>
      </c>
      <c r="I291" t="str">
        <f>VLOOKUP(C291,Países!$A$2:$B$186,2,FALSE)</f>
        <v>Sub-Saharan Africa</v>
      </c>
      <c r="J291" s="4">
        <f>VLOOKUP(H291,Productos!$B$2:$C$13,2,FALSE)</f>
        <v>2.5</v>
      </c>
      <c r="K291" s="4">
        <f>VLOOKUP(H291,Productos!$B$2:$D$13,3,FALSE)</f>
        <v>4.5</v>
      </c>
      <c r="L291" s="4">
        <f>VLOOKUP(I291,Inventarios!$A$3:$B$9,2,FALSE)</f>
        <v>26618</v>
      </c>
      <c r="M291" s="4">
        <f>VLOOKUP(I291,Inventarios!$A$3:$C$9,3,FALSE)</f>
        <v>39447</v>
      </c>
      <c r="N291" s="4">
        <f t="shared" si="16"/>
        <v>76.5</v>
      </c>
      <c r="O291" s="4">
        <f t="shared" si="17"/>
        <v>74</v>
      </c>
      <c r="P291" s="4">
        <f t="shared" si="18"/>
        <v>2016</v>
      </c>
      <c r="Q291" s="4">
        <f t="shared" si="19"/>
        <v>42.5</v>
      </c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5">
      <c r="A292" s="4">
        <v>23552</v>
      </c>
      <c r="B292" s="4" t="s">
        <v>514</v>
      </c>
      <c r="C292" s="4" t="s">
        <v>310</v>
      </c>
      <c r="D292" s="4" t="s">
        <v>19</v>
      </c>
      <c r="E292" s="4" t="s">
        <v>1219</v>
      </c>
      <c r="F292" s="4">
        <v>162</v>
      </c>
      <c r="G292" s="6">
        <v>42479</v>
      </c>
      <c r="H292" s="4" t="str">
        <f>VLOOKUP(D292,Productos!$A$2:$B$13,2,FALSE)</f>
        <v>botellín 300cc</v>
      </c>
      <c r="I292" t="str">
        <f>VLOOKUP(C292,Países!$A$2:$B$186,2,FALSE)</f>
        <v>Central America and the Caribbean</v>
      </c>
      <c r="J292" s="4">
        <f>VLOOKUP(H292,Productos!$B$2:$C$13,2,FALSE)</f>
        <v>2</v>
      </c>
      <c r="K292" s="4">
        <f>VLOOKUP(H292,Productos!$B$2:$D$13,3,FALSE)</f>
        <v>3.99</v>
      </c>
      <c r="L292" s="4">
        <f>VLOOKUP(I292,Inventarios!$A$3:$B$9,2,FALSE)</f>
        <v>7690</v>
      </c>
      <c r="M292" s="4">
        <f>VLOOKUP(I292,Inventarios!$A$3:$C$9,3,FALSE)</f>
        <v>14672</v>
      </c>
      <c r="N292" s="4">
        <f t="shared" si="16"/>
        <v>646.38</v>
      </c>
      <c r="O292" s="4">
        <f t="shared" si="17"/>
        <v>644.38</v>
      </c>
      <c r="P292" s="4">
        <f t="shared" si="18"/>
        <v>2016</v>
      </c>
      <c r="Q292" s="4">
        <f t="shared" si="19"/>
        <v>324</v>
      </c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5">
      <c r="A293" s="4">
        <v>23553</v>
      </c>
      <c r="B293" s="4" t="s">
        <v>515</v>
      </c>
      <c r="C293" s="4" t="s">
        <v>278</v>
      </c>
      <c r="D293" s="4" t="s">
        <v>19</v>
      </c>
      <c r="E293" s="4" t="s">
        <v>1218</v>
      </c>
      <c r="F293" s="4">
        <v>90</v>
      </c>
      <c r="G293" s="6">
        <v>42476</v>
      </c>
      <c r="H293" s="4" t="str">
        <f>VLOOKUP(D293,Productos!$A$2:$B$13,2,FALSE)</f>
        <v>botellín 300cc</v>
      </c>
      <c r="I293" t="str">
        <f>VLOOKUP(C293,Países!$A$2:$B$186,2,FALSE)</f>
        <v>Europe</v>
      </c>
      <c r="J293" s="4">
        <f>VLOOKUP(H293,Productos!$B$2:$C$13,2,FALSE)</f>
        <v>2</v>
      </c>
      <c r="K293" s="4">
        <f>VLOOKUP(H293,Productos!$B$2:$D$13,3,FALSE)</f>
        <v>3.99</v>
      </c>
      <c r="L293" s="4">
        <f>VLOOKUP(I293,Inventarios!$A$3:$B$9,2,FALSE)</f>
        <v>12372</v>
      </c>
      <c r="M293" s="4">
        <f>VLOOKUP(I293,Inventarios!$A$3:$C$9,3,FALSE)</f>
        <v>22716</v>
      </c>
      <c r="N293" s="4">
        <f t="shared" si="16"/>
        <v>359.1</v>
      </c>
      <c r="O293" s="4">
        <f t="shared" si="17"/>
        <v>357.1</v>
      </c>
      <c r="P293" s="4">
        <f t="shared" si="18"/>
        <v>2016</v>
      </c>
      <c r="Q293" s="4">
        <f t="shared" si="19"/>
        <v>180</v>
      </c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5">
      <c r="A294" s="4">
        <v>23554</v>
      </c>
      <c r="B294" s="4" t="s">
        <v>516</v>
      </c>
      <c r="C294" s="4" t="s">
        <v>47</v>
      </c>
      <c r="D294" s="4" t="s">
        <v>24</v>
      </c>
      <c r="E294" s="4" t="s">
        <v>1219</v>
      </c>
      <c r="F294" s="4">
        <v>204</v>
      </c>
      <c r="G294" s="6">
        <v>42512</v>
      </c>
      <c r="H294" s="4" t="str">
        <f>VLOOKUP(D294,Productos!$A$2:$B$13,2,FALSE)</f>
        <v>botella 0.5l</v>
      </c>
      <c r="I294" t="str">
        <f>VLOOKUP(C294,Países!$A$2:$B$186,2,FALSE)</f>
        <v>Europe</v>
      </c>
      <c r="J294" s="4">
        <f>VLOOKUP(H294,Productos!$B$2:$C$13,2,FALSE)</f>
        <v>3</v>
      </c>
      <c r="K294" s="4">
        <f>VLOOKUP(H294,Productos!$B$2:$D$13,3,FALSE)</f>
        <v>6</v>
      </c>
      <c r="L294" s="4">
        <f>VLOOKUP(I294,Inventarios!$A$3:$B$9,2,FALSE)</f>
        <v>12372</v>
      </c>
      <c r="M294" s="4">
        <f>VLOOKUP(I294,Inventarios!$A$3:$C$9,3,FALSE)</f>
        <v>22716</v>
      </c>
      <c r="N294" s="4">
        <f t="shared" si="16"/>
        <v>1224</v>
      </c>
      <c r="O294" s="4">
        <f t="shared" si="17"/>
        <v>1221</v>
      </c>
      <c r="P294" s="4">
        <f t="shared" si="18"/>
        <v>2016</v>
      </c>
      <c r="Q294" s="4">
        <f t="shared" si="19"/>
        <v>612</v>
      </c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5">
      <c r="A295" s="4">
        <v>23555</v>
      </c>
      <c r="B295" s="4" t="s">
        <v>517</v>
      </c>
      <c r="C295" s="4" t="s">
        <v>160</v>
      </c>
      <c r="D295" s="4" t="s">
        <v>28</v>
      </c>
      <c r="E295" s="4" t="s">
        <v>1218</v>
      </c>
      <c r="F295" s="4">
        <v>117</v>
      </c>
      <c r="G295" s="6">
        <v>42517</v>
      </c>
      <c r="H295" s="4" t="str">
        <f>VLOOKUP(D295,Productos!$A$2:$B$13,2,FALSE)</f>
        <v>botella 1l</v>
      </c>
      <c r="I295" t="str">
        <f>VLOOKUP(C295,Países!$A$2:$B$186,2,FALSE)</f>
        <v>Sub-Saharan Africa</v>
      </c>
      <c r="J295" s="4">
        <f>VLOOKUP(H295,Productos!$B$2:$C$13,2,FALSE)</f>
        <v>3.5</v>
      </c>
      <c r="K295" s="4">
        <f>VLOOKUP(H295,Productos!$B$2:$D$13,3,FALSE)</f>
        <v>6.5</v>
      </c>
      <c r="L295" s="4">
        <f>VLOOKUP(I295,Inventarios!$A$3:$B$9,2,FALSE)</f>
        <v>26618</v>
      </c>
      <c r="M295" s="4">
        <f>VLOOKUP(I295,Inventarios!$A$3:$C$9,3,FALSE)</f>
        <v>39447</v>
      </c>
      <c r="N295" s="4">
        <f t="shared" si="16"/>
        <v>760.5</v>
      </c>
      <c r="O295" s="4">
        <f t="shared" si="17"/>
        <v>757</v>
      </c>
      <c r="P295" s="4">
        <f t="shared" si="18"/>
        <v>2016</v>
      </c>
      <c r="Q295" s="4">
        <f t="shared" si="19"/>
        <v>409.5</v>
      </c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5">
      <c r="A296" s="4">
        <v>23556</v>
      </c>
      <c r="B296" s="4" t="s">
        <v>518</v>
      </c>
      <c r="C296" s="4" t="s">
        <v>282</v>
      </c>
      <c r="D296" s="4" t="s">
        <v>19</v>
      </c>
      <c r="E296" s="4" t="s">
        <v>1218</v>
      </c>
      <c r="F296" s="4">
        <v>121</v>
      </c>
      <c r="G296" s="6">
        <v>42518</v>
      </c>
      <c r="H296" s="4" t="str">
        <f>VLOOKUP(D296,Productos!$A$2:$B$13,2,FALSE)</f>
        <v>botellín 300cc</v>
      </c>
      <c r="I296" t="str">
        <f>VLOOKUP(C296,Países!$A$2:$B$186,2,FALSE)</f>
        <v>Europe</v>
      </c>
      <c r="J296" s="4">
        <f>VLOOKUP(H296,Productos!$B$2:$C$13,2,FALSE)</f>
        <v>2</v>
      </c>
      <c r="K296" s="4">
        <f>VLOOKUP(H296,Productos!$B$2:$D$13,3,FALSE)</f>
        <v>3.99</v>
      </c>
      <c r="L296" s="4">
        <f>VLOOKUP(I296,Inventarios!$A$3:$B$9,2,FALSE)</f>
        <v>12372</v>
      </c>
      <c r="M296" s="4">
        <f>VLOOKUP(I296,Inventarios!$A$3:$C$9,3,FALSE)</f>
        <v>22716</v>
      </c>
      <c r="N296" s="4">
        <f t="shared" si="16"/>
        <v>482.79</v>
      </c>
      <c r="O296" s="4">
        <f t="shared" si="17"/>
        <v>480.79</v>
      </c>
      <c r="P296" s="4">
        <f t="shared" si="18"/>
        <v>2016</v>
      </c>
      <c r="Q296" s="4">
        <f t="shared" si="19"/>
        <v>242</v>
      </c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5">
      <c r="A297" s="4">
        <v>23557</v>
      </c>
      <c r="B297" s="4" t="s">
        <v>519</v>
      </c>
      <c r="C297" s="4" t="s">
        <v>167</v>
      </c>
      <c r="D297" s="4" t="s">
        <v>41</v>
      </c>
      <c r="E297" s="4" t="s">
        <v>1218</v>
      </c>
      <c r="F297" s="4">
        <v>45</v>
      </c>
      <c r="G297" s="6">
        <v>42518</v>
      </c>
      <c r="H297" s="4" t="str">
        <f>VLOOKUP(D297,Productos!$A$2:$B$13,2,FALSE)</f>
        <v>garrafa 4l</v>
      </c>
      <c r="I297" t="str">
        <f>VLOOKUP(C297,Países!$A$2:$B$186,2,FALSE)</f>
        <v>Europe</v>
      </c>
      <c r="J297" s="4">
        <f>VLOOKUP(H297,Productos!$B$2:$C$13,2,FALSE)</f>
        <v>5</v>
      </c>
      <c r="K297" s="4">
        <f>VLOOKUP(H297,Productos!$B$2:$D$13,3,FALSE)</f>
        <v>9.99</v>
      </c>
      <c r="L297" s="4">
        <f>VLOOKUP(I297,Inventarios!$A$3:$B$9,2,FALSE)</f>
        <v>12372</v>
      </c>
      <c r="M297" s="4">
        <f>VLOOKUP(I297,Inventarios!$A$3:$C$9,3,FALSE)</f>
        <v>22716</v>
      </c>
      <c r="N297" s="4">
        <f t="shared" si="16"/>
        <v>449.55</v>
      </c>
      <c r="O297" s="4">
        <f t="shared" si="17"/>
        <v>444.55</v>
      </c>
      <c r="P297" s="4">
        <f t="shared" si="18"/>
        <v>2016</v>
      </c>
      <c r="Q297" s="4">
        <f t="shared" si="19"/>
        <v>225</v>
      </c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5">
      <c r="A298" s="4">
        <v>23558</v>
      </c>
      <c r="B298" s="4" t="s">
        <v>520</v>
      </c>
      <c r="C298" s="4" t="s">
        <v>52</v>
      </c>
      <c r="D298" s="4" t="s">
        <v>41</v>
      </c>
      <c r="E298" s="4" t="s">
        <v>1219</v>
      </c>
      <c r="F298" s="4">
        <v>164</v>
      </c>
      <c r="G298" s="6">
        <v>42505</v>
      </c>
      <c r="H298" s="4" t="str">
        <f>VLOOKUP(D298,Productos!$A$2:$B$13,2,FALSE)</f>
        <v>garrafa 4l</v>
      </c>
      <c r="I298" t="str">
        <f>VLOOKUP(C298,Países!$A$2:$B$186,2,FALSE)</f>
        <v>Europe</v>
      </c>
      <c r="J298" s="4">
        <f>VLOOKUP(H298,Productos!$B$2:$C$13,2,FALSE)</f>
        <v>5</v>
      </c>
      <c r="K298" s="4">
        <f>VLOOKUP(H298,Productos!$B$2:$D$13,3,FALSE)</f>
        <v>9.99</v>
      </c>
      <c r="L298" s="4">
        <f>VLOOKUP(I298,Inventarios!$A$3:$B$9,2,FALSE)</f>
        <v>12372</v>
      </c>
      <c r="M298" s="4">
        <f>VLOOKUP(I298,Inventarios!$A$3:$C$9,3,FALSE)</f>
        <v>22716</v>
      </c>
      <c r="N298" s="4">
        <f t="shared" si="16"/>
        <v>1638.3600000000001</v>
      </c>
      <c r="O298" s="4">
        <f t="shared" si="17"/>
        <v>1633.3600000000001</v>
      </c>
      <c r="P298" s="4">
        <f t="shared" si="18"/>
        <v>2016</v>
      </c>
      <c r="Q298" s="4">
        <f t="shared" si="19"/>
        <v>820</v>
      </c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5">
      <c r="A299" s="4">
        <v>23559</v>
      </c>
      <c r="B299" s="4" t="s">
        <v>521</v>
      </c>
      <c r="C299" s="4" t="s">
        <v>90</v>
      </c>
      <c r="D299" s="4" t="s">
        <v>37</v>
      </c>
      <c r="E299" s="4" t="s">
        <v>1219</v>
      </c>
      <c r="F299" s="4">
        <v>76</v>
      </c>
      <c r="G299" s="6">
        <v>42469</v>
      </c>
      <c r="H299" s="4" t="str">
        <f>VLOOKUP(D299,Productos!$A$2:$B$13,2,FALSE)</f>
        <v>garrafa 3l</v>
      </c>
      <c r="I299" t="str">
        <f>VLOOKUP(C299,Países!$A$2:$B$186,2,FALSE)</f>
        <v>Europe</v>
      </c>
      <c r="J299" s="4">
        <f>VLOOKUP(H299,Productos!$B$2:$C$13,2,FALSE)</f>
        <v>3.5</v>
      </c>
      <c r="K299" s="4">
        <f>VLOOKUP(H299,Productos!$B$2:$D$13,3,FALSE)</f>
        <v>6.99</v>
      </c>
      <c r="L299" s="4">
        <f>VLOOKUP(I299,Inventarios!$A$3:$B$9,2,FALSE)</f>
        <v>12372</v>
      </c>
      <c r="M299" s="4">
        <f>VLOOKUP(I299,Inventarios!$A$3:$C$9,3,FALSE)</f>
        <v>22716</v>
      </c>
      <c r="N299" s="4">
        <f t="shared" si="16"/>
        <v>531.24</v>
      </c>
      <c r="O299" s="4">
        <f t="shared" si="17"/>
        <v>527.74</v>
      </c>
      <c r="P299" s="4">
        <f t="shared" si="18"/>
        <v>2016</v>
      </c>
      <c r="Q299" s="4">
        <f t="shared" si="19"/>
        <v>266</v>
      </c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5">
      <c r="A300" s="4">
        <v>23560</v>
      </c>
      <c r="B300" s="4" t="s">
        <v>522</v>
      </c>
      <c r="C300" s="4" t="s">
        <v>51</v>
      </c>
      <c r="D300" s="4" t="s">
        <v>16</v>
      </c>
      <c r="E300" s="4" t="s">
        <v>1220</v>
      </c>
      <c r="F300" s="4">
        <v>212</v>
      </c>
      <c r="G300" s="6">
        <v>42492</v>
      </c>
      <c r="H300" s="4" t="str">
        <f>VLOOKUP(D300,Productos!$A$2:$B$13,2,FALSE)</f>
        <v>garrafa 1l</v>
      </c>
      <c r="I300" t="str">
        <f>VLOOKUP(C300,Países!$A$2:$B$186,2,FALSE)</f>
        <v>Central America and the Caribbean</v>
      </c>
      <c r="J300" s="4">
        <f>VLOOKUP(H300,Productos!$B$2:$C$13,2,FALSE)</f>
        <v>1</v>
      </c>
      <c r="K300" s="4">
        <f>VLOOKUP(H300,Productos!$B$2:$D$13,3,FALSE)</f>
        <v>2</v>
      </c>
      <c r="L300" s="4">
        <f>VLOOKUP(I300,Inventarios!$A$3:$B$9,2,FALSE)</f>
        <v>7690</v>
      </c>
      <c r="M300" s="4">
        <f>VLOOKUP(I300,Inventarios!$A$3:$C$9,3,FALSE)</f>
        <v>14672</v>
      </c>
      <c r="N300" s="4">
        <f t="shared" si="16"/>
        <v>424</v>
      </c>
      <c r="O300" s="4">
        <f t="shared" si="17"/>
        <v>423</v>
      </c>
      <c r="P300" s="4">
        <f t="shared" si="18"/>
        <v>2016</v>
      </c>
      <c r="Q300" s="4">
        <f t="shared" si="19"/>
        <v>212</v>
      </c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5">
      <c r="A301" s="4">
        <v>23561</v>
      </c>
      <c r="B301" s="4" t="s">
        <v>523</v>
      </c>
      <c r="C301" s="4" t="s">
        <v>39</v>
      </c>
      <c r="D301" s="4" t="s">
        <v>41</v>
      </c>
      <c r="E301" s="4" t="s">
        <v>1218</v>
      </c>
      <c r="F301" s="4">
        <v>91</v>
      </c>
      <c r="G301" s="6">
        <v>42492</v>
      </c>
      <c r="H301" s="4" t="str">
        <f>VLOOKUP(D301,Productos!$A$2:$B$13,2,FALSE)</f>
        <v>garrafa 4l</v>
      </c>
      <c r="I301" t="str">
        <f>VLOOKUP(C301,Países!$A$2:$B$186,2,FALSE)</f>
        <v>Sub-Saharan Africa</v>
      </c>
      <c r="J301" s="4">
        <f>VLOOKUP(H301,Productos!$B$2:$C$13,2,FALSE)</f>
        <v>5</v>
      </c>
      <c r="K301" s="4">
        <f>VLOOKUP(H301,Productos!$B$2:$D$13,3,FALSE)</f>
        <v>9.99</v>
      </c>
      <c r="L301" s="4">
        <f>VLOOKUP(I301,Inventarios!$A$3:$B$9,2,FALSE)</f>
        <v>26618</v>
      </c>
      <c r="M301" s="4">
        <f>VLOOKUP(I301,Inventarios!$A$3:$C$9,3,FALSE)</f>
        <v>39447</v>
      </c>
      <c r="N301" s="4">
        <f t="shared" si="16"/>
        <v>909.09</v>
      </c>
      <c r="O301" s="4">
        <f t="shared" si="17"/>
        <v>904.09</v>
      </c>
      <c r="P301" s="4">
        <f t="shared" si="18"/>
        <v>2016</v>
      </c>
      <c r="Q301" s="4">
        <f t="shared" si="19"/>
        <v>455</v>
      </c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5">
      <c r="A302" s="4">
        <v>23562</v>
      </c>
      <c r="B302" s="4" t="s">
        <v>524</v>
      </c>
      <c r="C302" s="4" t="s">
        <v>30</v>
      </c>
      <c r="D302" s="4" t="s">
        <v>13</v>
      </c>
      <c r="E302" s="4" t="s">
        <v>1219</v>
      </c>
      <c r="F302" s="4">
        <v>198</v>
      </c>
      <c r="G302" s="6">
        <v>42486</v>
      </c>
      <c r="H302" s="4" t="str">
        <f>VLOOKUP(D302,Productos!$A$2:$B$13,2,FALSE)</f>
        <v>botellín 200cc</v>
      </c>
      <c r="I302" t="str">
        <f>VLOOKUP(C302,Países!$A$2:$B$186,2,FALSE)</f>
        <v>Middle East and North Africa</v>
      </c>
      <c r="J302" s="4">
        <f>VLOOKUP(H302,Productos!$B$2:$C$13,2,FALSE)</f>
        <v>1.5</v>
      </c>
      <c r="K302" s="4">
        <f>VLOOKUP(H302,Productos!$B$2:$D$13,3,FALSE)</f>
        <v>3</v>
      </c>
      <c r="L302" s="4">
        <f>VLOOKUP(I302,Inventarios!$A$3:$B$9,2,FALSE)</f>
        <v>11415</v>
      </c>
      <c r="M302" s="4">
        <f>VLOOKUP(I302,Inventarios!$A$3:$C$9,3,FALSE)</f>
        <v>15102</v>
      </c>
      <c r="N302" s="4">
        <f t="shared" si="16"/>
        <v>594</v>
      </c>
      <c r="O302" s="4">
        <f t="shared" si="17"/>
        <v>592.5</v>
      </c>
      <c r="P302" s="4">
        <f t="shared" si="18"/>
        <v>2016</v>
      </c>
      <c r="Q302" s="4">
        <f t="shared" si="19"/>
        <v>297</v>
      </c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5">
      <c r="A303" s="4">
        <v>23563</v>
      </c>
      <c r="B303" s="4" t="s">
        <v>525</v>
      </c>
      <c r="C303" s="4" t="s">
        <v>252</v>
      </c>
      <c r="D303" s="4" t="s">
        <v>13</v>
      </c>
      <c r="E303" s="4" t="s">
        <v>1219</v>
      </c>
      <c r="F303" s="4">
        <v>202</v>
      </c>
      <c r="G303" s="6">
        <v>42484</v>
      </c>
      <c r="H303" s="4" t="str">
        <f>VLOOKUP(D303,Productos!$A$2:$B$13,2,FALSE)</f>
        <v>botellín 200cc</v>
      </c>
      <c r="I303" t="str">
        <f>VLOOKUP(C303,Países!$A$2:$B$186,2,FALSE)</f>
        <v>Europe</v>
      </c>
      <c r="J303" s="4">
        <f>VLOOKUP(H303,Productos!$B$2:$C$13,2,FALSE)</f>
        <v>1.5</v>
      </c>
      <c r="K303" s="4">
        <f>VLOOKUP(H303,Productos!$B$2:$D$13,3,FALSE)</f>
        <v>3</v>
      </c>
      <c r="L303" s="4">
        <f>VLOOKUP(I303,Inventarios!$A$3:$B$9,2,FALSE)</f>
        <v>12372</v>
      </c>
      <c r="M303" s="4">
        <f>VLOOKUP(I303,Inventarios!$A$3:$C$9,3,FALSE)</f>
        <v>22716</v>
      </c>
      <c r="N303" s="4">
        <f t="shared" si="16"/>
        <v>606</v>
      </c>
      <c r="O303" s="4">
        <f t="shared" si="17"/>
        <v>604.5</v>
      </c>
      <c r="P303" s="4">
        <f t="shared" si="18"/>
        <v>2016</v>
      </c>
      <c r="Q303" s="4">
        <f t="shared" si="19"/>
        <v>303</v>
      </c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5">
      <c r="A304" s="4">
        <v>23564</v>
      </c>
      <c r="B304" s="4" t="s">
        <v>526</v>
      </c>
      <c r="C304" s="4" t="s">
        <v>122</v>
      </c>
      <c r="D304" s="4" t="s">
        <v>13</v>
      </c>
      <c r="E304" s="4" t="s">
        <v>1219</v>
      </c>
      <c r="F304" s="4">
        <v>136</v>
      </c>
      <c r="G304" s="6">
        <v>42481</v>
      </c>
      <c r="H304" s="4" t="str">
        <f>VLOOKUP(D304,Productos!$A$2:$B$13,2,FALSE)</f>
        <v>botellín 200cc</v>
      </c>
      <c r="I304" t="str">
        <f>VLOOKUP(C304,Países!$A$2:$B$186,2,FALSE)</f>
        <v>Sub-Saharan Africa</v>
      </c>
      <c r="J304" s="4">
        <f>VLOOKUP(H304,Productos!$B$2:$C$13,2,FALSE)</f>
        <v>1.5</v>
      </c>
      <c r="K304" s="4">
        <f>VLOOKUP(H304,Productos!$B$2:$D$13,3,FALSE)</f>
        <v>3</v>
      </c>
      <c r="L304" s="4">
        <f>VLOOKUP(I304,Inventarios!$A$3:$B$9,2,FALSE)</f>
        <v>26618</v>
      </c>
      <c r="M304" s="4">
        <f>VLOOKUP(I304,Inventarios!$A$3:$C$9,3,FALSE)</f>
        <v>39447</v>
      </c>
      <c r="N304" s="4">
        <f t="shared" si="16"/>
        <v>408</v>
      </c>
      <c r="O304" s="4">
        <f t="shared" si="17"/>
        <v>406.5</v>
      </c>
      <c r="P304" s="4">
        <f t="shared" si="18"/>
        <v>2016</v>
      </c>
      <c r="Q304" s="4">
        <f t="shared" si="19"/>
        <v>204</v>
      </c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5">
      <c r="A305" s="4">
        <v>23565</v>
      </c>
      <c r="B305" s="4" t="s">
        <v>527</v>
      </c>
      <c r="C305" s="4" t="s">
        <v>215</v>
      </c>
      <c r="D305" s="4" t="s">
        <v>31</v>
      </c>
      <c r="E305" s="4" t="s">
        <v>1219</v>
      </c>
      <c r="F305" s="4">
        <v>70</v>
      </c>
      <c r="G305" s="6">
        <v>42498</v>
      </c>
      <c r="H305" s="4" t="str">
        <f>VLOOKUP(D305,Productos!$A$2:$B$13,2,FALSE)</f>
        <v>botella 5l</v>
      </c>
      <c r="I305" t="str">
        <f>VLOOKUP(C305,Países!$A$2:$B$186,2,FALSE)</f>
        <v>Asia</v>
      </c>
      <c r="J305" s="4">
        <f>VLOOKUP(H305,Productos!$B$2:$C$13,2,FALSE)</f>
        <v>6</v>
      </c>
      <c r="K305" s="4">
        <f>VLOOKUP(H305,Productos!$B$2:$D$13,3,FALSE)</f>
        <v>9</v>
      </c>
      <c r="L305" s="4">
        <f>VLOOKUP(I305,Inventarios!$A$3:$B$9,2,FALSE)</f>
        <v>10972</v>
      </c>
      <c r="M305" s="4">
        <f>VLOOKUP(I305,Inventarios!$A$3:$C$9,3,FALSE)</f>
        <v>18721</v>
      </c>
      <c r="N305" s="4">
        <f t="shared" si="16"/>
        <v>630</v>
      </c>
      <c r="O305" s="4">
        <f t="shared" si="17"/>
        <v>624</v>
      </c>
      <c r="P305" s="4">
        <f t="shared" si="18"/>
        <v>2016</v>
      </c>
      <c r="Q305" s="4">
        <f t="shared" si="19"/>
        <v>420</v>
      </c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5">
      <c r="A306" s="4">
        <v>23566</v>
      </c>
      <c r="B306" s="4" t="s">
        <v>528</v>
      </c>
      <c r="C306" s="4" t="s">
        <v>157</v>
      </c>
      <c r="D306" s="4" t="s">
        <v>22</v>
      </c>
      <c r="E306" s="4" t="s">
        <v>1218</v>
      </c>
      <c r="F306" s="4">
        <v>95</v>
      </c>
      <c r="G306" s="6">
        <v>42511</v>
      </c>
      <c r="H306" s="4" t="str">
        <f>VLOOKUP(D306,Productos!$A$2:$B$13,2,FALSE)</f>
        <v>botellín 500cc</v>
      </c>
      <c r="I306" t="str">
        <f>VLOOKUP(C306,Países!$A$2:$B$186,2,FALSE)</f>
        <v>Central America and the Caribbean</v>
      </c>
      <c r="J306" s="4">
        <f>VLOOKUP(H306,Productos!$B$2:$C$13,2,FALSE)</f>
        <v>3.5</v>
      </c>
      <c r="K306" s="4">
        <f>VLOOKUP(H306,Productos!$B$2:$D$13,3,FALSE)</f>
        <v>6.5</v>
      </c>
      <c r="L306" s="4">
        <f>VLOOKUP(I306,Inventarios!$A$3:$B$9,2,FALSE)</f>
        <v>7690</v>
      </c>
      <c r="M306" s="4">
        <f>VLOOKUP(I306,Inventarios!$A$3:$C$9,3,FALSE)</f>
        <v>14672</v>
      </c>
      <c r="N306" s="4">
        <f t="shared" si="16"/>
        <v>617.5</v>
      </c>
      <c r="O306" s="4">
        <f t="shared" si="17"/>
        <v>614</v>
      </c>
      <c r="P306" s="4">
        <f t="shared" si="18"/>
        <v>2016</v>
      </c>
      <c r="Q306" s="4">
        <f t="shared" si="19"/>
        <v>332.5</v>
      </c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5">
      <c r="A307" s="4">
        <v>23567</v>
      </c>
      <c r="B307" s="4" t="s">
        <v>529</v>
      </c>
      <c r="C307" s="4" t="s">
        <v>70</v>
      </c>
      <c r="D307" s="4" t="s">
        <v>37</v>
      </c>
      <c r="E307" s="4" t="s">
        <v>1218</v>
      </c>
      <c r="F307" s="4">
        <v>150</v>
      </c>
      <c r="G307" s="6">
        <v>42471</v>
      </c>
      <c r="H307" s="4" t="str">
        <f>VLOOKUP(D307,Productos!$A$2:$B$13,2,FALSE)</f>
        <v>garrafa 3l</v>
      </c>
      <c r="I307" t="str">
        <f>VLOOKUP(C307,Países!$A$2:$B$186,2,FALSE)</f>
        <v>Sub-Saharan Africa</v>
      </c>
      <c r="J307" s="4">
        <f>VLOOKUP(H307,Productos!$B$2:$C$13,2,FALSE)</f>
        <v>3.5</v>
      </c>
      <c r="K307" s="4">
        <f>VLOOKUP(H307,Productos!$B$2:$D$13,3,FALSE)</f>
        <v>6.99</v>
      </c>
      <c r="L307" s="4">
        <f>VLOOKUP(I307,Inventarios!$A$3:$B$9,2,FALSE)</f>
        <v>26618</v>
      </c>
      <c r="M307" s="4">
        <f>VLOOKUP(I307,Inventarios!$A$3:$C$9,3,FALSE)</f>
        <v>39447</v>
      </c>
      <c r="N307" s="4">
        <f t="shared" si="16"/>
        <v>1048.5</v>
      </c>
      <c r="O307" s="4">
        <f t="shared" si="17"/>
        <v>1045</v>
      </c>
      <c r="P307" s="4">
        <f t="shared" si="18"/>
        <v>2016</v>
      </c>
      <c r="Q307" s="4">
        <f t="shared" si="19"/>
        <v>525</v>
      </c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5">
      <c r="A308" s="4">
        <v>23568</v>
      </c>
      <c r="B308" s="4" t="s">
        <v>530</v>
      </c>
      <c r="C308" s="4" t="s">
        <v>308</v>
      </c>
      <c r="D308" s="4" t="s">
        <v>41</v>
      </c>
      <c r="E308" s="4" t="s">
        <v>1219</v>
      </c>
      <c r="F308" s="4">
        <v>146</v>
      </c>
      <c r="G308" s="6">
        <v>42481</v>
      </c>
      <c r="H308" s="4" t="str">
        <f>VLOOKUP(D308,Productos!$A$2:$B$13,2,FALSE)</f>
        <v>garrafa 4l</v>
      </c>
      <c r="I308" t="str">
        <f>VLOOKUP(C308,Países!$A$2:$B$186,2,FALSE)</f>
        <v>Australia and Oceania</v>
      </c>
      <c r="J308" s="4">
        <f>VLOOKUP(H308,Productos!$B$2:$C$13,2,FALSE)</f>
        <v>5</v>
      </c>
      <c r="K308" s="4">
        <f>VLOOKUP(H308,Productos!$B$2:$D$13,3,FALSE)</f>
        <v>9.99</v>
      </c>
      <c r="L308" s="4">
        <f>VLOOKUP(I308,Inventarios!$A$3:$B$9,2,FALSE)</f>
        <v>4047</v>
      </c>
      <c r="M308" s="4">
        <f>VLOOKUP(I308,Inventarios!$A$3:$C$9,3,FALSE)</f>
        <v>9654</v>
      </c>
      <c r="N308" s="4">
        <f t="shared" si="16"/>
        <v>1458.54</v>
      </c>
      <c r="O308" s="4">
        <f t="shared" si="17"/>
        <v>1453.54</v>
      </c>
      <c r="P308" s="4">
        <f t="shared" si="18"/>
        <v>2016</v>
      </c>
      <c r="Q308" s="4">
        <f t="shared" si="19"/>
        <v>730</v>
      </c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5">
      <c r="A309" s="4">
        <v>23569</v>
      </c>
      <c r="B309" s="4" t="s">
        <v>531</v>
      </c>
      <c r="C309" s="4" t="s">
        <v>281</v>
      </c>
      <c r="D309" s="4" t="s">
        <v>19</v>
      </c>
      <c r="E309" s="4" t="s">
        <v>1220</v>
      </c>
      <c r="F309" s="4">
        <v>9</v>
      </c>
      <c r="G309" s="6">
        <v>42474</v>
      </c>
      <c r="H309" s="4" t="str">
        <f>VLOOKUP(D309,Productos!$A$2:$B$13,2,FALSE)</f>
        <v>botellín 300cc</v>
      </c>
      <c r="I309" t="str">
        <f>VLOOKUP(C309,Países!$A$2:$B$186,2,FALSE)</f>
        <v>Asia</v>
      </c>
      <c r="J309" s="4">
        <f>VLOOKUP(H309,Productos!$B$2:$C$13,2,FALSE)</f>
        <v>2</v>
      </c>
      <c r="K309" s="4">
        <f>VLOOKUP(H309,Productos!$B$2:$D$13,3,FALSE)</f>
        <v>3.99</v>
      </c>
      <c r="L309" s="4">
        <f>VLOOKUP(I309,Inventarios!$A$3:$B$9,2,FALSE)</f>
        <v>10972</v>
      </c>
      <c r="M309" s="4">
        <f>VLOOKUP(I309,Inventarios!$A$3:$C$9,3,FALSE)</f>
        <v>18721</v>
      </c>
      <c r="N309" s="4">
        <f t="shared" si="16"/>
        <v>35.910000000000004</v>
      </c>
      <c r="O309" s="4">
        <f t="shared" si="17"/>
        <v>33.910000000000004</v>
      </c>
      <c r="P309" s="4">
        <f t="shared" si="18"/>
        <v>2016</v>
      </c>
      <c r="Q309" s="4">
        <f t="shared" si="19"/>
        <v>18</v>
      </c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5">
      <c r="A310" s="4">
        <v>23570</v>
      </c>
      <c r="B310" s="4" t="s">
        <v>532</v>
      </c>
      <c r="C310" s="4" t="s">
        <v>207</v>
      </c>
      <c r="D310" s="4" t="s">
        <v>13</v>
      </c>
      <c r="E310" s="4" t="s">
        <v>1219</v>
      </c>
      <c r="F310" s="4">
        <v>68</v>
      </c>
      <c r="G310" s="6">
        <v>42465</v>
      </c>
      <c r="H310" s="4" t="str">
        <f>VLOOKUP(D310,Productos!$A$2:$B$13,2,FALSE)</f>
        <v>botellín 200cc</v>
      </c>
      <c r="I310" t="str">
        <f>VLOOKUP(C310,Países!$A$2:$B$186,2,FALSE)</f>
        <v>Sub-Saharan Africa</v>
      </c>
      <c r="J310" s="4">
        <f>VLOOKUP(H310,Productos!$B$2:$C$13,2,FALSE)</f>
        <v>1.5</v>
      </c>
      <c r="K310" s="4">
        <f>VLOOKUP(H310,Productos!$B$2:$D$13,3,FALSE)</f>
        <v>3</v>
      </c>
      <c r="L310" s="4">
        <f>VLOOKUP(I310,Inventarios!$A$3:$B$9,2,FALSE)</f>
        <v>26618</v>
      </c>
      <c r="M310" s="4">
        <f>VLOOKUP(I310,Inventarios!$A$3:$C$9,3,FALSE)</f>
        <v>39447</v>
      </c>
      <c r="N310" s="4">
        <f t="shared" si="16"/>
        <v>204</v>
      </c>
      <c r="O310" s="4">
        <f t="shared" si="17"/>
        <v>202.5</v>
      </c>
      <c r="P310" s="4">
        <f t="shared" si="18"/>
        <v>2016</v>
      </c>
      <c r="Q310" s="4">
        <f t="shared" si="19"/>
        <v>102</v>
      </c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5">
      <c r="A311" s="4">
        <v>23571</v>
      </c>
      <c r="B311" s="4" t="s">
        <v>533</v>
      </c>
      <c r="C311" s="4" t="s">
        <v>278</v>
      </c>
      <c r="D311" s="4" t="s">
        <v>41</v>
      </c>
      <c r="E311" s="4" t="s">
        <v>1219</v>
      </c>
      <c r="F311" s="4">
        <v>71</v>
      </c>
      <c r="G311" s="6">
        <v>42504</v>
      </c>
      <c r="H311" s="4" t="str">
        <f>VLOOKUP(D311,Productos!$A$2:$B$13,2,FALSE)</f>
        <v>garrafa 4l</v>
      </c>
      <c r="I311" t="str">
        <f>VLOOKUP(C311,Países!$A$2:$B$186,2,FALSE)</f>
        <v>Europe</v>
      </c>
      <c r="J311" s="4">
        <f>VLOOKUP(H311,Productos!$B$2:$C$13,2,FALSE)</f>
        <v>5</v>
      </c>
      <c r="K311" s="4">
        <f>VLOOKUP(H311,Productos!$B$2:$D$13,3,FALSE)</f>
        <v>9.99</v>
      </c>
      <c r="L311" s="4">
        <f>VLOOKUP(I311,Inventarios!$A$3:$B$9,2,FALSE)</f>
        <v>12372</v>
      </c>
      <c r="M311" s="4">
        <f>VLOOKUP(I311,Inventarios!$A$3:$C$9,3,FALSE)</f>
        <v>22716</v>
      </c>
      <c r="N311" s="4">
        <f t="shared" si="16"/>
        <v>709.29</v>
      </c>
      <c r="O311" s="4">
        <f t="shared" si="17"/>
        <v>704.29</v>
      </c>
      <c r="P311" s="4">
        <f t="shared" si="18"/>
        <v>2016</v>
      </c>
      <c r="Q311" s="4">
        <f t="shared" si="19"/>
        <v>355</v>
      </c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5">
      <c r="A312" s="4">
        <v>23572</v>
      </c>
      <c r="B312" s="4" t="s">
        <v>534</v>
      </c>
      <c r="C312" s="4" t="s">
        <v>305</v>
      </c>
      <c r="D312" s="4" t="s">
        <v>28</v>
      </c>
      <c r="E312" s="4" t="s">
        <v>1218</v>
      </c>
      <c r="F312" s="4">
        <v>72</v>
      </c>
      <c r="G312" s="6">
        <v>42494</v>
      </c>
      <c r="H312" s="4" t="str">
        <f>VLOOKUP(D312,Productos!$A$2:$B$13,2,FALSE)</f>
        <v>botella 1l</v>
      </c>
      <c r="I312" t="str">
        <f>VLOOKUP(C312,Países!$A$2:$B$186,2,FALSE)</f>
        <v>Sub-Saharan Africa</v>
      </c>
      <c r="J312" s="4">
        <f>VLOOKUP(H312,Productos!$B$2:$C$13,2,FALSE)</f>
        <v>3.5</v>
      </c>
      <c r="K312" s="4">
        <f>VLOOKUP(H312,Productos!$B$2:$D$13,3,FALSE)</f>
        <v>6.5</v>
      </c>
      <c r="L312" s="4">
        <f>VLOOKUP(I312,Inventarios!$A$3:$B$9,2,FALSE)</f>
        <v>26618</v>
      </c>
      <c r="M312" s="4">
        <f>VLOOKUP(I312,Inventarios!$A$3:$C$9,3,FALSE)</f>
        <v>39447</v>
      </c>
      <c r="N312" s="4">
        <f t="shared" si="16"/>
        <v>468</v>
      </c>
      <c r="O312" s="4">
        <f t="shared" si="17"/>
        <v>464.5</v>
      </c>
      <c r="P312" s="4">
        <f t="shared" si="18"/>
        <v>2016</v>
      </c>
      <c r="Q312" s="4">
        <f t="shared" si="19"/>
        <v>252</v>
      </c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5">
      <c r="A313" s="4">
        <v>23573</v>
      </c>
      <c r="B313" s="4" t="s">
        <v>535</v>
      </c>
      <c r="C313" s="4" t="s">
        <v>150</v>
      </c>
      <c r="D313" s="4" t="s">
        <v>35</v>
      </c>
      <c r="E313" s="4" t="s">
        <v>1219</v>
      </c>
      <c r="F313" s="4">
        <v>67</v>
      </c>
      <c r="G313" s="6">
        <v>42499</v>
      </c>
      <c r="H313" s="4" t="str">
        <f>VLOOKUP(D313,Productos!$A$2:$B$13,2,FALSE)</f>
        <v>garrafa 2l</v>
      </c>
      <c r="I313" t="str">
        <f>VLOOKUP(C313,Países!$A$2:$B$186,2,FALSE)</f>
        <v>Sub-Saharan Africa</v>
      </c>
      <c r="J313" s="4">
        <f>VLOOKUP(H313,Productos!$B$2:$C$13,2,FALSE)</f>
        <v>2.5</v>
      </c>
      <c r="K313" s="4">
        <f>VLOOKUP(H313,Productos!$B$2:$D$13,3,FALSE)</f>
        <v>4.5</v>
      </c>
      <c r="L313" s="4">
        <f>VLOOKUP(I313,Inventarios!$A$3:$B$9,2,FALSE)</f>
        <v>26618</v>
      </c>
      <c r="M313" s="4">
        <f>VLOOKUP(I313,Inventarios!$A$3:$C$9,3,FALSE)</f>
        <v>39447</v>
      </c>
      <c r="N313" s="4">
        <f t="shared" si="16"/>
        <v>301.5</v>
      </c>
      <c r="O313" s="4">
        <f t="shared" si="17"/>
        <v>299</v>
      </c>
      <c r="P313" s="4">
        <f t="shared" si="18"/>
        <v>2016</v>
      </c>
      <c r="Q313" s="4">
        <f t="shared" si="19"/>
        <v>167.5</v>
      </c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5">
      <c r="A314" s="4">
        <v>23574</v>
      </c>
      <c r="B314" s="4" t="s">
        <v>536</v>
      </c>
      <c r="C314" s="4" t="s">
        <v>318</v>
      </c>
      <c r="D314" s="4" t="s">
        <v>19</v>
      </c>
      <c r="E314" s="4" t="s">
        <v>1218</v>
      </c>
      <c r="F314" s="4">
        <v>33</v>
      </c>
      <c r="G314" s="6">
        <v>42504</v>
      </c>
      <c r="H314" s="4" t="str">
        <f>VLOOKUP(D314,Productos!$A$2:$B$13,2,FALSE)</f>
        <v>botellín 300cc</v>
      </c>
      <c r="I314" t="str">
        <f>VLOOKUP(C314,Países!$A$2:$B$186,2,FALSE)</f>
        <v>Middle East and North Africa</v>
      </c>
      <c r="J314" s="4">
        <f>VLOOKUP(H314,Productos!$B$2:$C$13,2,FALSE)</f>
        <v>2</v>
      </c>
      <c r="K314" s="4">
        <f>VLOOKUP(H314,Productos!$B$2:$D$13,3,FALSE)</f>
        <v>3.99</v>
      </c>
      <c r="L314" s="4">
        <f>VLOOKUP(I314,Inventarios!$A$3:$B$9,2,FALSE)</f>
        <v>11415</v>
      </c>
      <c r="M314" s="4">
        <f>VLOOKUP(I314,Inventarios!$A$3:$C$9,3,FALSE)</f>
        <v>15102</v>
      </c>
      <c r="N314" s="4">
        <f t="shared" si="16"/>
        <v>131.67000000000002</v>
      </c>
      <c r="O314" s="4">
        <f t="shared" si="17"/>
        <v>129.67000000000002</v>
      </c>
      <c r="P314" s="4">
        <f t="shared" si="18"/>
        <v>2016</v>
      </c>
      <c r="Q314" s="4">
        <f t="shared" si="19"/>
        <v>66</v>
      </c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5">
      <c r="A315" s="4">
        <v>23575</v>
      </c>
      <c r="B315" s="4" t="s">
        <v>537</v>
      </c>
      <c r="C315" s="4" t="s">
        <v>143</v>
      </c>
      <c r="D315" s="4" t="s">
        <v>31</v>
      </c>
      <c r="E315" s="4" t="s">
        <v>1218</v>
      </c>
      <c r="F315" s="4">
        <v>29</v>
      </c>
      <c r="G315" s="6">
        <v>42497</v>
      </c>
      <c r="H315" s="4" t="str">
        <f>VLOOKUP(D315,Productos!$A$2:$B$13,2,FALSE)</f>
        <v>botella 5l</v>
      </c>
      <c r="I315" t="str">
        <f>VLOOKUP(C315,Países!$A$2:$B$186,2,FALSE)</f>
        <v>Europe</v>
      </c>
      <c r="J315" s="4">
        <f>VLOOKUP(H315,Productos!$B$2:$C$13,2,FALSE)</f>
        <v>6</v>
      </c>
      <c r="K315" s="4">
        <f>VLOOKUP(H315,Productos!$B$2:$D$13,3,FALSE)</f>
        <v>9</v>
      </c>
      <c r="L315" s="4">
        <f>VLOOKUP(I315,Inventarios!$A$3:$B$9,2,FALSE)</f>
        <v>12372</v>
      </c>
      <c r="M315" s="4">
        <f>VLOOKUP(I315,Inventarios!$A$3:$C$9,3,FALSE)</f>
        <v>22716</v>
      </c>
      <c r="N315" s="4">
        <f t="shared" si="16"/>
        <v>261</v>
      </c>
      <c r="O315" s="4">
        <f t="shared" si="17"/>
        <v>255</v>
      </c>
      <c r="P315" s="4">
        <f t="shared" si="18"/>
        <v>2016</v>
      </c>
      <c r="Q315" s="4">
        <f t="shared" si="19"/>
        <v>174</v>
      </c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5">
      <c r="A316" s="4">
        <v>23576</v>
      </c>
      <c r="B316" s="4" t="s">
        <v>538</v>
      </c>
      <c r="C316" s="4" t="s">
        <v>122</v>
      </c>
      <c r="D316" s="4" t="s">
        <v>19</v>
      </c>
      <c r="E316" s="4" t="s">
        <v>1218</v>
      </c>
      <c r="F316" s="4">
        <v>199</v>
      </c>
      <c r="G316" s="6">
        <v>42511</v>
      </c>
      <c r="H316" s="4" t="str">
        <f>VLOOKUP(D316,Productos!$A$2:$B$13,2,FALSE)</f>
        <v>botellín 300cc</v>
      </c>
      <c r="I316" t="str">
        <f>VLOOKUP(C316,Países!$A$2:$B$186,2,FALSE)</f>
        <v>Sub-Saharan Africa</v>
      </c>
      <c r="J316" s="4">
        <f>VLOOKUP(H316,Productos!$B$2:$C$13,2,FALSE)</f>
        <v>2</v>
      </c>
      <c r="K316" s="4">
        <f>VLOOKUP(H316,Productos!$B$2:$D$13,3,FALSE)</f>
        <v>3.99</v>
      </c>
      <c r="L316" s="4">
        <f>VLOOKUP(I316,Inventarios!$A$3:$B$9,2,FALSE)</f>
        <v>26618</v>
      </c>
      <c r="M316" s="4">
        <f>VLOOKUP(I316,Inventarios!$A$3:$C$9,3,FALSE)</f>
        <v>39447</v>
      </c>
      <c r="N316" s="4">
        <f t="shared" si="16"/>
        <v>794.01</v>
      </c>
      <c r="O316" s="4">
        <f t="shared" si="17"/>
        <v>792.01</v>
      </c>
      <c r="P316" s="4">
        <f t="shared" si="18"/>
        <v>2016</v>
      </c>
      <c r="Q316" s="4">
        <f t="shared" si="19"/>
        <v>398</v>
      </c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5">
      <c r="A317" s="4">
        <v>23577</v>
      </c>
      <c r="B317" s="4" t="s">
        <v>539</v>
      </c>
      <c r="C317" s="4" t="s">
        <v>271</v>
      </c>
      <c r="D317" s="4" t="s">
        <v>16</v>
      </c>
      <c r="E317" s="4" t="s">
        <v>1219</v>
      </c>
      <c r="F317" s="4">
        <v>62</v>
      </c>
      <c r="G317" s="6">
        <v>42466</v>
      </c>
      <c r="H317" s="4" t="str">
        <f>VLOOKUP(D317,Productos!$A$2:$B$13,2,FALSE)</f>
        <v>garrafa 1l</v>
      </c>
      <c r="I317" t="str">
        <f>VLOOKUP(C317,Países!$A$2:$B$186,2,FALSE)</f>
        <v>Europe</v>
      </c>
      <c r="J317" s="4">
        <f>VLOOKUP(H317,Productos!$B$2:$C$13,2,FALSE)</f>
        <v>1</v>
      </c>
      <c r="K317" s="4">
        <f>VLOOKUP(H317,Productos!$B$2:$D$13,3,FALSE)</f>
        <v>2</v>
      </c>
      <c r="L317" s="4">
        <f>VLOOKUP(I317,Inventarios!$A$3:$B$9,2,FALSE)</f>
        <v>12372</v>
      </c>
      <c r="M317" s="4">
        <f>VLOOKUP(I317,Inventarios!$A$3:$C$9,3,FALSE)</f>
        <v>22716</v>
      </c>
      <c r="N317" s="4">
        <f t="shared" si="16"/>
        <v>124</v>
      </c>
      <c r="O317" s="4">
        <f t="shared" si="17"/>
        <v>123</v>
      </c>
      <c r="P317" s="4">
        <f t="shared" si="18"/>
        <v>2016</v>
      </c>
      <c r="Q317" s="4">
        <f t="shared" si="19"/>
        <v>62</v>
      </c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5">
      <c r="A318" s="4">
        <v>23578</v>
      </c>
      <c r="B318" s="4" t="s">
        <v>540</v>
      </c>
      <c r="C318" s="4" t="s">
        <v>254</v>
      </c>
      <c r="D318" s="4" t="s">
        <v>16</v>
      </c>
      <c r="E318" s="4" t="s">
        <v>1219</v>
      </c>
      <c r="F318" s="4">
        <v>119</v>
      </c>
      <c r="G318" s="6">
        <v>42500</v>
      </c>
      <c r="H318" s="4" t="str">
        <f>VLOOKUP(D318,Productos!$A$2:$B$13,2,FALSE)</f>
        <v>garrafa 1l</v>
      </c>
      <c r="I318" t="str">
        <f>VLOOKUP(C318,Países!$A$2:$B$186,2,FALSE)</f>
        <v>Australia and Oceania</v>
      </c>
      <c r="J318" s="4">
        <f>VLOOKUP(H318,Productos!$B$2:$C$13,2,FALSE)</f>
        <v>1</v>
      </c>
      <c r="K318" s="4">
        <f>VLOOKUP(H318,Productos!$B$2:$D$13,3,FALSE)</f>
        <v>2</v>
      </c>
      <c r="L318" s="4">
        <f>VLOOKUP(I318,Inventarios!$A$3:$B$9,2,FALSE)</f>
        <v>4047</v>
      </c>
      <c r="M318" s="4">
        <f>VLOOKUP(I318,Inventarios!$A$3:$C$9,3,FALSE)</f>
        <v>9654</v>
      </c>
      <c r="N318" s="4">
        <f t="shared" si="16"/>
        <v>238</v>
      </c>
      <c r="O318" s="4">
        <f t="shared" si="17"/>
        <v>237</v>
      </c>
      <c r="P318" s="4">
        <f t="shared" si="18"/>
        <v>2016</v>
      </c>
      <c r="Q318" s="4">
        <f t="shared" si="19"/>
        <v>119</v>
      </c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5">
      <c r="A319" s="4">
        <v>23579</v>
      </c>
      <c r="B319" s="4" t="s">
        <v>541</v>
      </c>
      <c r="C319" s="4" t="s">
        <v>224</v>
      </c>
      <c r="D319" s="4" t="s">
        <v>19</v>
      </c>
      <c r="E319" s="4" t="s">
        <v>1219</v>
      </c>
      <c r="F319" s="4">
        <v>50</v>
      </c>
      <c r="G319" s="6">
        <v>42464</v>
      </c>
      <c r="H319" s="4" t="str">
        <f>VLOOKUP(D319,Productos!$A$2:$B$13,2,FALSE)</f>
        <v>botellín 300cc</v>
      </c>
      <c r="I319" t="str">
        <f>VLOOKUP(C319,Países!$A$2:$B$186,2,FALSE)</f>
        <v>Sub-Saharan Africa</v>
      </c>
      <c r="J319" s="4">
        <f>VLOOKUP(H319,Productos!$B$2:$C$13,2,FALSE)</f>
        <v>2</v>
      </c>
      <c r="K319" s="4">
        <f>VLOOKUP(H319,Productos!$B$2:$D$13,3,FALSE)</f>
        <v>3.99</v>
      </c>
      <c r="L319" s="4">
        <f>VLOOKUP(I319,Inventarios!$A$3:$B$9,2,FALSE)</f>
        <v>26618</v>
      </c>
      <c r="M319" s="4">
        <f>VLOOKUP(I319,Inventarios!$A$3:$C$9,3,FALSE)</f>
        <v>39447</v>
      </c>
      <c r="N319" s="4">
        <f t="shared" si="16"/>
        <v>199.5</v>
      </c>
      <c r="O319" s="4">
        <f t="shared" si="17"/>
        <v>197.5</v>
      </c>
      <c r="P319" s="4">
        <f t="shared" si="18"/>
        <v>2016</v>
      </c>
      <c r="Q319" s="4">
        <f t="shared" si="19"/>
        <v>100</v>
      </c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5">
      <c r="A320" s="4">
        <v>23580</v>
      </c>
      <c r="B320" s="4" t="s">
        <v>542</v>
      </c>
      <c r="C320" s="4" t="s">
        <v>17</v>
      </c>
      <c r="D320" s="4" t="s">
        <v>31</v>
      </c>
      <c r="E320" s="4" t="s">
        <v>1219</v>
      </c>
      <c r="F320" s="4">
        <v>1</v>
      </c>
      <c r="G320" s="6">
        <v>42506</v>
      </c>
      <c r="H320" s="4" t="str">
        <f>VLOOKUP(D320,Productos!$A$2:$B$13,2,FALSE)</f>
        <v>botella 5l</v>
      </c>
      <c r="I320" t="str">
        <f>VLOOKUP(C320,Países!$A$2:$B$186,2,FALSE)</f>
        <v>Middle East and North Africa</v>
      </c>
      <c r="J320" s="4">
        <f>VLOOKUP(H320,Productos!$B$2:$C$13,2,FALSE)</f>
        <v>6</v>
      </c>
      <c r="K320" s="4">
        <f>VLOOKUP(H320,Productos!$B$2:$D$13,3,FALSE)</f>
        <v>9</v>
      </c>
      <c r="L320" s="4">
        <f>VLOOKUP(I320,Inventarios!$A$3:$B$9,2,FALSE)</f>
        <v>11415</v>
      </c>
      <c r="M320" s="4">
        <f>VLOOKUP(I320,Inventarios!$A$3:$C$9,3,FALSE)</f>
        <v>15102</v>
      </c>
      <c r="N320" s="4">
        <f t="shared" si="16"/>
        <v>9</v>
      </c>
      <c r="O320" s="4">
        <f t="shared" si="17"/>
        <v>3</v>
      </c>
      <c r="P320" s="4">
        <f t="shared" si="18"/>
        <v>2016</v>
      </c>
      <c r="Q320" s="4">
        <f t="shared" si="19"/>
        <v>6</v>
      </c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5">
      <c r="A321" s="4">
        <v>23581</v>
      </c>
      <c r="B321" s="4" t="s">
        <v>543</v>
      </c>
      <c r="C321" s="4" t="s">
        <v>137</v>
      </c>
      <c r="D321" s="4" t="s">
        <v>19</v>
      </c>
      <c r="E321" s="4" t="s">
        <v>1219</v>
      </c>
      <c r="F321" s="4">
        <v>75</v>
      </c>
      <c r="G321" s="6">
        <v>42502</v>
      </c>
      <c r="H321" s="4" t="str">
        <f>VLOOKUP(D321,Productos!$A$2:$B$13,2,FALSE)</f>
        <v>botellín 300cc</v>
      </c>
      <c r="I321" t="str">
        <f>VLOOKUP(C321,Países!$A$2:$B$186,2,FALSE)</f>
        <v>Sub-Saharan Africa</v>
      </c>
      <c r="J321" s="4">
        <f>VLOOKUP(H321,Productos!$B$2:$C$13,2,FALSE)</f>
        <v>2</v>
      </c>
      <c r="K321" s="4">
        <f>VLOOKUP(H321,Productos!$B$2:$D$13,3,FALSE)</f>
        <v>3.99</v>
      </c>
      <c r="L321" s="4">
        <f>VLOOKUP(I321,Inventarios!$A$3:$B$9,2,FALSE)</f>
        <v>26618</v>
      </c>
      <c r="M321" s="4">
        <f>VLOOKUP(I321,Inventarios!$A$3:$C$9,3,FALSE)</f>
        <v>39447</v>
      </c>
      <c r="N321" s="4">
        <f t="shared" si="16"/>
        <v>299.25</v>
      </c>
      <c r="O321" s="4">
        <f t="shared" si="17"/>
        <v>297.25</v>
      </c>
      <c r="P321" s="4">
        <f t="shared" si="18"/>
        <v>2016</v>
      </c>
      <c r="Q321" s="4">
        <f t="shared" si="19"/>
        <v>150</v>
      </c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5">
      <c r="A322" s="4">
        <v>23582</v>
      </c>
      <c r="B322" s="4" t="s">
        <v>544</v>
      </c>
      <c r="C322" s="4" t="s">
        <v>161</v>
      </c>
      <c r="D322" s="4" t="s">
        <v>13</v>
      </c>
      <c r="E322" s="4" t="s">
        <v>1220</v>
      </c>
      <c r="F322" s="4">
        <v>146</v>
      </c>
      <c r="G322" s="6">
        <v>42502</v>
      </c>
      <c r="H322" s="4" t="str">
        <f>VLOOKUP(D322,Productos!$A$2:$B$13,2,FALSE)</f>
        <v>botellín 200cc</v>
      </c>
      <c r="I322" t="str">
        <f>VLOOKUP(C322,Países!$A$2:$B$186,2,FALSE)</f>
        <v>Sub-Saharan Africa</v>
      </c>
      <c r="J322" s="4">
        <f>VLOOKUP(H322,Productos!$B$2:$C$13,2,FALSE)</f>
        <v>1.5</v>
      </c>
      <c r="K322" s="4">
        <f>VLOOKUP(H322,Productos!$B$2:$D$13,3,FALSE)</f>
        <v>3</v>
      </c>
      <c r="L322" s="4">
        <f>VLOOKUP(I322,Inventarios!$A$3:$B$9,2,FALSE)</f>
        <v>26618</v>
      </c>
      <c r="M322" s="4">
        <f>VLOOKUP(I322,Inventarios!$A$3:$C$9,3,FALSE)</f>
        <v>39447</v>
      </c>
      <c r="N322" s="4">
        <f t="shared" si="16"/>
        <v>438</v>
      </c>
      <c r="O322" s="4">
        <f t="shared" si="17"/>
        <v>436.5</v>
      </c>
      <c r="P322" s="4">
        <f t="shared" si="18"/>
        <v>2016</v>
      </c>
      <c r="Q322" s="4">
        <f t="shared" si="19"/>
        <v>219</v>
      </c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5">
      <c r="A323" s="4">
        <v>23583</v>
      </c>
      <c r="B323" s="4" t="s">
        <v>545</v>
      </c>
      <c r="C323" s="4" t="s">
        <v>53</v>
      </c>
      <c r="D323" s="4" t="s">
        <v>24</v>
      </c>
      <c r="E323" s="4" t="s">
        <v>1218</v>
      </c>
      <c r="F323" s="4">
        <v>55</v>
      </c>
      <c r="G323" s="6">
        <v>42495</v>
      </c>
      <c r="H323" s="4" t="str">
        <f>VLOOKUP(D323,Productos!$A$2:$B$13,2,FALSE)</f>
        <v>botella 0.5l</v>
      </c>
      <c r="I323" t="str">
        <f>VLOOKUP(C323,Países!$A$2:$B$186,2,FALSE)</f>
        <v>Middle East and North Africa</v>
      </c>
      <c r="J323" s="4">
        <f>VLOOKUP(H323,Productos!$B$2:$C$13,2,FALSE)</f>
        <v>3</v>
      </c>
      <c r="K323" s="4">
        <f>VLOOKUP(H323,Productos!$B$2:$D$13,3,FALSE)</f>
        <v>6</v>
      </c>
      <c r="L323" s="4">
        <f>VLOOKUP(I323,Inventarios!$A$3:$B$9,2,FALSE)</f>
        <v>11415</v>
      </c>
      <c r="M323" s="4">
        <f>VLOOKUP(I323,Inventarios!$A$3:$C$9,3,FALSE)</f>
        <v>15102</v>
      </c>
      <c r="N323" s="4">
        <f t="shared" ref="N323:N386" si="20">F323*K323</f>
        <v>330</v>
      </c>
      <c r="O323" s="4">
        <f t="shared" ref="O323:O386" si="21">N323-J323</f>
        <v>327</v>
      </c>
      <c r="P323" s="4">
        <f t="shared" ref="P323:P386" si="22">YEAR(G323)</f>
        <v>2016</v>
      </c>
      <c r="Q323" s="4">
        <f t="shared" ref="Q323:Q386" si="23">F323*J323</f>
        <v>165</v>
      </c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5">
      <c r="A324" s="4">
        <v>23584</v>
      </c>
      <c r="B324" s="4" t="s">
        <v>546</v>
      </c>
      <c r="C324" s="4" t="s">
        <v>90</v>
      </c>
      <c r="D324" s="4" t="s">
        <v>35</v>
      </c>
      <c r="E324" s="4" t="s">
        <v>1218</v>
      </c>
      <c r="F324" s="4">
        <v>11</v>
      </c>
      <c r="G324" s="6">
        <v>42484</v>
      </c>
      <c r="H324" s="4" t="str">
        <f>VLOOKUP(D324,Productos!$A$2:$B$13,2,FALSE)</f>
        <v>garrafa 2l</v>
      </c>
      <c r="I324" t="str">
        <f>VLOOKUP(C324,Países!$A$2:$B$186,2,FALSE)</f>
        <v>Europe</v>
      </c>
      <c r="J324" s="4">
        <f>VLOOKUP(H324,Productos!$B$2:$C$13,2,FALSE)</f>
        <v>2.5</v>
      </c>
      <c r="K324" s="4">
        <f>VLOOKUP(H324,Productos!$B$2:$D$13,3,FALSE)</f>
        <v>4.5</v>
      </c>
      <c r="L324" s="4">
        <f>VLOOKUP(I324,Inventarios!$A$3:$B$9,2,FALSE)</f>
        <v>12372</v>
      </c>
      <c r="M324" s="4">
        <f>VLOOKUP(I324,Inventarios!$A$3:$C$9,3,FALSE)</f>
        <v>22716</v>
      </c>
      <c r="N324" s="4">
        <f t="shared" si="20"/>
        <v>49.5</v>
      </c>
      <c r="O324" s="4">
        <f t="shared" si="21"/>
        <v>47</v>
      </c>
      <c r="P324" s="4">
        <f t="shared" si="22"/>
        <v>2016</v>
      </c>
      <c r="Q324" s="4">
        <f t="shared" si="23"/>
        <v>27.5</v>
      </c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5">
      <c r="A325" s="4">
        <v>23585</v>
      </c>
      <c r="B325" s="4" t="s">
        <v>547</v>
      </c>
      <c r="C325" s="4" t="s">
        <v>305</v>
      </c>
      <c r="D325" s="4" t="s">
        <v>24</v>
      </c>
      <c r="E325" s="4" t="s">
        <v>1219</v>
      </c>
      <c r="F325" s="4">
        <v>164</v>
      </c>
      <c r="G325" s="6">
        <v>42505</v>
      </c>
      <c r="H325" s="4" t="str">
        <f>VLOOKUP(D325,Productos!$A$2:$B$13,2,FALSE)</f>
        <v>botella 0.5l</v>
      </c>
      <c r="I325" t="str">
        <f>VLOOKUP(C325,Países!$A$2:$B$186,2,FALSE)</f>
        <v>Sub-Saharan Africa</v>
      </c>
      <c r="J325" s="4">
        <f>VLOOKUP(H325,Productos!$B$2:$C$13,2,FALSE)</f>
        <v>3</v>
      </c>
      <c r="K325" s="4">
        <f>VLOOKUP(H325,Productos!$B$2:$D$13,3,FALSE)</f>
        <v>6</v>
      </c>
      <c r="L325" s="4">
        <f>VLOOKUP(I325,Inventarios!$A$3:$B$9,2,FALSE)</f>
        <v>26618</v>
      </c>
      <c r="M325" s="4">
        <f>VLOOKUP(I325,Inventarios!$A$3:$C$9,3,FALSE)</f>
        <v>39447</v>
      </c>
      <c r="N325" s="4">
        <f t="shared" si="20"/>
        <v>984</v>
      </c>
      <c r="O325" s="4">
        <f t="shared" si="21"/>
        <v>981</v>
      </c>
      <c r="P325" s="4">
        <f t="shared" si="22"/>
        <v>2016</v>
      </c>
      <c r="Q325" s="4">
        <f t="shared" si="23"/>
        <v>492</v>
      </c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5">
      <c r="A326" s="4">
        <v>23586</v>
      </c>
      <c r="B326" s="4" t="s">
        <v>548</v>
      </c>
      <c r="C326" s="4" t="s">
        <v>53</v>
      </c>
      <c r="D326" s="4" t="s">
        <v>24</v>
      </c>
      <c r="E326" s="4" t="s">
        <v>1219</v>
      </c>
      <c r="F326" s="4">
        <v>175</v>
      </c>
      <c r="G326" s="6">
        <v>42498</v>
      </c>
      <c r="H326" s="4" t="str">
        <f>VLOOKUP(D326,Productos!$A$2:$B$13,2,FALSE)</f>
        <v>botella 0.5l</v>
      </c>
      <c r="I326" t="str">
        <f>VLOOKUP(C326,Países!$A$2:$B$186,2,FALSE)</f>
        <v>Middle East and North Africa</v>
      </c>
      <c r="J326" s="4">
        <f>VLOOKUP(H326,Productos!$B$2:$C$13,2,FALSE)</f>
        <v>3</v>
      </c>
      <c r="K326" s="4">
        <f>VLOOKUP(H326,Productos!$B$2:$D$13,3,FALSE)</f>
        <v>6</v>
      </c>
      <c r="L326" s="4">
        <f>VLOOKUP(I326,Inventarios!$A$3:$B$9,2,FALSE)</f>
        <v>11415</v>
      </c>
      <c r="M326" s="4">
        <f>VLOOKUP(I326,Inventarios!$A$3:$C$9,3,FALSE)</f>
        <v>15102</v>
      </c>
      <c r="N326" s="4">
        <f t="shared" si="20"/>
        <v>1050</v>
      </c>
      <c r="O326" s="4">
        <f t="shared" si="21"/>
        <v>1047</v>
      </c>
      <c r="P326" s="4">
        <f t="shared" si="22"/>
        <v>2016</v>
      </c>
      <c r="Q326" s="4">
        <f t="shared" si="23"/>
        <v>525</v>
      </c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5">
      <c r="A327" s="4">
        <v>23587</v>
      </c>
      <c r="B327" s="4" t="s">
        <v>549</v>
      </c>
      <c r="C327" s="4" t="s">
        <v>94</v>
      </c>
      <c r="D327" s="4" t="s">
        <v>41</v>
      </c>
      <c r="E327" s="4" t="s">
        <v>1218</v>
      </c>
      <c r="F327" s="4">
        <v>102</v>
      </c>
      <c r="G327" s="6">
        <v>42466</v>
      </c>
      <c r="H327" s="4" t="str">
        <f>VLOOKUP(D327,Productos!$A$2:$B$13,2,FALSE)</f>
        <v>garrafa 4l</v>
      </c>
      <c r="I327" t="str">
        <f>VLOOKUP(C327,Países!$A$2:$B$186,2,FALSE)</f>
        <v>Sub-Saharan Africa</v>
      </c>
      <c r="J327" s="4">
        <f>VLOOKUP(H327,Productos!$B$2:$C$13,2,FALSE)</f>
        <v>5</v>
      </c>
      <c r="K327" s="4">
        <f>VLOOKUP(H327,Productos!$B$2:$D$13,3,FALSE)</f>
        <v>9.99</v>
      </c>
      <c r="L327" s="4">
        <f>VLOOKUP(I327,Inventarios!$A$3:$B$9,2,FALSE)</f>
        <v>26618</v>
      </c>
      <c r="M327" s="4">
        <f>VLOOKUP(I327,Inventarios!$A$3:$C$9,3,FALSE)</f>
        <v>39447</v>
      </c>
      <c r="N327" s="4">
        <f t="shared" si="20"/>
        <v>1018.98</v>
      </c>
      <c r="O327" s="4">
        <f t="shared" si="21"/>
        <v>1013.98</v>
      </c>
      <c r="P327" s="4">
        <f t="shared" si="22"/>
        <v>2016</v>
      </c>
      <c r="Q327" s="4">
        <f t="shared" si="23"/>
        <v>510</v>
      </c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5">
      <c r="A328" s="4">
        <v>23588</v>
      </c>
      <c r="B328" s="4" t="s">
        <v>550</v>
      </c>
      <c r="C328" s="4" t="s">
        <v>276</v>
      </c>
      <c r="D328" s="4" t="s">
        <v>19</v>
      </c>
      <c r="E328" s="4" t="s">
        <v>1218</v>
      </c>
      <c r="F328" s="4">
        <v>59</v>
      </c>
      <c r="G328" s="6">
        <v>42505</v>
      </c>
      <c r="H328" s="4" t="str">
        <f>VLOOKUP(D328,Productos!$A$2:$B$13,2,FALSE)</f>
        <v>botellín 300cc</v>
      </c>
      <c r="I328" t="str">
        <f>VLOOKUP(C328,Países!$A$2:$B$186,2,FALSE)</f>
        <v>Sub-Saharan Africa</v>
      </c>
      <c r="J328" s="4">
        <f>VLOOKUP(H328,Productos!$B$2:$C$13,2,FALSE)</f>
        <v>2</v>
      </c>
      <c r="K328" s="4">
        <f>VLOOKUP(H328,Productos!$B$2:$D$13,3,FALSE)</f>
        <v>3.99</v>
      </c>
      <c r="L328" s="4">
        <f>VLOOKUP(I328,Inventarios!$A$3:$B$9,2,FALSE)</f>
        <v>26618</v>
      </c>
      <c r="M328" s="4">
        <f>VLOOKUP(I328,Inventarios!$A$3:$C$9,3,FALSE)</f>
        <v>39447</v>
      </c>
      <c r="N328" s="4">
        <f t="shared" si="20"/>
        <v>235.41000000000003</v>
      </c>
      <c r="O328" s="4">
        <f t="shared" si="21"/>
        <v>233.41000000000003</v>
      </c>
      <c r="P328" s="4">
        <f t="shared" si="22"/>
        <v>2016</v>
      </c>
      <c r="Q328" s="4">
        <f t="shared" si="23"/>
        <v>118</v>
      </c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5">
      <c r="A329" s="4">
        <v>23589</v>
      </c>
      <c r="B329" s="4" t="s">
        <v>551</v>
      </c>
      <c r="C329" s="4" t="s">
        <v>192</v>
      </c>
      <c r="D329" s="4" t="s">
        <v>31</v>
      </c>
      <c r="E329" s="4" t="s">
        <v>1218</v>
      </c>
      <c r="F329" s="4">
        <v>111</v>
      </c>
      <c r="G329" s="6">
        <v>42477</v>
      </c>
      <c r="H329" s="4" t="str">
        <f>VLOOKUP(D329,Productos!$A$2:$B$13,2,FALSE)</f>
        <v>botella 5l</v>
      </c>
      <c r="I329" t="str">
        <f>VLOOKUP(C329,Países!$A$2:$B$186,2,FALSE)</f>
        <v>Asia</v>
      </c>
      <c r="J329" s="4">
        <f>VLOOKUP(H329,Productos!$B$2:$C$13,2,FALSE)</f>
        <v>6</v>
      </c>
      <c r="K329" s="4">
        <f>VLOOKUP(H329,Productos!$B$2:$D$13,3,FALSE)</f>
        <v>9</v>
      </c>
      <c r="L329" s="4">
        <f>VLOOKUP(I329,Inventarios!$A$3:$B$9,2,FALSE)</f>
        <v>10972</v>
      </c>
      <c r="M329" s="4">
        <f>VLOOKUP(I329,Inventarios!$A$3:$C$9,3,FALSE)</f>
        <v>18721</v>
      </c>
      <c r="N329" s="4">
        <f t="shared" si="20"/>
        <v>999</v>
      </c>
      <c r="O329" s="4">
        <f t="shared" si="21"/>
        <v>993</v>
      </c>
      <c r="P329" s="4">
        <f t="shared" si="22"/>
        <v>2016</v>
      </c>
      <c r="Q329" s="4">
        <f t="shared" si="23"/>
        <v>666</v>
      </c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5">
      <c r="A330" s="4">
        <v>23590</v>
      </c>
      <c r="B330" s="4" t="s">
        <v>552</v>
      </c>
      <c r="C330" s="4" t="s">
        <v>198</v>
      </c>
      <c r="D330" s="4" t="s">
        <v>41</v>
      </c>
      <c r="E330" s="4" t="s">
        <v>1218</v>
      </c>
      <c r="F330" s="4">
        <v>148</v>
      </c>
      <c r="G330" s="6">
        <v>42502</v>
      </c>
      <c r="H330" s="4" t="str">
        <f>VLOOKUP(D330,Productos!$A$2:$B$13,2,FALSE)</f>
        <v>garrafa 4l</v>
      </c>
      <c r="I330" t="str">
        <f>VLOOKUP(C330,Países!$A$2:$B$186,2,FALSE)</f>
        <v>Middle East and North Africa</v>
      </c>
      <c r="J330" s="4">
        <f>VLOOKUP(H330,Productos!$B$2:$C$13,2,FALSE)</f>
        <v>5</v>
      </c>
      <c r="K330" s="4">
        <f>VLOOKUP(H330,Productos!$B$2:$D$13,3,FALSE)</f>
        <v>9.99</v>
      </c>
      <c r="L330" s="4">
        <f>VLOOKUP(I330,Inventarios!$A$3:$B$9,2,FALSE)</f>
        <v>11415</v>
      </c>
      <c r="M330" s="4">
        <f>VLOOKUP(I330,Inventarios!$A$3:$C$9,3,FALSE)</f>
        <v>15102</v>
      </c>
      <c r="N330" s="4">
        <f t="shared" si="20"/>
        <v>1478.52</v>
      </c>
      <c r="O330" s="4">
        <f t="shared" si="21"/>
        <v>1473.52</v>
      </c>
      <c r="P330" s="4">
        <f t="shared" si="22"/>
        <v>2016</v>
      </c>
      <c r="Q330" s="4">
        <f t="shared" si="23"/>
        <v>740</v>
      </c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5">
      <c r="A331" s="4">
        <v>23591</v>
      </c>
      <c r="B331" s="4" t="s">
        <v>553</v>
      </c>
      <c r="C331" s="4" t="s">
        <v>191</v>
      </c>
      <c r="D331" s="4" t="s">
        <v>28</v>
      </c>
      <c r="E331" s="4" t="s">
        <v>1218</v>
      </c>
      <c r="F331" s="4">
        <v>44</v>
      </c>
      <c r="G331" s="6">
        <v>42477</v>
      </c>
      <c r="H331" s="4" t="str">
        <f>VLOOKUP(D331,Productos!$A$2:$B$13,2,FALSE)</f>
        <v>botella 1l</v>
      </c>
      <c r="I331" t="str">
        <f>VLOOKUP(C331,Países!$A$2:$B$186,2,FALSE)</f>
        <v>Asia</v>
      </c>
      <c r="J331" s="4">
        <f>VLOOKUP(H331,Productos!$B$2:$C$13,2,FALSE)</f>
        <v>3.5</v>
      </c>
      <c r="K331" s="4">
        <f>VLOOKUP(H331,Productos!$B$2:$D$13,3,FALSE)</f>
        <v>6.5</v>
      </c>
      <c r="L331" s="4">
        <f>VLOOKUP(I331,Inventarios!$A$3:$B$9,2,FALSE)</f>
        <v>10972</v>
      </c>
      <c r="M331" s="4">
        <f>VLOOKUP(I331,Inventarios!$A$3:$C$9,3,FALSE)</f>
        <v>18721</v>
      </c>
      <c r="N331" s="4">
        <f t="shared" si="20"/>
        <v>286</v>
      </c>
      <c r="O331" s="4">
        <f t="shared" si="21"/>
        <v>282.5</v>
      </c>
      <c r="P331" s="4">
        <f t="shared" si="22"/>
        <v>2016</v>
      </c>
      <c r="Q331" s="4">
        <f t="shared" si="23"/>
        <v>154</v>
      </c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5">
      <c r="A332" s="4">
        <v>23592</v>
      </c>
      <c r="B332" s="4" t="s">
        <v>554</v>
      </c>
      <c r="C332" s="4" t="s">
        <v>142</v>
      </c>
      <c r="D332" s="4" t="s">
        <v>19</v>
      </c>
      <c r="E332" s="4" t="s">
        <v>1218</v>
      </c>
      <c r="F332" s="4">
        <v>4</v>
      </c>
      <c r="G332" s="6">
        <v>42471</v>
      </c>
      <c r="H332" s="4" t="str">
        <f>VLOOKUP(D332,Productos!$A$2:$B$13,2,FALSE)</f>
        <v>botellín 300cc</v>
      </c>
      <c r="I332" t="str">
        <f>VLOOKUP(C332,Países!$A$2:$B$186,2,FALSE)</f>
        <v>Europe</v>
      </c>
      <c r="J332" s="4">
        <f>VLOOKUP(H332,Productos!$B$2:$C$13,2,FALSE)</f>
        <v>2</v>
      </c>
      <c r="K332" s="4">
        <f>VLOOKUP(H332,Productos!$B$2:$D$13,3,FALSE)</f>
        <v>3.99</v>
      </c>
      <c r="L332" s="4">
        <f>VLOOKUP(I332,Inventarios!$A$3:$B$9,2,FALSE)</f>
        <v>12372</v>
      </c>
      <c r="M332" s="4">
        <f>VLOOKUP(I332,Inventarios!$A$3:$C$9,3,FALSE)</f>
        <v>22716</v>
      </c>
      <c r="N332" s="4">
        <f t="shared" si="20"/>
        <v>15.96</v>
      </c>
      <c r="O332" s="4">
        <f t="shared" si="21"/>
        <v>13.96</v>
      </c>
      <c r="P332" s="4">
        <f t="shared" si="22"/>
        <v>2016</v>
      </c>
      <c r="Q332" s="4">
        <f t="shared" si="23"/>
        <v>8</v>
      </c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5">
      <c r="A333" s="4">
        <v>23593</v>
      </c>
      <c r="B333" s="4" t="s">
        <v>555</v>
      </c>
      <c r="C333" s="4" t="s">
        <v>68</v>
      </c>
      <c r="D333" s="4" t="s">
        <v>22</v>
      </c>
      <c r="E333" s="4" t="s">
        <v>1219</v>
      </c>
      <c r="F333" s="4">
        <v>202</v>
      </c>
      <c r="G333" s="6">
        <v>42463</v>
      </c>
      <c r="H333" s="4" t="str">
        <f>VLOOKUP(D333,Productos!$A$2:$B$13,2,FALSE)</f>
        <v>botellín 500cc</v>
      </c>
      <c r="I333" t="str">
        <f>VLOOKUP(C333,Países!$A$2:$B$186,2,FALSE)</f>
        <v>Sub-Saharan Africa</v>
      </c>
      <c r="J333" s="4">
        <f>VLOOKUP(H333,Productos!$B$2:$C$13,2,FALSE)</f>
        <v>3.5</v>
      </c>
      <c r="K333" s="4">
        <f>VLOOKUP(H333,Productos!$B$2:$D$13,3,FALSE)</f>
        <v>6.5</v>
      </c>
      <c r="L333" s="4">
        <f>VLOOKUP(I333,Inventarios!$A$3:$B$9,2,FALSE)</f>
        <v>26618</v>
      </c>
      <c r="M333" s="4">
        <f>VLOOKUP(I333,Inventarios!$A$3:$C$9,3,FALSE)</f>
        <v>39447</v>
      </c>
      <c r="N333" s="4">
        <f t="shared" si="20"/>
        <v>1313</v>
      </c>
      <c r="O333" s="4">
        <f t="shared" si="21"/>
        <v>1309.5</v>
      </c>
      <c r="P333" s="4">
        <f t="shared" si="22"/>
        <v>2016</v>
      </c>
      <c r="Q333" s="4">
        <f t="shared" si="23"/>
        <v>707</v>
      </c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5">
      <c r="A334" s="4">
        <v>23594</v>
      </c>
      <c r="B334" s="4" t="s">
        <v>556</v>
      </c>
      <c r="C334" s="4" t="s">
        <v>165</v>
      </c>
      <c r="D334" s="4" t="s">
        <v>41</v>
      </c>
      <c r="E334" s="4" t="s">
        <v>1218</v>
      </c>
      <c r="F334" s="4">
        <v>60</v>
      </c>
      <c r="G334" s="6">
        <v>42470</v>
      </c>
      <c r="H334" s="4" t="str">
        <f>VLOOKUP(D334,Productos!$A$2:$B$13,2,FALSE)</f>
        <v>garrafa 4l</v>
      </c>
      <c r="I334" t="str">
        <f>VLOOKUP(C334,Países!$A$2:$B$186,2,FALSE)</f>
        <v>Central America and the Caribbean</v>
      </c>
      <c r="J334" s="4">
        <f>VLOOKUP(H334,Productos!$B$2:$C$13,2,FALSE)</f>
        <v>5</v>
      </c>
      <c r="K334" s="4">
        <f>VLOOKUP(H334,Productos!$B$2:$D$13,3,FALSE)</f>
        <v>9.99</v>
      </c>
      <c r="L334" s="4">
        <f>VLOOKUP(I334,Inventarios!$A$3:$B$9,2,FALSE)</f>
        <v>7690</v>
      </c>
      <c r="M334" s="4">
        <f>VLOOKUP(I334,Inventarios!$A$3:$C$9,3,FALSE)</f>
        <v>14672</v>
      </c>
      <c r="N334" s="4">
        <f t="shared" si="20"/>
        <v>599.4</v>
      </c>
      <c r="O334" s="4">
        <f t="shared" si="21"/>
        <v>594.4</v>
      </c>
      <c r="P334" s="4">
        <f t="shared" si="22"/>
        <v>2016</v>
      </c>
      <c r="Q334" s="4">
        <f t="shared" si="23"/>
        <v>300</v>
      </c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5">
      <c r="A335" s="4">
        <v>23595</v>
      </c>
      <c r="B335" s="4" t="s">
        <v>557</v>
      </c>
      <c r="C335" s="4" t="s">
        <v>328</v>
      </c>
      <c r="D335" s="4" t="s">
        <v>24</v>
      </c>
      <c r="E335" s="4" t="s">
        <v>1219</v>
      </c>
      <c r="F335" s="4">
        <v>211</v>
      </c>
      <c r="G335" s="6">
        <v>42473</v>
      </c>
      <c r="H335" s="4" t="str">
        <f>VLOOKUP(D335,Productos!$A$2:$B$13,2,FALSE)</f>
        <v>botella 0.5l</v>
      </c>
      <c r="I335" t="str">
        <f>VLOOKUP(C335,Países!$A$2:$B$186,2,FALSE)</f>
        <v>Sub-Saharan Africa</v>
      </c>
      <c r="J335" s="4">
        <f>VLOOKUP(H335,Productos!$B$2:$C$13,2,FALSE)</f>
        <v>3</v>
      </c>
      <c r="K335" s="4">
        <f>VLOOKUP(H335,Productos!$B$2:$D$13,3,FALSE)</f>
        <v>6</v>
      </c>
      <c r="L335" s="4">
        <f>VLOOKUP(I335,Inventarios!$A$3:$B$9,2,FALSE)</f>
        <v>26618</v>
      </c>
      <c r="M335" s="4">
        <f>VLOOKUP(I335,Inventarios!$A$3:$C$9,3,FALSE)</f>
        <v>39447</v>
      </c>
      <c r="N335" s="4">
        <f t="shared" si="20"/>
        <v>1266</v>
      </c>
      <c r="O335" s="4">
        <f t="shared" si="21"/>
        <v>1263</v>
      </c>
      <c r="P335" s="4">
        <f t="shared" si="22"/>
        <v>2016</v>
      </c>
      <c r="Q335" s="4">
        <f t="shared" si="23"/>
        <v>633</v>
      </c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5">
      <c r="A336" s="4">
        <v>23596</v>
      </c>
      <c r="B336" s="4" t="s">
        <v>558</v>
      </c>
      <c r="C336" s="4" t="s">
        <v>323</v>
      </c>
      <c r="D336" s="4" t="s">
        <v>19</v>
      </c>
      <c r="E336" s="4" t="s">
        <v>1218</v>
      </c>
      <c r="F336" s="4">
        <v>111</v>
      </c>
      <c r="G336" s="6">
        <v>42488</v>
      </c>
      <c r="H336" s="4" t="str">
        <f>VLOOKUP(D336,Productos!$A$2:$B$13,2,FALSE)</f>
        <v>botellín 300cc</v>
      </c>
      <c r="I336" t="str">
        <f>VLOOKUP(C336,Países!$A$2:$B$186,2,FALSE)</f>
        <v>Europe</v>
      </c>
      <c r="J336" s="4">
        <f>VLOOKUP(H336,Productos!$B$2:$C$13,2,FALSE)</f>
        <v>2</v>
      </c>
      <c r="K336" s="4">
        <f>VLOOKUP(H336,Productos!$B$2:$D$13,3,FALSE)</f>
        <v>3.99</v>
      </c>
      <c r="L336" s="4">
        <f>VLOOKUP(I336,Inventarios!$A$3:$B$9,2,FALSE)</f>
        <v>12372</v>
      </c>
      <c r="M336" s="4">
        <f>VLOOKUP(I336,Inventarios!$A$3:$C$9,3,FALSE)</f>
        <v>22716</v>
      </c>
      <c r="N336" s="4">
        <f t="shared" si="20"/>
        <v>442.89000000000004</v>
      </c>
      <c r="O336" s="4">
        <f t="shared" si="21"/>
        <v>440.89000000000004</v>
      </c>
      <c r="P336" s="4">
        <f t="shared" si="22"/>
        <v>2016</v>
      </c>
      <c r="Q336" s="4">
        <f t="shared" si="23"/>
        <v>222</v>
      </c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5">
      <c r="A337" s="4">
        <v>23597</v>
      </c>
      <c r="B337" s="4" t="s">
        <v>559</v>
      </c>
      <c r="C337" s="4" t="s">
        <v>75</v>
      </c>
      <c r="D337" s="4" t="s">
        <v>19</v>
      </c>
      <c r="E337" s="4" t="s">
        <v>1219</v>
      </c>
      <c r="F337" s="4">
        <v>175</v>
      </c>
      <c r="G337" s="6">
        <v>42473</v>
      </c>
      <c r="H337" s="4" t="str">
        <f>VLOOKUP(D337,Productos!$A$2:$B$13,2,FALSE)</f>
        <v>botellín 300cc</v>
      </c>
      <c r="I337" t="str">
        <f>VLOOKUP(C337,Países!$A$2:$B$186,2,FALSE)</f>
        <v>Central America and the Caribbean</v>
      </c>
      <c r="J337" s="4">
        <f>VLOOKUP(H337,Productos!$B$2:$C$13,2,FALSE)</f>
        <v>2</v>
      </c>
      <c r="K337" s="4">
        <f>VLOOKUP(H337,Productos!$B$2:$D$13,3,FALSE)</f>
        <v>3.99</v>
      </c>
      <c r="L337" s="4">
        <f>VLOOKUP(I337,Inventarios!$A$3:$B$9,2,FALSE)</f>
        <v>7690</v>
      </c>
      <c r="M337" s="4">
        <f>VLOOKUP(I337,Inventarios!$A$3:$C$9,3,FALSE)</f>
        <v>14672</v>
      </c>
      <c r="N337" s="4">
        <f t="shared" si="20"/>
        <v>698.25</v>
      </c>
      <c r="O337" s="4">
        <f t="shared" si="21"/>
        <v>696.25</v>
      </c>
      <c r="P337" s="4">
        <f t="shared" si="22"/>
        <v>2016</v>
      </c>
      <c r="Q337" s="4">
        <f t="shared" si="23"/>
        <v>350</v>
      </c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5">
      <c r="A338" s="4">
        <v>23598</v>
      </c>
      <c r="B338" s="4" t="s">
        <v>560</v>
      </c>
      <c r="C338" s="4" t="s">
        <v>78</v>
      </c>
      <c r="D338" s="4" t="s">
        <v>37</v>
      </c>
      <c r="E338" s="4" t="s">
        <v>1219</v>
      </c>
      <c r="F338" s="4">
        <v>190</v>
      </c>
      <c r="G338" s="6">
        <v>42472</v>
      </c>
      <c r="H338" s="4" t="str">
        <f>VLOOKUP(D338,Productos!$A$2:$B$13,2,FALSE)</f>
        <v>garrafa 3l</v>
      </c>
      <c r="I338" t="str">
        <f>VLOOKUP(C338,Países!$A$2:$B$186,2,FALSE)</f>
        <v>Europe</v>
      </c>
      <c r="J338" s="4">
        <f>VLOOKUP(H338,Productos!$B$2:$C$13,2,FALSE)</f>
        <v>3.5</v>
      </c>
      <c r="K338" s="4">
        <f>VLOOKUP(H338,Productos!$B$2:$D$13,3,FALSE)</f>
        <v>6.99</v>
      </c>
      <c r="L338" s="4">
        <f>VLOOKUP(I338,Inventarios!$A$3:$B$9,2,FALSE)</f>
        <v>12372</v>
      </c>
      <c r="M338" s="4">
        <f>VLOOKUP(I338,Inventarios!$A$3:$C$9,3,FALSE)</f>
        <v>22716</v>
      </c>
      <c r="N338" s="4">
        <f t="shared" si="20"/>
        <v>1328.1000000000001</v>
      </c>
      <c r="O338" s="4">
        <f t="shared" si="21"/>
        <v>1324.6000000000001</v>
      </c>
      <c r="P338" s="4">
        <f t="shared" si="22"/>
        <v>2016</v>
      </c>
      <c r="Q338" s="4">
        <f t="shared" si="23"/>
        <v>665</v>
      </c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5">
      <c r="A339" s="4">
        <v>23599</v>
      </c>
      <c r="B339" s="4" t="s">
        <v>561</v>
      </c>
      <c r="C339" s="4" t="s">
        <v>91</v>
      </c>
      <c r="D339" s="4" t="s">
        <v>22</v>
      </c>
      <c r="E339" s="4" t="s">
        <v>1218</v>
      </c>
      <c r="F339" s="4">
        <v>41</v>
      </c>
      <c r="G339" s="6">
        <v>42491</v>
      </c>
      <c r="H339" s="4" t="str">
        <f>VLOOKUP(D339,Productos!$A$2:$B$13,2,FALSE)</f>
        <v>botellín 500cc</v>
      </c>
      <c r="I339" t="str">
        <f>VLOOKUP(C339,Países!$A$2:$B$186,2,FALSE)</f>
        <v>North America</v>
      </c>
      <c r="J339" s="4">
        <f>VLOOKUP(H339,Productos!$B$2:$C$13,2,FALSE)</f>
        <v>3.5</v>
      </c>
      <c r="K339" s="4">
        <f>VLOOKUP(H339,Productos!$B$2:$D$13,3,FALSE)</f>
        <v>6.5</v>
      </c>
      <c r="L339" s="4">
        <f>VLOOKUP(I339,Inventarios!$A$3:$B$9,2,FALSE)</f>
        <v>285</v>
      </c>
      <c r="M339" s="4">
        <f>VLOOKUP(I339,Inventarios!$A$3:$C$9,3,FALSE)</f>
        <v>1429</v>
      </c>
      <c r="N339" s="4">
        <f t="shared" si="20"/>
        <v>266.5</v>
      </c>
      <c r="O339" s="4">
        <f t="shared" si="21"/>
        <v>263</v>
      </c>
      <c r="P339" s="4">
        <f t="shared" si="22"/>
        <v>2016</v>
      </c>
      <c r="Q339" s="4">
        <f t="shared" si="23"/>
        <v>143.5</v>
      </c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5">
      <c r="A340" s="4">
        <v>23600</v>
      </c>
      <c r="B340" s="4" t="s">
        <v>562</v>
      </c>
      <c r="C340" s="4" t="s">
        <v>175</v>
      </c>
      <c r="D340" s="4" t="s">
        <v>43</v>
      </c>
      <c r="E340" s="4" t="s">
        <v>1218</v>
      </c>
      <c r="F340" s="4">
        <v>28</v>
      </c>
      <c r="G340" s="6">
        <v>42475</v>
      </c>
      <c r="H340" s="4" t="str">
        <f>VLOOKUP(D340,Productos!$A$2:$B$13,2,FALSE)</f>
        <v>garrafa 8l</v>
      </c>
      <c r="I340" t="str">
        <f>VLOOKUP(C340,Países!$A$2:$B$186,2,FALSE)</f>
        <v>Sub-Saharan Africa</v>
      </c>
      <c r="J340" s="4">
        <f>VLOOKUP(H340,Productos!$B$2:$C$13,2,FALSE)</f>
        <v>8</v>
      </c>
      <c r="K340" s="4">
        <f>VLOOKUP(H340,Productos!$B$2:$D$13,3,FALSE)</f>
        <v>14.5</v>
      </c>
      <c r="L340" s="4">
        <f>VLOOKUP(I340,Inventarios!$A$3:$B$9,2,FALSE)</f>
        <v>26618</v>
      </c>
      <c r="M340" s="4">
        <f>VLOOKUP(I340,Inventarios!$A$3:$C$9,3,FALSE)</f>
        <v>39447</v>
      </c>
      <c r="N340" s="4">
        <f t="shared" si="20"/>
        <v>406</v>
      </c>
      <c r="O340" s="4">
        <f t="shared" si="21"/>
        <v>398</v>
      </c>
      <c r="P340" s="4">
        <f t="shared" si="22"/>
        <v>2016</v>
      </c>
      <c r="Q340" s="4">
        <f t="shared" si="23"/>
        <v>224</v>
      </c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5">
      <c r="A341" s="4">
        <v>23601</v>
      </c>
      <c r="B341" s="4" t="s">
        <v>563</v>
      </c>
      <c r="C341" s="4" t="s">
        <v>238</v>
      </c>
      <c r="D341" s="4" t="s">
        <v>43</v>
      </c>
      <c r="E341" s="4" t="s">
        <v>1218</v>
      </c>
      <c r="F341" s="4">
        <v>44</v>
      </c>
      <c r="G341" s="6">
        <v>42509</v>
      </c>
      <c r="H341" s="4" t="str">
        <f>VLOOKUP(D341,Productos!$A$2:$B$13,2,FALSE)</f>
        <v>garrafa 8l</v>
      </c>
      <c r="I341" t="str">
        <f>VLOOKUP(C341,Países!$A$2:$B$186,2,FALSE)</f>
        <v>Australia and Oceania</v>
      </c>
      <c r="J341" s="4">
        <f>VLOOKUP(H341,Productos!$B$2:$C$13,2,FALSE)</f>
        <v>8</v>
      </c>
      <c r="K341" s="4">
        <f>VLOOKUP(H341,Productos!$B$2:$D$13,3,FALSE)</f>
        <v>14.5</v>
      </c>
      <c r="L341" s="4">
        <f>VLOOKUP(I341,Inventarios!$A$3:$B$9,2,FALSE)</f>
        <v>4047</v>
      </c>
      <c r="M341" s="4">
        <f>VLOOKUP(I341,Inventarios!$A$3:$C$9,3,FALSE)</f>
        <v>9654</v>
      </c>
      <c r="N341" s="4">
        <f t="shared" si="20"/>
        <v>638</v>
      </c>
      <c r="O341" s="4">
        <f t="shared" si="21"/>
        <v>630</v>
      </c>
      <c r="P341" s="4">
        <f t="shared" si="22"/>
        <v>2016</v>
      </c>
      <c r="Q341" s="4">
        <f t="shared" si="23"/>
        <v>352</v>
      </c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5">
      <c r="A342" s="4">
        <v>23602</v>
      </c>
      <c r="B342" s="4" t="s">
        <v>564</v>
      </c>
      <c r="C342" s="4" t="s">
        <v>285</v>
      </c>
      <c r="D342" s="4" t="s">
        <v>22</v>
      </c>
      <c r="E342" s="4" t="s">
        <v>1219</v>
      </c>
      <c r="F342" s="4">
        <v>107</v>
      </c>
      <c r="G342" s="6">
        <v>42513</v>
      </c>
      <c r="H342" s="4" t="str">
        <f>VLOOKUP(D342,Productos!$A$2:$B$13,2,FALSE)</f>
        <v>botellín 500cc</v>
      </c>
      <c r="I342" t="str">
        <f>VLOOKUP(C342,Países!$A$2:$B$186,2,FALSE)</f>
        <v>Middle East and North Africa</v>
      </c>
      <c r="J342" s="4">
        <f>VLOOKUP(H342,Productos!$B$2:$C$13,2,FALSE)</f>
        <v>3.5</v>
      </c>
      <c r="K342" s="4">
        <f>VLOOKUP(H342,Productos!$B$2:$D$13,3,FALSE)</f>
        <v>6.5</v>
      </c>
      <c r="L342" s="4">
        <f>VLOOKUP(I342,Inventarios!$A$3:$B$9,2,FALSE)</f>
        <v>11415</v>
      </c>
      <c r="M342" s="4">
        <f>VLOOKUP(I342,Inventarios!$A$3:$C$9,3,FALSE)</f>
        <v>15102</v>
      </c>
      <c r="N342" s="4">
        <f t="shared" si="20"/>
        <v>695.5</v>
      </c>
      <c r="O342" s="4">
        <f t="shared" si="21"/>
        <v>692</v>
      </c>
      <c r="P342" s="4">
        <f t="shared" si="22"/>
        <v>2016</v>
      </c>
      <c r="Q342" s="4">
        <f t="shared" si="23"/>
        <v>374.5</v>
      </c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5">
      <c r="A343" s="4">
        <v>23603</v>
      </c>
      <c r="B343" s="4" t="s">
        <v>565</v>
      </c>
      <c r="C343" s="4" t="s">
        <v>182</v>
      </c>
      <c r="D343" s="4" t="s">
        <v>28</v>
      </c>
      <c r="E343" s="4" t="s">
        <v>1218</v>
      </c>
      <c r="F343" s="4">
        <v>9</v>
      </c>
      <c r="G343" s="6">
        <v>42478</v>
      </c>
      <c r="H343" s="4" t="str">
        <f>VLOOKUP(D343,Productos!$A$2:$B$13,2,FALSE)</f>
        <v>botella 1l</v>
      </c>
      <c r="I343" t="str">
        <f>VLOOKUP(C343,Países!$A$2:$B$186,2,FALSE)</f>
        <v>Middle East and North Africa</v>
      </c>
      <c r="J343" s="4">
        <f>VLOOKUP(H343,Productos!$B$2:$C$13,2,FALSE)</f>
        <v>3.5</v>
      </c>
      <c r="K343" s="4">
        <f>VLOOKUP(H343,Productos!$B$2:$D$13,3,FALSE)</f>
        <v>6.5</v>
      </c>
      <c r="L343" s="4">
        <f>VLOOKUP(I343,Inventarios!$A$3:$B$9,2,FALSE)</f>
        <v>11415</v>
      </c>
      <c r="M343" s="4">
        <f>VLOOKUP(I343,Inventarios!$A$3:$C$9,3,FALSE)</f>
        <v>15102</v>
      </c>
      <c r="N343" s="4">
        <f t="shared" si="20"/>
        <v>58.5</v>
      </c>
      <c r="O343" s="4">
        <f t="shared" si="21"/>
        <v>55</v>
      </c>
      <c r="P343" s="4">
        <f t="shared" si="22"/>
        <v>2016</v>
      </c>
      <c r="Q343" s="4">
        <f t="shared" si="23"/>
        <v>31.5</v>
      </c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5">
      <c r="A344" s="4">
        <v>23604</v>
      </c>
      <c r="B344" s="4" t="s">
        <v>566</v>
      </c>
      <c r="C344" s="4" t="s">
        <v>208</v>
      </c>
      <c r="D344" s="4" t="s">
        <v>31</v>
      </c>
      <c r="E344" s="4" t="s">
        <v>1218</v>
      </c>
      <c r="F344" s="4">
        <v>26</v>
      </c>
      <c r="G344" s="6">
        <v>42516</v>
      </c>
      <c r="H344" s="4" t="str">
        <f>VLOOKUP(D344,Productos!$A$2:$B$13,2,FALSE)</f>
        <v>botella 5l</v>
      </c>
      <c r="I344" t="str">
        <f>VLOOKUP(C344,Países!$A$2:$B$186,2,FALSE)</f>
        <v>Middle East and North Africa</v>
      </c>
      <c r="J344" s="4">
        <f>VLOOKUP(H344,Productos!$B$2:$C$13,2,FALSE)</f>
        <v>6</v>
      </c>
      <c r="K344" s="4">
        <f>VLOOKUP(H344,Productos!$B$2:$D$13,3,FALSE)</f>
        <v>9</v>
      </c>
      <c r="L344" s="4">
        <f>VLOOKUP(I344,Inventarios!$A$3:$B$9,2,FALSE)</f>
        <v>11415</v>
      </c>
      <c r="M344" s="4">
        <f>VLOOKUP(I344,Inventarios!$A$3:$C$9,3,FALSE)</f>
        <v>15102</v>
      </c>
      <c r="N344" s="4">
        <f t="shared" si="20"/>
        <v>234</v>
      </c>
      <c r="O344" s="4">
        <f t="shared" si="21"/>
        <v>228</v>
      </c>
      <c r="P344" s="4">
        <f t="shared" si="22"/>
        <v>2016</v>
      </c>
      <c r="Q344" s="4">
        <f t="shared" si="23"/>
        <v>156</v>
      </c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5">
      <c r="A345" s="4">
        <v>23605</v>
      </c>
      <c r="B345" s="4" t="s">
        <v>567</v>
      </c>
      <c r="C345" s="4" t="s">
        <v>137</v>
      </c>
      <c r="D345" s="4" t="s">
        <v>16</v>
      </c>
      <c r="E345" s="4" t="s">
        <v>1218</v>
      </c>
      <c r="F345" s="4">
        <v>79</v>
      </c>
      <c r="G345" s="6">
        <v>42497</v>
      </c>
      <c r="H345" s="4" t="str">
        <f>VLOOKUP(D345,Productos!$A$2:$B$13,2,FALSE)</f>
        <v>garrafa 1l</v>
      </c>
      <c r="I345" t="str">
        <f>VLOOKUP(C345,Países!$A$2:$B$186,2,FALSE)</f>
        <v>Sub-Saharan Africa</v>
      </c>
      <c r="J345" s="4">
        <f>VLOOKUP(H345,Productos!$B$2:$C$13,2,FALSE)</f>
        <v>1</v>
      </c>
      <c r="K345" s="4">
        <f>VLOOKUP(H345,Productos!$B$2:$D$13,3,FALSE)</f>
        <v>2</v>
      </c>
      <c r="L345" s="4">
        <f>VLOOKUP(I345,Inventarios!$A$3:$B$9,2,FALSE)</f>
        <v>26618</v>
      </c>
      <c r="M345" s="4">
        <f>VLOOKUP(I345,Inventarios!$A$3:$C$9,3,FALSE)</f>
        <v>39447</v>
      </c>
      <c r="N345" s="4">
        <f t="shared" si="20"/>
        <v>158</v>
      </c>
      <c r="O345" s="4">
        <f t="shared" si="21"/>
        <v>157</v>
      </c>
      <c r="P345" s="4">
        <f t="shared" si="22"/>
        <v>2016</v>
      </c>
      <c r="Q345" s="4">
        <f t="shared" si="23"/>
        <v>79</v>
      </c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5">
      <c r="A346" s="4">
        <v>23606</v>
      </c>
      <c r="B346" s="4" t="s">
        <v>568</v>
      </c>
      <c r="C346" s="4" t="s">
        <v>137</v>
      </c>
      <c r="D346" s="4" t="s">
        <v>43</v>
      </c>
      <c r="E346" s="4" t="s">
        <v>1219</v>
      </c>
      <c r="F346" s="4">
        <v>17</v>
      </c>
      <c r="G346" s="6">
        <v>42479</v>
      </c>
      <c r="H346" s="4" t="str">
        <f>VLOOKUP(D346,Productos!$A$2:$B$13,2,FALSE)</f>
        <v>garrafa 8l</v>
      </c>
      <c r="I346" t="str">
        <f>VLOOKUP(C346,Países!$A$2:$B$186,2,FALSE)</f>
        <v>Sub-Saharan Africa</v>
      </c>
      <c r="J346" s="4">
        <f>VLOOKUP(H346,Productos!$B$2:$C$13,2,FALSE)</f>
        <v>8</v>
      </c>
      <c r="K346" s="4">
        <f>VLOOKUP(H346,Productos!$B$2:$D$13,3,FALSE)</f>
        <v>14.5</v>
      </c>
      <c r="L346" s="4">
        <f>VLOOKUP(I346,Inventarios!$A$3:$B$9,2,FALSE)</f>
        <v>26618</v>
      </c>
      <c r="M346" s="4">
        <f>VLOOKUP(I346,Inventarios!$A$3:$C$9,3,FALSE)</f>
        <v>39447</v>
      </c>
      <c r="N346" s="4">
        <f t="shared" si="20"/>
        <v>246.5</v>
      </c>
      <c r="O346" s="4">
        <f t="shared" si="21"/>
        <v>238.5</v>
      </c>
      <c r="P346" s="4">
        <f t="shared" si="22"/>
        <v>2016</v>
      </c>
      <c r="Q346" s="4">
        <f t="shared" si="23"/>
        <v>136</v>
      </c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5">
      <c r="A347" s="4">
        <v>23607</v>
      </c>
      <c r="B347" s="4" t="s">
        <v>569</v>
      </c>
      <c r="C347" s="4" t="s">
        <v>68</v>
      </c>
      <c r="D347" s="4" t="s">
        <v>31</v>
      </c>
      <c r="E347" s="4" t="s">
        <v>1218</v>
      </c>
      <c r="F347" s="4">
        <v>121</v>
      </c>
      <c r="G347" s="6">
        <v>42511</v>
      </c>
      <c r="H347" s="4" t="str">
        <f>VLOOKUP(D347,Productos!$A$2:$B$13,2,FALSE)</f>
        <v>botella 5l</v>
      </c>
      <c r="I347" t="str">
        <f>VLOOKUP(C347,Países!$A$2:$B$186,2,FALSE)</f>
        <v>Sub-Saharan Africa</v>
      </c>
      <c r="J347" s="4">
        <f>VLOOKUP(H347,Productos!$B$2:$C$13,2,FALSE)</f>
        <v>6</v>
      </c>
      <c r="K347" s="4">
        <f>VLOOKUP(H347,Productos!$B$2:$D$13,3,FALSE)</f>
        <v>9</v>
      </c>
      <c r="L347" s="4">
        <f>VLOOKUP(I347,Inventarios!$A$3:$B$9,2,FALSE)</f>
        <v>26618</v>
      </c>
      <c r="M347" s="4">
        <f>VLOOKUP(I347,Inventarios!$A$3:$C$9,3,FALSE)</f>
        <v>39447</v>
      </c>
      <c r="N347" s="4">
        <f t="shared" si="20"/>
        <v>1089</v>
      </c>
      <c r="O347" s="4">
        <f t="shared" si="21"/>
        <v>1083</v>
      </c>
      <c r="P347" s="4">
        <f t="shared" si="22"/>
        <v>2016</v>
      </c>
      <c r="Q347" s="4">
        <f t="shared" si="23"/>
        <v>726</v>
      </c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5">
      <c r="A348" s="4">
        <v>23608</v>
      </c>
      <c r="B348" s="4" t="s">
        <v>570</v>
      </c>
      <c r="C348" s="4" t="s">
        <v>328</v>
      </c>
      <c r="D348" s="4" t="s">
        <v>16</v>
      </c>
      <c r="E348" s="4" t="s">
        <v>1219</v>
      </c>
      <c r="F348" s="4">
        <v>116</v>
      </c>
      <c r="G348" s="6">
        <v>42473</v>
      </c>
      <c r="H348" s="4" t="str">
        <f>VLOOKUP(D348,Productos!$A$2:$B$13,2,FALSE)</f>
        <v>garrafa 1l</v>
      </c>
      <c r="I348" t="str">
        <f>VLOOKUP(C348,Países!$A$2:$B$186,2,FALSE)</f>
        <v>Sub-Saharan Africa</v>
      </c>
      <c r="J348" s="4">
        <f>VLOOKUP(H348,Productos!$B$2:$C$13,2,FALSE)</f>
        <v>1</v>
      </c>
      <c r="K348" s="4">
        <f>VLOOKUP(H348,Productos!$B$2:$D$13,3,FALSE)</f>
        <v>2</v>
      </c>
      <c r="L348" s="4">
        <f>VLOOKUP(I348,Inventarios!$A$3:$B$9,2,FALSE)</f>
        <v>26618</v>
      </c>
      <c r="M348" s="4">
        <f>VLOOKUP(I348,Inventarios!$A$3:$C$9,3,FALSE)</f>
        <v>39447</v>
      </c>
      <c r="N348" s="4">
        <f t="shared" si="20"/>
        <v>232</v>
      </c>
      <c r="O348" s="4">
        <f t="shared" si="21"/>
        <v>231</v>
      </c>
      <c r="P348" s="4">
        <f t="shared" si="22"/>
        <v>2016</v>
      </c>
      <c r="Q348" s="4">
        <f t="shared" si="23"/>
        <v>116</v>
      </c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5">
      <c r="A349" s="4">
        <v>23609</v>
      </c>
      <c r="B349" s="4" t="s">
        <v>571</v>
      </c>
      <c r="C349" s="4" t="s">
        <v>99</v>
      </c>
      <c r="D349" s="4" t="s">
        <v>19</v>
      </c>
      <c r="E349" s="4" t="s">
        <v>1218</v>
      </c>
      <c r="F349" s="4">
        <v>131</v>
      </c>
      <c r="G349" s="6">
        <v>42491</v>
      </c>
      <c r="H349" s="4" t="str">
        <f>VLOOKUP(D349,Productos!$A$2:$B$13,2,FALSE)</f>
        <v>botellín 300cc</v>
      </c>
      <c r="I349" t="str">
        <f>VLOOKUP(C349,Países!$A$2:$B$186,2,FALSE)</f>
        <v>Asia</v>
      </c>
      <c r="J349" s="4">
        <f>VLOOKUP(H349,Productos!$B$2:$C$13,2,FALSE)</f>
        <v>2</v>
      </c>
      <c r="K349" s="4">
        <f>VLOOKUP(H349,Productos!$B$2:$D$13,3,FALSE)</f>
        <v>3.99</v>
      </c>
      <c r="L349" s="4">
        <f>VLOOKUP(I349,Inventarios!$A$3:$B$9,2,FALSE)</f>
        <v>10972</v>
      </c>
      <c r="M349" s="4">
        <f>VLOOKUP(I349,Inventarios!$A$3:$C$9,3,FALSE)</f>
        <v>18721</v>
      </c>
      <c r="N349" s="4">
        <f t="shared" si="20"/>
        <v>522.69000000000005</v>
      </c>
      <c r="O349" s="4">
        <f t="shared" si="21"/>
        <v>520.69000000000005</v>
      </c>
      <c r="P349" s="4">
        <f t="shared" si="22"/>
        <v>2016</v>
      </c>
      <c r="Q349" s="4">
        <f t="shared" si="23"/>
        <v>262</v>
      </c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5">
      <c r="A350" s="4">
        <v>23610</v>
      </c>
      <c r="B350" s="4" t="s">
        <v>572</v>
      </c>
      <c r="C350" s="4" t="s">
        <v>274</v>
      </c>
      <c r="D350" s="4" t="s">
        <v>37</v>
      </c>
      <c r="E350" s="4" t="s">
        <v>1218</v>
      </c>
      <c r="F350" s="4">
        <v>144</v>
      </c>
      <c r="G350" s="6">
        <v>42485</v>
      </c>
      <c r="H350" s="4" t="str">
        <f>VLOOKUP(D350,Productos!$A$2:$B$13,2,FALSE)</f>
        <v>garrafa 3l</v>
      </c>
      <c r="I350" t="str">
        <f>VLOOKUP(C350,Países!$A$2:$B$186,2,FALSE)</f>
        <v>Middle East and North Africa</v>
      </c>
      <c r="J350" s="4">
        <f>VLOOKUP(H350,Productos!$B$2:$C$13,2,FALSE)</f>
        <v>3.5</v>
      </c>
      <c r="K350" s="4">
        <f>VLOOKUP(H350,Productos!$B$2:$D$13,3,FALSE)</f>
        <v>6.99</v>
      </c>
      <c r="L350" s="4">
        <f>VLOOKUP(I350,Inventarios!$A$3:$B$9,2,FALSE)</f>
        <v>11415</v>
      </c>
      <c r="M350" s="4">
        <f>VLOOKUP(I350,Inventarios!$A$3:$C$9,3,FALSE)</f>
        <v>15102</v>
      </c>
      <c r="N350" s="4">
        <f t="shared" si="20"/>
        <v>1006.5600000000001</v>
      </c>
      <c r="O350" s="4">
        <f t="shared" si="21"/>
        <v>1003.0600000000001</v>
      </c>
      <c r="P350" s="4">
        <f t="shared" si="22"/>
        <v>2016</v>
      </c>
      <c r="Q350" s="4">
        <f t="shared" si="23"/>
        <v>504</v>
      </c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5">
      <c r="A351" s="4">
        <v>23611</v>
      </c>
      <c r="B351" s="4" t="s">
        <v>573</v>
      </c>
      <c r="C351" s="4" t="s">
        <v>131</v>
      </c>
      <c r="D351" s="4" t="s">
        <v>19</v>
      </c>
      <c r="E351" s="4" t="s">
        <v>1219</v>
      </c>
      <c r="F351" s="4">
        <v>102</v>
      </c>
      <c r="G351" s="6">
        <v>42518</v>
      </c>
      <c r="H351" s="4" t="str">
        <f>VLOOKUP(D351,Productos!$A$2:$B$13,2,FALSE)</f>
        <v>botellín 300cc</v>
      </c>
      <c r="I351" t="str">
        <f>VLOOKUP(C351,Países!$A$2:$B$186,2,FALSE)</f>
        <v>Sub-Saharan Africa</v>
      </c>
      <c r="J351" s="4">
        <f>VLOOKUP(H351,Productos!$B$2:$C$13,2,FALSE)</f>
        <v>2</v>
      </c>
      <c r="K351" s="4">
        <f>VLOOKUP(H351,Productos!$B$2:$D$13,3,FALSE)</f>
        <v>3.99</v>
      </c>
      <c r="L351" s="4">
        <f>VLOOKUP(I351,Inventarios!$A$3:$B$9,2,FALSE)</f>
        <v>26618</v>
      </c>
      <c r="M351" s="4">
        <f>VLOOKUP(I351,Inventarios!$A$3:$C$9,3,FALSE)</f>
        <v>39447</v>
      </c>
      <c r="N351" s="4">
        <f t="shared" si="20"/>
        <v>406.98</v>
      </c>
      <c r="O351" s="4">
        <f t="shared" si="21"/>
        <v>404.98</v>
      </c>
      <c r="P351" s="4">
        <f t="shared" si="22"/>
        <v>2016</v>
      </c>
      <c r="Q351" s="4">
        <f t="shared" si="23"/>
        <v>204</v>
      </c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5">
      <c r="A352" s="4">
        <v>23612</v>
      </c>
      <c r="B352" s="4" t="s">
        <v>574</v>
      </c>
      <c r="C352" s="4" t="s">
        <v>87</v>
      </c>
      <c r="D352" s="4" t="s">
        <v>28</v>
      </c>
      <c r="E352" s="4" t="s">
        <v>1220</v>
      </c>
      <c r="F352" s="4">
        <v>212</v>
      </c>
      <c r="G352" s="6">
        <v>42492</v>
      </c>
      <c r="H352" s="4" t="str">
        <f>VLOOKUP(D352,Productos!$A$2:$B$13,2,FALSE)</f>
        <v>botella 1l</v>
      </c>
      <c r="I352" t="str">
        <f>VLOOKUP(C352,Países!$A$2:$B$186,2,FALSE)</f>
        <v>Asia</v>
      </c>
      <c r="J352" s="4">
        <f>VLOOKUP(H352,Productos!$B$2:$C$13,2,FALSE)</f>
        <v>3.5</v>
      </c>
      <c r="K352" s="4">
        <f>VLOOKUP(H352,Productos!$B$2:$D$13,3,FALSE)</f>
        <v>6.5</v>
      </c>
      <c r="L352" s="4">
        <f>VLOOKUP(I352,Inventarios!$A$3:$B$9,2,FALSE)</f>
        <v>10972</v>
      </c>
      <c r="M352" s="4">
        <f>VLOOKUP(I352,Inventarios!$A$3:$C$9,3,FALSE)</f>
        <v>18721</v>
      </c>
      <c r="N352" s="4">
        <f t="shared" si="20"/>
        <v>1378</v>
      </c>
      <c r="O352" s="4">
        <f t="shared" si="21"/>
        <v>1374.5</v>
      </c>
      <c r="P352" s="4">
        <f t="shared" si="22"/>
        <v>2016</v>
      </c>
      <c r="Q352" s="4">
        <f t="shared" si="23"/>
        <v>742</v>
      </c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5">
      <c r="A353" s="4">
        <v>23613</v>
      </c>
      <c r="B353" s="4" t="s">
        <v>575</v>
      </c>
      <c r="C353" s="4" t="s">
        <v>204</v>
      </c>
      <c r="D353" s="4" t="s">
        <v>16</v>
      </c>
      <c r="E353" s="4" t="s">
        <v>1218</v>
      </c>
      <c r="F353" s="4">
        <v>191</v>
      </c>
      <c r="G353" s="6">
        <v>42513</v>
      </c>
      <c r="H353" s="4" t="str">
        <f>VLOOKUP(D353,Productos!$A$2:$B$13,2,FALSE)</f>
        <v>garrafa 1l</v>
      </c>
      <c r="I353" t="str">
        <f>VLOOKUP(C353,Países!$A$2:$B$186,2,FALSE)</f>
        <v>Middle East and North Africa</v>
      </c>
      <c r="J353" s="4">
        <f>VLOOKUP(H353,Productos!$B$2:$C$13,2,FALSE)</f>
        <v>1</v>
      </c>
      <c r="K353" s="4">
        <f>VLOOKUP(H353,Productos!$B$2:$D$13,3,FALSE)</f>
        <v>2</v>
      </c>
      <c r="L353" s="4">
        <f>VLOOKUP(I353,Inventarios!$A$3:$B$9,2,FALSE)</f>
        <v>11415</v>
      </c>
      <c r="M353" s="4">
        <f>VLOOKUP(I353,Inventarios!$A$3:$C$9,3,FALSE)</f>
        <v>15102</v>
      </c>
      <c r="N353" s="4">
        <f t="shared" si="20"/>
        <v>382</v>
      </c>
      <c r="O353" s="4">
        <f t="shared" si="21"/>
        <v>381</v>
      </c>
      <c r="P353" s="4">
        <f t="shared" si="22"/>
        <v>2016</v>
      </c>
      <c r="Q353" s="4">
        <f t="shared" si="23"/>
        <v>191</v>
      </c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5">
      <c r="A354" s="4">
        <v>23614</v>
      </c>
      <c r="B354" s="4" t="s">
        <v>576</v>
      </c>
      <c r="C354" s="4" t="s">
        <v>307</v>
      </c>
      <c r="D354" s="4" t="s">
        <v>13</v>
      </c>
      <c r="E354" s="4" t="s">
        <v>1218</v>
      </c>
      <c r="F354" s="4">
        <v>172</v>
      </c>
      <c r="G354" s="6">
        <v>42462</v>
      </c>
      <c r="H354" s="4" t="str">
        <f>VLOOKUP(D354,Productos!$A$2:$B$13,2,FALSE)</f>
        <v>botellín 200cc</v>
      </c>
      <c r="I354" t="str">
        <f>VLOOKUP(C354,Países!$A$2:$B$186,2,FALSE)</f>
        <v>Sub-Saharan Africa</v>
      </c>
      <c r="J354" s="4">
        <f>VLOOKUP(H354,Productos!$B$2:$C$13,2,FALSE)</f>
        <v>1.5</v>
      </c>
      <c r="K354" s="4">
        <f>VLOOKUP(H354,Productos!$B$2:$D$13,3,FALSE)</f>
        <v>3</v>
      </c>
      <c r="L354" s="4">
        <f>VLOOKUP(I354,Inventarios!$A$3:$B$9,2,FALSE)</f>
        <v>26618</v>
      </c>
      <c r="M354" s="4">
        <f>VLOOKUP(I354,Inventarios!$A$3:$C$9,3,FALSE)</f>
        <v>39447</v>
      </c>
      <c r="N354" s="4">
        <f t="shared" si="20"/>
        <v>516</v>
      </c>
      <c r="O354" s="4">
        <f t="shared" si="21"/>
        <v>514.5</v>
      </c>
      <c r="P354" s="4">
        <f t="shared" si="22"/>
        <v>2016</v>
      </c>
      <c r="Q354" s="4">
        <f t="shared" si="23"/>
        <v>258</v>
      </c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5">
      <c r="A355" s="4">
        <v>23615</v>
      </c>
      <c r="B355" s="4" t="s">
        <v>577</v>
      </c>
      <c r="C355" s="4" t="s">
        <v>293</v>
      </c>
      <c r="D355" s="4" t="s">
        <v>19</v>
      </c>
      <c r="E355" s="4" t="s">
        <v>1218</v>
      </c>
      <c r="F355" s="4">
        <v>27</v>
      </c>
      <c r="G355" s="6">
        <v>42495</v>
      </c>
      <c r="H355" s="4" t="str">
        <f>VLOOKUP(D355,Productos!$A$2:$B$13,2,FALSE)</f>
        <v>botellín 300cc</v>
      </c>
      <c r="I355" t="str">
        <f>VLOOKUP(C355,Países!$A$2:$B$186,2,FALSE)</f>
        <v>Sub-Saharan Africa</v>
      </c>
      <c r="J355" s="4">
        <f>VLOOKUP(H355,Productos!$B$2:$C$13,2,FALSE)</f>
        <v>2</v>
      </c>
      <c r="K355" s="4">
        <f>VLOOKUP(H355,Productos!$B$2:$D$13,3,FALSE)</f>
        <v>3.99</v>
      </c>
      <c r="L355" s="4">
        <f>VLOOKUP(I355,Inventarios!$A$3:$B$9,2,FALSE)</f>
        <v>26618</v>
      </c>
      <c r="M355" s="4">
        <f>VLOOKUP(I355,Inventarios!$A$3:$C$9,3,FALSE)</f>
        <v>39447</v>
      </c>
      <c r="N355" s="4">
        <f t="shared" si="20"/>
        <v>107.73</v>
      </c>
      <c r="O355" s="4">
        <f t="shared" si="21"/>
        <v>105.73</v>
      </c>
      <c r="P355" s="4">
        <f t="shared" si="22"/>
        <v>2016</v>
      </c>
      <c r="Q355" s="4">
        <f t="shared" si="23"/>
        <v>54</v>
      </c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5">
      <c r="A356" s="4">
        <v>23616</v>
      </c>
      <c r="B356" s="4" t="s">
        <v>578</v>
      </c>
      <c r="C356" s="4" t="s">
        <v>245</v>
      </c>
      <c r="D356" s="4" t="s">
        <v>41</v>
      </c>
      <c r="E356" s="4" t="s">
        <v>1219</v>
      </c>
      <c r="F356" s="4">
        <v>36</v>
      </c>
      <c r="G356" s="6">
        <v>42490</v>
      </c>
      <c r="H356" s="4" t="str">
        <f>VLOOKUP(D356,Productos!$A$2:$B$13,2,FALSE)</f>
        <v>garrafa 4l</v>
      </c>
      <c r="I356" t="str">
        <f>VLOOKUP(C356,Países!$A$2:$B$186,2,FALSE)</f>
        <v>Sub-Saharan Africa</v>
      </c>
      <c r="J356" s="4">
        <f>VLOOKUP(H356,Productos!$B$2:$C$13,2,FALSE)</f>
        <v>5</v>
      </c>
      <c r="K356" s="4">
        <f>VLOOKUP(H356,Productos!$B$2:$D$13,3,FALSE)</f>
        <v>9.99</v>
      </c>
      <c r="L356" s="4">
        <f>VLOOKUP(I356,Inventarios!$A$3:$B$9,2,FALSE)</f>
        <v>26618</v>
      </c>
      <c r="M356" s="4">
        <f>VLOOKUP(I356,Inventarios!$A$3:$C$9,3,FALSE)</f>
        <v>39447</v>
      </c>
      <c r="N356" s="4">
        <f t="shared" si="20"/>
        <v>359.64</v>
      </c>
      <c r="O356" s="4">
        <f t="shared" si="21"/>
        <v>354.64</v>
      </c>
      <c r="P356" s="4">
        <f t="shared" si="22"/>
        <v>2016</v>
      </c>
      <c r="Q356" s="4">
        <f t="shared" si="23"/>
        <v>180</v>
      </c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5">
      <c r="A357" s="4">
        <v>23617</v>
      </c>
      <c r="B357" s="4" t="s">
        <v>579</v>
      </c>
      <c r="C357" s="4" t="s">
        <v>254</v>
      </c>
      <c r="D357" s="4" t="s">
        <v>41</v>
      </c>
      <c r="E357" s="4" t="s">
        <v>1218</v>
      </c>
      <c r="F357" s="4">
        <v>191</v>
      </c>
      <c r="G357" s="6">
        <v>42465</v>
      </c>
      <c r="H357" s="4" t="str">
        <f>VLOOKUP(D357,Productos!$A$2:$B$13,2,FALSE)</f>
        <v>garrafa 4l</v>
      </c>
      <c r="I357" t="str">
        <f>VLOOKUP(C357,Países!$A$2:$B$186,2,FALSE)</f>
        <v>Australia and Oceania</v>
      </c>
      <c r="J357" s="4">
        <f>VLOOKUP(H357,Productos!$B$2:$C$13,2,FALSE)</f>
        <v>5</v>
      </c>
      <c r="K357" s="4">
        <f>VLOOKUP(H357,Productos!$B$2:$D$13,3,FALSE)</f>
        <v>9.99</v>
      </c>
      <c r="L357" s="4">
        <f>VLOOKUP(I357,Inventarios!$A$3:$B$9,2,FALSE)</f>
        <v>4047</v>
      </c>
      <c r="M357" s="4">
        <f>VLOOKUP(I357,Inventarios!$A$3:$C$9,3,FALSE)</f>
        <v>9654</v>
      </c>
      <c r="N357" s="4">
        <f t="shared" si="20"/>
        <v>1908.0900000000001</v>
      </c>
      <c r="O357" s="4">
        <f t="shared" si="21"/>
        <v>1903.0900000000001</v>
      </c>
      <c r="P357" s="4">
        <f t="shared" si="22"/>
        <v>2016</v>
      </c>
      <c r="Q357" s="4">
        <f t="shared" si="23"/>
        <v>955</v>
      </c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5">
      <c r="A358" s="4">
        <v>23618</v>
      </c>
      <c r="B358" s="4" t="s">
        <v>580</v>
      </c>
      <c r="C358" s="4" t="s">
        <v>117</v>
      </c>
      <c r="D358" s="4" t="s">
        <v>28</v>
      </c>
      <c r="E358" s="4" t="s">
        <v>1219</v>
      </c>
      <c r="F358" s="4">
        <v>103</v>
      </c>
      <c r="G358" s="6">
        <v>42482</v>
      </c>
      <c r="H358" s="4" t="str">
        <f>VLOOKUP(D358,Productos!$A$2:$B$13,2,FALSE)</f>
        <v>botella 1l</v>
      </c>
      <c r="I358" t="str">
        <f>VLOOKUP(C358,Países!$A$2:$B$186,2,FALSE)</f>
        <v>Sub-Saharan Africa</v>
      </c>
      <c r="J358" s="4">
        <f>VLOOKUP(H358,Productos!$B$2:$C$13,2,FALSE)</f>
        <v>3.5</v>
      </c>
      <c r="K358" s="4">
        <f>VLOOKUP(H358,Productos!$B$2:$D$13,3,FALSE)</f>
        <v>6.5</v>
      </c>
      <c r="L358" s="4">
        <f>VLOOKUP(I358,Inventarios!$A$3:$B$9,2,FALSE)</f>
        <v>26618</v>
      </c>
      <c r="M358" s="4">
        <f>VLOOKUP(I358,Inventarios!$A$3:$C$9,3,FALSE)</f>
        <v>39447</v>
      </c>
      <c r="N358" s="4">
        <f t="shared" si="20"/>
        <v>669.5</v>
      </c>
      <c r="O358" s="4">
        <f t="shared" si="21"/>
        <v>666</v>
      </c>
      <c r="P358" s="4">
        <f t="shared" si="22"/>
        <v>2016</v>
      </c>
      <c r="Q358" s="4">
        <f t="shared" si="23"/>
        <v>360.5</v>
      </c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5">
      <c r="A359" s="4">
        <v>23619</v>
      </c>
      <c r="B359" s="4" t="s">
        <v>581</v>
      </c>
      <c r="C359" s="4" t="s">
        <v>116</v>
      </c>
      <c r="D359" s="4" t="s">
        <v>41</v>
      </c>
      <c r="E359" s="4" t="s">
        <v>1218</v>
      </c>
      <c r="F359" s="4">
        <v>61</v>
      </c>
      <c r="G359" s="6">
        <v>42461</v>
      </c>
      <c r="H359" s="4" t="str">
        <f>VLOOKUP(D359,Productos!$A$2:$B$13,2,FALSE)</f>
        <v>garrafa 4l</v>
      </c>
      <c r="I359" t="str">
        <f>VLOOKUP(C359,Países!$A$2:$B$186,2,FALSE)</f>
        <v>Europe</v>
      </c>
      <c r="J359" s="4">
        <f>VLOOKUP(H359,Productos!$B$2:$C$13,2,FALSE)</f>
        <v>5</v>
      </c>
      <c r="K359" s="4">
        <f>VLOOKUP(H359,Productos!$B$2:$D$13,3,FALSE)</f>
        <v>9.99</v>
      </c>
      <c r="L359" s="4">
        <f>VLOOKUP(I359,Inventarios!$A$3:$B$9,2,FALSE)</f>
        <v>12372</v>
      </c>
      <c r="M359" s="4">
        <f>VLOOKUP(I359,Inventarios!$A$3:$C$9,3,FALSE)</f>
        <v>22716</v>
      </c>
      <c r="N359" s="4">
        <f t="shared" si="20"/>
        <v>609.39</v>
      </c>
      <c r="O359" s="4">
        <f t="shared" si="21"/>
        <v>604.39</v>
      </c>
      <c r="P359" s="4">
        <f t="shared" si="22"/>
        <v>2016</v>
      </c>
      <c r="Q359" s="4">
        <f t="shared" si="23"/>
        <v>305</v>
      </c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5">
      <c r="A360" s="4">
        <v>23620</v>
      </c>
      <c r="B360" s="4" t="s">
        <v>582</v>
      </c>
      <c r="C360" s="4" t="s">
        <v>116</v>
      </c>
      <c r="D360" s="4" t="s">
        <v>19</v>
      </c>
      <c r="E360" s="4" t="s">
        <v>1218</v>
      </c>
      <c r="F360" s="4">
        <v>197</v>
      </c>
      <c r="G360" s="6">
        <v>42479</v>
      </c>
      <c r="H360" s="4" t="str">
        <f>VLOOKUP(D360,Productos!$A$2:$B$13,2,FALSE)</f>
        <v>botellín 300cc</v>
      </c>
      <c r="I360" t="str">
        <f>VLOOKUP(C360,Países!$A$2:$B$186,2,FALSE)</f>
        <v>Europe</v>
      </c>
      <c r="J360" s="4">
        <f>VLOOKUP(H360,Productos!$B$2:$C$13,2,FALSE)</f>
        <v>2</v>
      </c>
      <c r="K360" s="4">
        <f>VLOOKUP(H360,Productos!$B$2:$D$13,3,FALSE)</f>
        <v>3.99</v>
      </c>
      <c r="L360" s="4">
        <f>VLOOKUP(I360,Inventarios!$A$3:$B$9,2,FALSE)</f>
        <v>12372</v>
      </c>
      <c r="M360" s="4">
        <f>VLOOKUP(I360,Inventarios!$A$3:$C$9,3,FALSE)</f>
        <v>22716</v>
      </c>
      <c r="N360" s="4">
        <f t="shared" si="20"/>
        <v>786.03000000000009</v>
      </c>
      <c r="O360" s="4">
        <f t="shared" si="21"/>
        <v>784.03000000000009</v>
      </c>
      <c r="P360" s="4">
        <f t="shared" si="22"/>
        <v>2016</v>
      </c>
      <c r="Q360" s="4">
        <f t="shared" si="23"/>
        <v>394</v>
      </c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5">
      <c r="A361" s="4">
        <v>23621</v>
      </c>
      <c r="B361" s="4" t="s">
        <v>583</v>
      </c>
      <c r="C361" s="4" t="s">
        <v>256</v>
      </c>
      <c r="D361" s="4" t="s">
        <v>22</v>
      </c>
      <c r="E361" s="4" t="s">
        <v>1218</v>
      </c>
      <c r="F361" s="4">
        <v>34</v>
      </c>
      <c r="G361" s="6">
        <v>42496</v>
      </c>
      <c r="H361" s="4" t="str">
        <f>VLOOKUP(D361,Productos!$A$2:$B$13,2,FALSE)</f>
        <v>botellín 500cc</v>
      </c>
      <c r="I361" t="str">
        <f>VLOOKUP(C361,Países!$A$2:$B$186,2,FALSE)</f>
        <v>Europe</v>
      </c>
      <c r="J361" s="4">
        <f>VLOOKUP(H361,Productos!$B$2:$C$13,2,FALSE)</f>
        <v>3.5</v>
      </c>
      <c r="K361" s="4">
        <f>VLOOKUP(H361,Productos!$B$2:$D$13,3,FALSE)</f>
        <v>6.5</v>
      </c>
      <c r="L361" s="4">
        <f>VLOOKUP(I361,Inventarios!$A$3:$B$9,2,FALSE)</f>
        <v>12372</v>
      </c>
      <c r="M361" s="4">
        <f>VLOOKUP(I361,Inventarios!$A$3:$C$9,3,FALSE)</f>
        <v>22716</v>
      </c>
      <c r="N361" s="4">
        <f t="shared" si="20"/>
        <v>221</v>
      </c>
      <c r="O361" s="4">
        <f t="shared" si="21"/>
        <v>217.5</v>
      </c>
      <c r="P361" s="4">
        <f t="shared" si="22"/>
        <v>2016</v>
      </c>
      <c r="Q361" s="4">
        <f t="shared" si="23"/>
        <v>119</v>
      </c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5">
      <c r="A362" s="4">
        <v>23622</v>
      </c>
      <c r="B362" s="4" t="s">
        <v>584</v>
      </c>
      <c r="C362" s="4" t="s">
        <v>140</v>
      </c>
      <c r="D362" s="4" t="s">
        <v>35</v>
      </c>
      <c r="E362" s="4" t="s">
        <v>1219</v>
      </c>
      <c r="F362" s="4">
        <v>37</v>
      </c>
      <c r="G362" s="6">
        <v>42496</v>
      </c>
      <c r="H362" s="4" t="str">
        <f>VLOOKUP(D362,Productos!$A$2:$B$13,2,FALSE)</f>
        <v>garrafa 2l</v>
      </c>
      <c r="I362" t="str">
        <f>VLOOKUP(C362,Países!$A$2:$B$186,2,FALSE)</f>
        <v>Australia and Oceania</v>
      </c>
      <c r="J362" s="4">
        <f>VLOOKUP(H362,Productos!$B$2:$C$13,2,FALSE)</f>
        <v>2.5</v>
      </c>
      <c r="K362" s="4">
        <f>VLOOKUP(H362,Productos!$B$2:$D$13,3,FALSE)</f>
        <v>4.5</v>
      </c>
      <c r="L362" s="4">
        <f>VLOOKUP(I362,Inventarios!$A$3:$B$9,2,FALSE)</f>
        <v>4047</v>
      </c>
      <c r="M362" s="4">
        <f>VLOOKUP(I362,Inventarios!$A$3:$C$9,3,FALSE)</f>
        <v>9654</v>
      </c>
      <c r="N362" s="4">
        <f t="shared" si="20"/>
        <v>166.5</v>
      </c>
      <c r="O362" s="4">
        <f t="shared" si="21"/>
        <v>164</v>
      </c>
      <c r="P362" s="4">
        <f t="shared" si="22"/>
        <v>2016</v>
      </c>
      <c r="Q362" s="4">
        <f t="shared" si="23"/>
        <v>92.5</v>
      </c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5">
      <c r="A363" s="4">
        <v>23623</v>
      </c>
      <c r="B363" s="4" t="s">
        <v>585</v>
      </c>
      <c r="C363" s="4" t="s">
        <v>61</v>
      </c>
      <c r="D363" s="4" t="s">
        <v>19</v>
      </c>
      <c r="E363" s="4" t="s">
        <v>1219</v>
      </c>
      <c r="F363" s="4">
        <v>181</v>
      </c>
      <c r="G363" s="6">
        <v>42464</v>
      </c>
      <c r="H363" s="4" t="str">
        <f>VLOOKUP(D363,Productos!$A$2:$B$13,2,FALSE)</f>
        <v>botellín 300cc</v>
      </c>
      <c r="I363" t="str">
        <f>VLOOKUP(C363,Países!$A$2:$B$186,2,FALSE)</f>
        <v>Sub-Saharan Africa</v>
      </c>
      <c r="J363" s="4">
        <f>VLOOKUP(H363,Productos!$B$2:$C$13,2,FALSE)</f>
        <v>2</v>
      </c>
      <c r="K363" s="4">
        <f>VLOOKUP(H363,Productos!$B$2:$D$13,3,FALSE)</f>
        <v>3.99</v>
      </c>
      <c r="L363" s="4">
        <f>VLOOKUP(I363,Inventarios!$A$3:$B$9,2,FALSE)</f>
        <v>26618</v>
      </c>
      <c r="M363" s="4">
        <f>VLOOKUP(I363,Inventarios!$A$3:$C$9,3,FALSE)</f>
        <v>39447</v>
      </c>
      <c r="N363" s="4">
        <f t="shared" si="20"/>
        <v>722.19</v>
      </c>
      <c r="O363" s="4">
        <f t="shared" si="21"/>
        <v>720.19</v>
      </c>
      <c r="P363" s="4">
        <f t="shared" si="22"/>
        <v>2016</v>
      </c>
      <c r="Q363" s="4">
        <f t="shared" si="23"/>
        <v>362</v>
      </c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5">
      <c r="A364" s="4">
        <v>23624</v>
      </c>
      <c r="B364" s="4" t="s">
        <v>586</v>
      </c>
      <c r="C364" s="4" t="s">
        <v>91</v>
      </c>
      <c r="D364" s="4" t="s">
        <v>37</v>
      </c>
      <c r="E364" s="4" t="s">
        <v>1218</v>
      </c>
      <c r="F364" s="4">
        <v>1</v>
      </c>
      <c r="G364" s="6">
        <v>42500</v>
      </c>
      <c r="H364" s="4" t="str">
        <f>VLOOKUP(D364,Productos!$A$2:$B$13,2,FALSE)</f>
        <v>garrafa 3l</v>
      </c>
      <c r="I364" t="str">
        <f>VLOOKUP(C364,Países!$A$2:$B$186,2,FALSE)</f>
        <v>North America</v>
      </c>
      <c r="J364" s="4">
        <f>VLOOKUP(H364,Productos!$B$2:$C$13,2,FALSE)</f>
        <v>3.5</v>
      </c>
      <c r="K364" s="4">
        <f>VLOOKUP(H364,Productos!$B$2:$D$13,3,FALSE)</f>
        <v>6.99</v>
      </c>
      <c r="L364" s="4">
        <f>VLOOKUP(I364,Inventarios!$A$3:$B$9,2,FALSE)</f>
        <v>285</v>
      </c>
      <c r="M364" s="4">
        <f>VLOOKUP(I364,Inventarios!$A$3:$C$9,3,FALSE)</f>
        <v>1429</v>
      </c>
      <c r="N364" s="4">
        <f t="shared" si="20"/>
        <v>6.99</v>
      </c>
      <c r="O364" s="4">
        <f t="shared" si="21"/>
        <v>3.49</v>
      </c>
      <c r="P364" s="4">
        <f t="shared" si="22"/>
        <v>2016</v>
      </c>
      <c r="Q364" s="4">
        <f t="shared" si="23"/>
        <v>3.5</v>
      </c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5">
      <c r="A365" s="4">
        <v>23625</v>
      </c>
      <c r="B365" s="4" t="s">
        <v>587</v>
      </c>
      <c r="C365" s="4" t="s">
        <v>146</v>
      </c>
      <c r="D365" s="4" t="s">
        <v>24</v>
      </c>
      <c r="E365" s="4" t="s">
        <v>1219</v>
      </c>
      <c r="F365" s="4">
        <v>74</v>
      </c>
      <c r="G365" s="6">
        <v>42481</v>
      </c>
      <c r="H365" s="4" t="str">
        <f>VLOOKUP(D365,Productos!$A$2:$B$13,2,FALSE)</f>
        <v>botella 0.5l</v>
      </c>
      <c r="I365" t="str">
        <f>VLOOKUP(C365,Países!$A$2:$B$186,2,FALSE)</f>
        <v>Europe</v>
      </c>
      <c r="J365" s="4">
        <f>VLOOKUP(H365,Productos!$B$2:$C$13,2,FALSE)</f>
        <v>3</v>
      </c>
      <c r="K365" s="4">
        <f>VLOOKUP(H365,Productos!$B$2:$D$13,3,FALSE)</f>
        <v>6</v>
      </c>
      <c r="L365" s="4">
        <f>VLOOKUP(I365,Inventarios!$A$3:$B$9,2,FALSE)</f>
        <v>12372</v>
      </c>
      <c r="M365" s="4">
        <f>VLOOKUP(I365,Inventarios!$A$3:$C$9,3,FALSE)</f>
        <v>22716</v>
      </c>
      <c r="N365" s="4">
        <f t="shared" si="20"/>
        <v>444</v>
      </c>
      <c r="O365" s="4">
        <f t="shared" si="21"/>
        <v>441</v>
      </c>
      <c r="P365" s="4">
        <f t="shared" si="22"/>
        <v>2016</v>
      </c>
      <c r="Q365" s="4">
        <f t="shared" si="23"/>
        <v>222</v>
      </c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5">
      <c r="A366" s="4">
        <v>23626</v>
      </c>
      <c r="B366" s="4" t="s">
        <v>588</v>
      </c>
      <c r="C366" s="4" t="s">
        <v>217</v>
      </c>
      <c r="D366" s="4" t="s">
        <v>41</v>
      </c>
      <c r="E366" s="4" t="s">
        <v>1218</v>
      </c>
      <c r="F366" s="4">
        <v>17</v>
      </c>
      <c r="G366" s="6">
        <v>42468</v>
      </c>
      <c r="H366" s="4" t="str">
        <f>VLOOKUP(D366,Productos!$A$2:$B$13,2,FALSE)</f>
        <v>garrafa 4l</v>
      </c>
      <c r="I366" t="str">
        <f>VLOOKUP(C366,Países!$A$2:$B$186,2,FALSE)</f>
        <v>Sub-Saharan Africa</v>
      </c>
      <c r="J366" s="4">
        <f>VLOOKUP(H366,Productos!$B$2:$C$13,2,FALSE)</f>
        <v>5</v>
      </c>
      <c r="K366" s="4">
        <f>VLOOKUP(H366,Productos!$B$2:$D$13,3,FALSE)</f>
        <v>9.99</v>
      </c>
      <c r="L366" s="4">
        <f>VLOOKUP(I366,Inventarios!$A$3:$B$9,2,FALSE)</f>
        <v>26618</v>
      </c>
      <c r="M366" s="4">
        <f>VLOOKUP(I366,Inventarios!$A$3:$C$9,3,FALSE)</f>
        <v>39447</v>
      </c>
      <c r="N366" s="4">
        <f t="shared" si="20"/>
        <v>169.83</v>
      </c>
      <c r="O366" s="4">
        <f t="shared" si="21"/>
        <v>164.83</v>
      </c>
      <c r="P366" s="4">
        <f t="shared" si="22"/>
        <v>2016</v>
      </c>
      <c r="Q366" s="4">
        <f t="shared" si="23"/>
        <v>85</v>
      </c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5">
      <c r="A367" s="4">
        <v>23627</v>
      </c>
      <c r="B367" s="4" t="s">
        <v>589</v>
      </c>
      <c r="C367" s="4" t="s">
        <v>308</v>
      </c>
      <c r="D367" s="4" t="s">
        <v>13</v>
      </c>
      <c r="E367" s="4" t="s">
        <v>1220</v>
      </c>
      <c r="F367" s="4">
        <v>141</v>
      </c>
      <c r="G367" s="6">
        <v>42466</v>
      </c>
      <c r="H367" s="4" t="str">
        <f>VLOOKUP(D367,Productos!$A$2:$B$13,2,FALSE)</f>
        <v>botellín 200cc</v>
      </c>
      <c r="I367" t="str">
        <f>VLOOKUP(C367,Países!$A$2:$B$186,2,FALSE)</f>
        <v>Australia and Oceania</v>
      </c>
      <c r="J367" s="4">
        <f>VLOOKUP(H367,Productos!$B$2:$C$13,2,FALSE)</f>
        <v>1.5</v>
      </c>
      <c r="K367" s="4">
        <f>VLOOKUP(H367,Productos!$B$2:$D$13,3,FALSE)</f>
        <v>3</v>
      </c>
      <c r="L367" s="4">
        <f>VLOOKUP(I367,Inventarios!$A$3:$B$9,2,FALSE)</f>
        <v>4047</v>
      </c>
      <c r="M367" s="4">
        <f>VLOOKUP(I367,Inventarios!$A$3:$C$9,3,FALSE)</f>
        <v>9654</v>
      </c>
      <c r="N367" s="4">
        <f t="shared" si="20"/>
        <v>423</v>
      </c>
      <c r="O367" s="4">
        <f t="shared" si="21"/>
        <v>421.5</v>
      </c>
      <c r="P367" s="4">
        <f t="shared" si="22"/>
        <v>2016</v>
      </c>
      <c r="Q367" s="4">
        <f t="shared" si="23"/>
        <v>211.5</v>
      </c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5">
      <c r="A368" s="4">
        <v>23628</v>
      </c>
      <c r="B368" s="4" t="s">
        <v>154</v>
      </c>
      <c r="C368" s="4" t="s">
        <v>78</v>
      </c>
      <c r="D368" s="4" t="s">
        <v>22</v>
      </c>
      <c r="E368" s="4" t="s">
        <v>1218</v>
      </c>
      <c r="F368" s="4">
        <v>169</v>
      </c>
      <c r="G368" s="6">
        <v>42497</v>
      </c>
      <c r="H368" s="4" t="str">
        <f>VLOOKUP(D368,Productos!$A$2:$B$13,2,FALSE)</f>
        <v>botellín 500cc</v>
      </c>
      <c r="I368" t="str">
        <f>VLOOKUP(C368,Países!$A$2:$B$186,2,FALSE)</f>
        <v>Europe</v>
      </c>
      <c r="J368" s="4">
        <f>VLOOKUP(H368,Productos!$B$2:$C$13,2,FALSE)</f>
        <v>3.5</v>
      </c>
      <c r="K368" s="4">
        <f>VLOOKUP(H368,Productos!$B$2:$D$13,3,FALSE)</f>
        <v>6.5</v>
      </c>
      <c r="L368" s="4">
        <f>VLOOKUP(I368,Inventarios!$A$3:$B$9,2,FALSE)</f>
        <v>12372</v>
      </c>
      <c r="M368" s="4">
        <f>VLOOKUP(I368,Inventarios!$A$3:$C$9,3,FALSE)</f>
        <v>22716</v>
      </c>
      <c r="N368" s="4">
        <f t="shared" si="20"/>
        <v>1098.5</v>
      </c>
      <c r="O368" s="4">
        <f t="shared" si="21"/>
        <v>1095</v>
      </c>
      <c r="P368" s="4">
        <f t="shared" si="22"/>
        <v>2016</v>
      </c>
      <c r="Q368" s="4">
        <f t="shared" si="23"/>
        <v>591.5</v>
      </c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5">
      <c r="A369" s="4">
        <v>23629</v>
      </c>
      <c r="B369" s="4" t="s">
        <v>590</v>
      </c>
      <c r="C369" s="4" t="s">
        <v>219</v>
      </c>
      <c r="D369" s="4" t="s">
        <v>41</v>
      </c>
      <c r="E369" s="4" t="s">
        <v>1218</v>
      </c>
      <c r="F369" s="4">
        <v>79</v>
      </c>
      <c r="G369" s="6">
        <v>42505</v>
      </c>
      <c r="H369" s="4" t="str">
        <f>VLOOKUP(D369,Productos!$A$2:$B$13,2,FALSE)</f>
        <v>garrafa 4l</v>
      </c>
      <c r="I369" t="str">
        <f>VLOOKUP(C369,Países!$A$2:$B$186,2,FALSE)</f>
        <v>Sub-Saharan Africa</v>
      </c>
      <c r="J369" s="4">
        <f>VLOOKUP(H369,Productos!$B$2:$C$13,2,FALSE)</f>
        <v>5</v>
      </c>
      <c r="K369" s="4">
        <f>VLOOKUP(H369,Productos!$B$2:$D$13,3,FALSE)</f>
        <v>9.99</v>
      </c>
      <c r="L369" s="4">
        <f>VLOOKUP(I369,Inventarios!$A$3:$B$9,2,FALSE)</f>
        <v>26618</v>
      </c>
      <c r="M369" s="4">
        <f>VLOOKUP(I369,Inventarios!$A$3:$C$9,3,FALSE)</f>
        <v>39447</v>
      </c>
      <c r="N369" s="4">
        <f t="shared" si="20"/>
        <v>789.21</v>
      </c>
      <c r="O369" s="4">
        <f t="shared" si="21"/>
        <v>784.21</v>
      </c>
      <c r="P369" s="4">
        <f t="shared" si="22"/>
        <v>2016</v>
      </c>
      <c r="Q369" s="4">
        <f t="shared" si="23"/>
        <v>395</v>
      </c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5">
      <c r="A370" s="4">
        <v>23630</v>
      </c>
      <c r="B370" s="4" t="s">
        <v>591</v>
      </c>
      <c r="C370" s="4" t="s">
        <v>152</v>
      </c>
      <c r="D370" s="4" t="s">
        <v>19</v>
      </c>
      <c r="E370" s="4" t="s">
        <v>1220</v>
      </c>
      <c r="F370" s="4">
        <v>55</v>
      </c>
      <c r="G370" s="6">
        <v>42504</v>
      </c>
      <c r="H370" s="4" t="str">
        <f>VLOOKUP(D370,Productos!$A$2:$B$13,2,FALSE)</f>
        <v>botellín 300cc</v>
      </c>
      <c r="I370" t="str">
        <f>VLOOKUP(C370,Países!$A$2:$B$186,2,FALSE)</f>
        <v>Middle East and North Africa</v>
      </c>
      <c r="J370" s="4">
        <f>VLOOKUP(H370,Productos!$B$2:$C$13,2,FALSE)</f>
        <v>2</v>
      </c>
      <c r="K370" s="4">
        <f>VLOOKUP(H370,Productos!$B$2:$D$13,3,FALSE)</f>
        <v>3.99</v>
      </c>
      <c r="L370" s="4">
        <f>VLOOKUP(I370,Inventarios!$A$3:$B$9,2,FALSE)</f>
        <v>11415</v>
      </c>
      <c r="M370" s="4">
        <f>VLOOKUP(I370,Inventarios!$A$3:$C$9,3,FALSE)</f>
        <v>15102</v>
      </c>
      <c r="N370" s="4">
        <f t="shared" si="20"/>
        <v>219.45000000000002</v>
      </c>
      <c r="O370" s="4">
        <f t="shared" si="21"/>
        <v>217.45000000000002</v>
      </c>
      <c r="P370" s="4">
        <f t="shared" si="22"/>
        <v>2016</v>
      </c>
      <c r="Q370" s="4">
        <f t="shared" si="23"/>
        <v>110</v>
      </c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5">
      <c r="A371" s="4">
        <v>23631</v>
      </c>
      <c r="B371" s="4" t="s">
        <v>592</v>
      </c>
      <c r="C371" s="4" t="s">
        <v>240</v>
      </c>
      <c r="D371" s="4" t="s">
        <v>24</v>
      </c>
      <c r="E371" s="4" t="s">
        <v>1219</v>
      </c>
      <c r="F371" s="4">
        <v>65</v>
      </c>
      <c r="G371" s="6">
        <v>42462</v>
      </c>
      <c r="H371" s="4" t="str">
        <f>VLOOKUP(D371,Productos!$A$2:$B$13,2,FALSE)</f>
        <v>botella 0.5l</v>
      </c>
      <c r="I371" t="str">
        <f>VLOOKUP(C371,Países!$A$2:$B$186,2,FALSE)</f>
        <v>Australia and Oceania</v>
      </c>
      <c r="J371" s="4">
        <f>VLOOKUP(H371,Productos!$B$2:$C$13,2,FALSE)</f>
        <v>3</v>
      </c>
      <c r="K371" s="4">
        <f>VLOOKUP(H371,Productos!$B$2:$D$13,3,FALSE)</f>
        <v>6</v>
      </c>
      <c r="L371" s="4">
        <f>VLOOKUP(I371,Inventarios!$A$3:$B$9,2,FALSE)</f>
        <v>4047</v>
      </c>
      <c r="M371" s="4">
        <f>VLOOKUP(I371,Inventarios!$A$3:$C$9,3,FALSE)</f>
        <v>9654</v>
      </c>
      <c r="N371" s="4">
        <f t="shared" si="20"/>
        <v>390</v>
      </c>
      <c r="O371" s="4">
        <f t="shared" si="21"/>
        <v>387</v>
      </c>
      <c r="P371" s="4">
        <f t="shared" si="22"/>
        <v>2016</v>
      </c>
      <c r="Q371" s="4">
        <f t="shared" si="23"/>
        <v>195</v>
      </c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5">
      <c r="A372" s="4">
        <v>23632</v>
      </c>
      <c r="B372" s="4" t="s">
        <v>593</v>
      </c>
      <c r="C372" s="4" t="s">
        <v>163</v>
      </c>
      <c r="D372" s="4" t="s">
        <v>13</v>
      </c>
      <c r="E372" s="4" t="s">
        <v>1219</v>
      </c>
      <c r="F372" s="4">
        <v>75</v>
      </c>
      <c r="G372" s="6">
        <v>42480</v>
      </c>
      <c r="H372" s="4" t="str">
        <f>VLOOKUP(D372,Productos!$A$2:$B$13,2,FALSE)</f>
        <v>botellín 200cc</v>
      </c>
      <c r="I372" t="str">
        <f>VLOOKUP(C372,Países!$A$2:$B$186,2,FALSE)</f>
        <v>Australia and Oceania</v>
      </c>
      <c r="J372" s="4">
        <f>VLOOKUP(H372,Productos!$B$2:$C$13,2,FALSE)</f>
        <v>1.5</v>
      </c>
      <c r="K372" s="4">
        <f>VLOOKUP(H372,Productos!$B$2:$D$13,3,FALSE)</f>
        <v>3</v>
      </c>
      <c r="L372" s="4">
        <f>VLOOKUP(I372,Inventarios!$A$3:$B$9,2,FALSE)</f>
        <v>4047</v>
      </c>
      <c r="M372" s="4">
        <f>VLOOKUP(I372,Inventarios!$A$3:$C$9,3,FALSE)</f>
        <v>9654</v>
      </c>
      <c r="N372" s="4">
        <f t="shared" si="20"/>
        <v>225</v>
      </c>
      <c r="O372" s="4">
        <f t="shared" si="21"/>
        <v>223.5</v>
      </c>
      <c r="P372" s="4">
        <f t="shared" si="22"/>
        <v>2016</v>
      </c>
      <c r="Q372" s="4">
        <f t="shared" si="23"/>
        <v>112.5</v>
      </c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5">
      <c r="A373" s="4">
        <v>23633</v>
      </c>
      <c r="B373" s="4" t="s">
        <v>594</v>
      </c>
      <c r="C373" s="4" t="s">
        <v>129</v>
      </c>
      <c r="D373" s="4" t="s">
        <v>37</v>
      </c>
      <c r="E373" s="4" t="s">
        <v>1218</v>
      </c>
      <c r="F373" s="4">
        <v>58</v>
      </c>
      <c r="G373" s="6">
        <v>42501</v>
      </c>
      <c r="H373" s="4" t="str">
        <f>VLOOKUP(D373,Productos!$A$2:$B$13,2,FALSE)</f>
        <v>garrafa 3l</v>
      </c>
      <c r="I373" t="str">
        <f>VLOOKUP(C373,Países!$A$2:$B$186,2,FALSE)</f>
        <v>Australia and Oceania</v>
      </c>
      <c r="J373" s="4">
        <f>VLOOKUP(H373,Productos!$B$2:$C$13,2,FALSE)</f>
        <v>3.5</v>
      </c>
      <c r="K373" s="4">
        <f>VLOOKUP(H373,Productos!$B$2:$D$13,3,FALSE)</f>
        <v>6.99</v>
      </c>
      <c r="L373" s="4">
        <f>VLOOKUP(I373,Inventarios!$A$3:$B$9,2,FALSE)</f>
        <v>4047</v>
      </c>
      <c r="M373" s="4">
        <f>VLOOKUP(I373,Inventarios!$A$3:$C$9,3,FALSE)</f>
        <v>9654</v>
      </c>
      <c r="N373" s="4">
        <f t="shared" si="20"/>
        <v>405.42</v>
      </c>
      <c r="O373" s="4">
        <f t="shared" si="21"/>
        <v>401.92</v>
      </c>
      <c r="P373" s="4">
        <f t="shared" si="22"/>
        <v>2016</v>
      </c>
      <c r="Q373" s="4">
        <f t="shared" si="23"/>
        <v>203</v>
      </c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5">
      <c r="A374" s="4">
        <v>23634</v>
      </c>
      <c r="B374" s="4" t="s">
        <v>595</v>
      </c>
      <c r="C374" s="4" t="s">
        <v>172</v>
      </c>
      <c r="D374" s="4" t="s">
        <v>35</v>
      </c>
      <c r="E374" s="4" t="s">
        <v>1218</v>
      </c>
      <c r="F374" s="4">
        <v>60</v>
      </c>
      <c r="G374" s="6">
        <v>42483</v>
      </c>
      <c r="H374" s="4" t="str">
        <f>VLOOKUP(D374,Productos!$A$2:$B$13,2,FALSE)</f>
        <v>garrafa 2l</v>
      </c>
      <c r="I374" t="str">
        <f>VLOOKUP(C374,Países!$A$2:$B$186,2,FALSE)</f>
        <v>Asia</v>
      </c>
      <c r="J374" s="4">
        <f>VLOOKUP(H374,Productos!$B$2:$C$13,2,FALSE)</f>
        <v>2.5</v>
      </c>
      <c r="K374" s="4">
        <f>VLOOKUP(H374,Productos!$B$2:$D$13,3,FALSE)</f>
        <v>4.5</v>
      </c>
      <c r="L374" s="4">
        <f>VLOOKUP(I374,Inventarios!$A$3:$B$9,2,FALSE)</f>
        <v>10972</v>
      </c>
      <c r="M374" s="4">
        <f>VLOOKUP(I374,Inventarios!$A$3:$C$9,3,FALSE)</f>
        <v>18721</v>
      </c>
      <c r="N374" s="4">
        <f t="shared" si="20"/>
        <v>270</v>
      </c>
      <c r="O374" s="4">
        <f t="shared" si="21"/>
        <v>267.5</v>
      </c>
      <c r="P374" s="4">
        <f t="shared" si="22"/>
        <v>2016</v>
      </c>
      <c r="Q374" s="4">
        <f t="shared" si="23"/>
        <v>150</v>
      </c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5">
      <c r="A375" s="4">
        <v>23635</v>
      </c>
      <c r="B375" s="4" t="s">
        <v>596</v>
      </c>
      <c r="C375" s="4" t="s">
        <v>39</v>
      </c>
      <c r="D375" s="4" t="s">
        <v>16</v>
      </c>
      <c r="E375" s="4" t="s">
        <v>1220</v>
      </c>
      <c r="F375" s="4">
        <v>115</v>
      </c>
      <c r="G375" s="6">
        <v>42503</v>
      </c>
      <c r="H375" s="4" t="str">
        <f>VLOOKUP(D375,Productos!$A$2:$B$13,2,FALSE)</f>
        <v>garrafa 1l</v>
      </c>
      <c r="I375" t="str">
        <f>VLOOKUP(C375,Países!$A$2:$B$186,2,FALSE)</f>
        <v>Sub-Saharan Africa</v>
      </c>
      <c r="J375" s="4">
        <f>VLOOKUP(H375,Productos!$B$2:$C$13,2,FALSE)</f>
        <v>1</v>
      </c>
      <c r="K375" s="4">
        <f>VLOOKUP(H375,Productos!$B$2:$D$13,3,FALSE)</f>
        <v>2</v>
      </c>
      <c r="L375" s="4">
        <f>VLOOKUP(I375,Inventarios!$A$3:$B$9,2,FALSE)</f>
        <v>26618</v>
      </c>
      <c r="M375" s="4">
        <f>VLOOKUP(I375,Inventarios!$A$3:$C$9,3,FALSE)</f>
        <v>39447</v>
      </c>
      <c r="N375" s="4">
        <f t="shared" si="20"/>
        <v>230</v>
      </c>
      <c r="O375" s="4">
        <f t="shared" si="21"/>
        <v>229</v>
      </c>
      <c r="P375" s="4">
        <f t="shared" si="22"/>
        <v>2016</v>
      </c>
      <c r="Q375" s="4">
        <f t="shared" si="23"/>
        <v>115</v>
      </c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5">
      <c r="A376" s="4">
        <v>23636</v>
      </c>
      <c r="B376" s="4" t="s">
        <v>597</v>
      </c>
      <c r="C376" s="4" t="s">
        <v>62</v>
      </c>
      <c r="D376" s="4" t="s">
        <v>13</v>
      </c>
      <c r="E376" s="4" t="s">
        <v>1218</v>
      </c>
      <c r="F376" s="4">
        <v>108</v>
      </c>
      <c r="G376" s="6">
        <v>42490</v>
      </c>
      <c r="H376" s="4" t="str">
        <f>VLOOKUP(D376,Productos!$A$2:$B$13,2,FALSE)</f>
        <v>botellín 200cc</v>
      </c>
      <c r="I376" t="str">
        <f>VLOOKUP(C376,Países!$A$2:$B$186,2,FALSE)</f>
        <v>Europe</v>
      </c>
      <c r="J376" s="4">
        <f>VLOOKUP(H376,Productos!$B$2:$C$13,2,FALSE)</f>
        <v>1.5</v>
      </c>
      <c r="K376" s="4">
        <f>VLOOKUP(H376,Productos!$B$2:$D$13,3,FALSE)</f>
        <v>3</v>
      </c>
      <c r="L376" s="4">
        <f>VLOOKUP(I376,Inventarios!$A$3:$B$9,2,FALSE)</f>
        <v>12372</v>
      </c>
      <c r="M376" s="4">
        <f>VLOOKUP(I376,Inventarios!$A$3:$C$9,3,FALSE)</f>
        <v>22716</v>
      </c>
      <c r="N376" s="4">
        <f t="shared" si="20"/>
        <v>324</v>
      </c>
      <c r="O376" s="4">
        <f t="shared" si="21"/>
        <v>322.5</v>
      </c>
      <c r="P376" s="4">
        <f t="shared" si="22"/>
        <v>2016</v>
      </c>
      <c r="Q376" s="4">
        <f t="shared" si="23"/>
        <v>162</v>
      </c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5">
      <c r="A377" s="4">
        <v>23637</v>
      </c>
      <c r="B377" s="4" t="s">
        <v>598</v>
      </c>
      <c r="C377" s="4" t="s">
        <v>163</v>
      </c>
      <c r="D377" s="4" t="s">
        <v>16</v>
      </c>
      <c r="E377" s="4" t="s">
        <v>1219</v>
      </c>
      <c r="F377" s="4">
        <v>63</v>
      </c>
      <c r="G377" s="6">
        <v>42501</v>
      </c>
      <c r="H377" s="4" t="str">
        <f>VLOOKUP(D377,Productos!$A$2:$B$13,2,FALSE)</f>
        <v>garrafa 1l</v>
      </c>
      <c r="I377" t="str">
        <f>VLOOKUP(C377,Países!$A$2:$B$186,2,FALSE)</f>
        <v>Australia and Oceania</v>
      </c>
      <c r="J377" s="4">
        <f>VLOOKUP(H377,Productos!$B$2:$C$13,2,FALSE)</f>
        <v>1</v>
      </c>
      <c r="K377" s="4">
        <f>VLOOKUP(H377,Productos!$B$2:$D$13,3,FALSE)</f>
        <v>2</v>
      </c>
      <c r="L377" s="4">
        <f>VLOOKUP(I377,Inventarios!$A$3:$B$9,2,FALSE)</f>
        <v>4047</v>
      </c>
      <c r="M377" s="4">
        <f>VLOOKUP(I377,Inventarios!$A$3:$C$9,3,FALSE)</f>
        <v>9654</v>
      </c>
      <c r="N377" s="4">
        <f t="shared" si="20"/>
        <v>126</v>
      </c>
      <c r="O377" s="4">
        <f t="shared" si="21"/>
        <v>125</v>
      </c>
      <c r="P377" s="4">
        <f t="shared" si="22"/>
        <v>2016</v>
      </c>
      <c r="Q377" s="4">
        <f t="shared" si="23"/>
        <v>63</v>
      </c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5">
      <c r="A378" s="4">
        <v>23638</v>
      </c>
      <c r="B378" s="4" t="s">
        <v>599</v>
      </c>
      <c r="C378" s="4" t="s">
        <v>308</v>
      </c>
      <c r="D378" s="4" t="s">
        <v>28</v>
      </c>
      <c r="E378" s="4" t="s">
        <v>1220</v>
      </c>
      <c r="F378" s="4">
        <v>98</v>
      </c>
      <c r="G378" s="6">
        <v>42488</v>
      </c>
      <c r="H378" s="4" t="str">
        <f>VLOOKUP(D378,Productos!$A$2:$B$13,2,FALSE)</f>
        <v>botella 1l</v>
      </c>
      <c r="I378" t="str">
        <f>VLOOKUP(C378,Países!$A$2:$B$186,2,FALSE)</f>
        <v>Australia and Oceania</v>
      </c>
      <c r="J378" s="4">
        <f>VLOOKUP(H378,Productos!$B$2:$C$13,2,FALSE)</f>
        <v>3.5</v>
      </c>
      <c r="K378" s="4">
        <f>VLOOKUP(H378,Productos!$B$2:$D$13,3,FALSE)</f>
        <v>6.5</v>
      </c>
      <c r="L378" s="4">
        <f>VLOOKUP(I378,Inventarios!$A$3:$B$9,2,FALSE)</f>
        <v>4047</v>
      </c>
      <c r="M378" s="4">
        <f>VLOOKUP(I378,Inventarios!$A$3:$C$9,3,FALSE)</f>
        <v>9654</v>
      </c>
      <c r="N378" s="4">
        <f t="shared" si="20"/>
        <v>637</v>
      </c>
      <c r="O378" s="4">
        <f t="shared" si="21"/>
        <v>633.5</v>
      </c>
      <c r="P378" s="4">
        <f t="shared" si="22"/>
        <v>2016</v>
      </c>
      <c r="Q378" s="4">
        <f t="shared" si="23"/>
        <v>343</v>
      </c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5">
      <c r="A379" s="4">
        <v>23639</v>
      </c>
      <c r="B379" s="4" t="s">
        <v>600</v>
      </c>
      <c r="C379" s="4" t="s">
        <v>205</v>
      </c>
      <c r="D379" s="4" t="s">
        <v>31</v>
      </c>
      <c r="E379" s="4" t="s">
        <v>1218</v>
      </c>
      <c r="F379" s="4">
        <v>119</v>
      </c>
      <c r="G379" s="6">
        <v>42512</v>
      </c>
      <c r="H379" s="4" t="str">
        <f>VLOOKUP(D379,Productos!$A$2:$B$13,2,FALSE)</f>
        <v>botella 5l</v>
      </c>
      <c r="I379" t="str">
        <f>VLOOKUP(C379,Países!$A$2:$B$186,2,FALSE)</f>
        <v>Sub-Saharan Africa</v>
      </c>
      <c r="J379" s="4">
        <f>VLOOKUP(H379,Productos!$B$2:$C$13,2,FALSE)</f>
        <v>6</v>
      </c>
      <c r="K379" s="4">
        <f>VLOOKUP(H379,Productos!$B$2:$D$13,3,FALSE)</f>
        <v>9</v>
      </c>
      <c r="L379" s="4">
        <f>VLOOKUP(I379,Inventarios!$A$3:$B$9,2,FALSE)</f>
        <v>26618</v>
      </c>
      <c r="M379" s="4">
        <f>VLOOKUP(I379,Inventarios!$A$3:$C$9,3,FALSE)</f>
        <v>39447</v>
      </c>
      <c r="N379" s="4">
        <f t="shared" si="20"/>
        <v>1071</v>
      </c>
      <c r="O379" s="4">
        <f t="shared" si="21"/>
        <v>1065</v>
      </c>
      <c r="P379" s="4">
        <f t="shared" si="22"/>
        <v>2016</v>
      </c>
      <c r="Q379" s="4">
        <f t="shared" si="23"/>
        <v>714</v>
      </c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5">
      <c r="A380" s="4">
        <v>23640</v>
      </c>
      <c r="B380" s="4" t="s">
        <v>601</v>
      </c>
      <c r="C380" s="4" t="s">
        <v>83</v>
      </c>
      <c r="D380" s="4" t="s">
        <v>24</v>
      </c>
      <c r="E380" s="4" t="s">
        <v>1218</v>
      </c>
      <c r="F380" s="4">
        <v>90</v>
      </c>
      <c r="G380" s="6">
        <v>42501</v>
      </c>
      <c r="H380" s="4" t="str">
        <f>VLOOKUP(D380,Productos!$A$2:$B$13,2,FALSE)</f>
        <v>botella 0.5l</v>
      </c>
      <c r="I380" t="str">
        <f>VLOOKUP(C380,Países!$A$2:$B$186,2,FALSE)</f>
        <v>Sub-Saharan Africa</v>
      </c>
      <c r="J380" s="4">
        <f>VLOOKUP(H380,Productos!$B$2:$C$13,2,FALSE)</f>
        <v>3</v>
      </c>
      <c r="K380" s="4">
        <f>VLOOKUP(H380,Productos!$B$2:$D$13,3,FALSE)</f>
        <v>6</v>
      </c>
      <c r="L380" s="4">
        <f>VLOOKUP(I380,Inventarios!$A$3:$B$9,2,FALSE)</f>
        <v>26618</v>
      </c>
      <c r="M380" s="4">
        <f>VLOOKUP(I380,Inventarios!$A$3:$C$9,3,FALSE)</f>
        <v>39447</v>
      </c>
      <c r="N380" s="4">
        <f t="shared" si="20"/>
        <v>540</v>
      </c>
      <c r="O380" s="4">
        <f t="shared" si="21"/>
        <v>537</v>
      </c>
      <c r="P380" s="4">
        <f t="shared" si="22"/>
        <v>2016</v>
      </c>
      <c r="Q380" s="4">
        <f t="shared" si="23"/>
        <v>270</v>
      </c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5">
      <c r="A381" s="4">
        <v>23641</v>
      </c>
      <c r="B381" s="4" t="s">
        <v>602</v>
      </c>
      <c r="C381" s="4" t="s">
        <v>226</v>
      </c>
      <c r="D381" s="4" t="s">
        <v>31</v>
      </c>
      <c r="E381" s="4" t="s">
        <v>1219</v>
      </c>
      <c r="F381" s="4">
        <v>11</v>
      </c>
      <c r="G381" s="6">
        <v>42508</v>
      </c>
      <c r="H381" s="4" t="str">
        <f>VLOOKUP(D381,Productos!$A$2:$B$13,2,FALSE)</f>
        <v>botella 5l</v>
      </c>
      <c r="I381" t="str">
        <f>VLOOKUP(C381,Países!$A$2:$B$186,2,FALSE)</f>
        <v>North America</v>
      </c>
      <c r="J381" s="4">
        <f>VLOOKUP(H381,Productos!$B$2:$C$13,2,FALSE)</f>
        <v>6</v>
      </c>
      <c r="K381" s="4">
        <f>VLOOKUP(H381,Productos!$B$2:$D$13,3,FALSE)</f>
        <v>9</v>
      </c>
      <c r="L381" s="4">
        <f>VLOOKUP(I381,Inventarios!$A$3:$B$9,2,FALSE)</f>
        <v>285</v>
      </c>
      <c r="M381" s="4">
        <f>VLOOKUP(I381,Inventarios!$A$3:$C$9,3,FALSE)</f>
        <v>1429</v>
      </c>
      <c r="N381" s="4">
        <f t="shared" si="20"/>
        <v>99</v>
      </c>
      <c r="O381" s="4">
        <f t="shared" si="21"/>
        <v>93</v>
      </c>
      <c r="P381" s="4">
        <f t="shared" si="22"/>
        <v>2016</v>
      </c>
      <c r="Q381" s="4">
        <f t="shared" si="23"/>
        <v>66</v>
      </c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5">
      <c r="A382" s="4">
        <v>23642</v>
      </c>
      <c r="B382" s="4" t="s">
        <v>603</v>
      </c>
      <c r="C382" s="4" t="s">
        <v>300</v>
      </c>
      <c r="D382" s="4" t="s">
        <v>19</v>
      </c>
      <c r="E382" s="4" t="s">
        <v>1218</v>
      </c>
      <c r="F382" s="4">
        <v>152</v>
      </c>
      <c r="G382" s="6">
        <v>42492</v>
      </c>
      <c r="H382" s="4" t="str">
        <f>VLOOKUP(D382,Productos!$A$2:$B$13,2,FALSE)</f>
        <v>botellín 300cc</v>
      </c>
      <c r="I382" t="str">
        <f>VLOOKUP(C382,Países!$A$2:$B$186,2,FALSE)</f>
        <v>Asia</v>
      </c>
      <c r="J382" s="4">
        <f>VLOOKUP(H382,Productos!$B$2:$C$13,2,FALSE)</f>
        <v>2</v>
      </c>
      <c r="K382" s="4">
        <f>VLOOKUP(H382,Productos!$B$2:$D$13,3,FALSE)</f>
        <v>3.99</v>
      </c>
      <c r="L382" s="4">
        <f>VLOOKUP(I382,Inventarios!$A$3:$B$9,2,FALSE)</f>
        <v>10972</v>
      </c>
      <c r="M382" s="4">
        <f>VLOOKUP(I382,Inventarios!$A$3:$C$9,3,FALSE)</f>
        <v>18721</v>
      </c>
      <c r="N382" s="4">
        <f t="shared" si="20"/>
        <v>606.48</v>
      </c>
      <c r="O382" s="4">
        <f t="shared" si="21"/>
        <v>604.48</v>
      </c>
      <c r="P382" s="4">
        <f t="shared" si="22"/>
        <v>2016</v>
      </c>
      <c r="Q382" s="4">
        <f t="shared" si="23"/>
        <v>304</v>
      </c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5">
      <c r="A383" s="4">
        <v>23643</v>
      </c>
      <c r="B383" s="4" t="s">
        <v>604</v>
      </c>
      <c r="C383" s="4" t="s">
        <v>78</v>
      </c>
      <c r="D383" s="4" t="s">
        <v>13</v>
      </c>
      <c r="E383" s="4" t="s">
        <v>1220</v>
      </c>
      <c r="F383" s="4">
        <v>11</v>
      </c>
      <c r="G383" s="6">
        <v>42479</v>
      </c>
      <c r="H383" s="4" t="str">
        <f>VLOOKUP(D383,Productos!$A$2:$B$13,2,FALSE)</f>
        <v>botellín 200cc</v>
      </c>
      <c r="I383" t="str">
        <f>VLOOKUP(C383,Países!$A$2:$B$186,2,FALSE)</f>
        <v>Europe</v>
      </c>
      <c r="J383" s="4">
        <f>VLOOKUP(H383,Productos!$B$2:$C$13,2,FALSE)</f>
        <v>1.5</v>
      </c>
      <c r="K383" s="4">
        <f>VLOOKUP(H383,Productos!$B$2:$D$13,3,FALSE)</f>
        <v>3</v>
      </c>
      <c r="L383" s="4">
        <f>VLOOKUP(I383,Inventarios!$A$3:$B$9,2,FALSE)</f>
        <v>12372</v>
      </c>
      <c r="M383" s="4">
        <f>VLOOKUP(I383,Inventarios!$A$3:$C$9,3,FALSE)</f>
        <v>22716</v>
      </c>
      <c r="N383" s="4">
        <f t="shared" si="20"/>
        <v>33</v>
      </c>
      <c r="O383" s="4">
        <f t="shared" si="21"/>
        <v>31.5</v>
      </c>
      <c r="P383" s="4">
        <f t="shared" si="22"/>
        <v>2016</v>
      </c>
      <c r="Q383" s="4">
        <f t="shared" si="23"/>
        <v>16.5</v>
      </c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5">
      <c r="A384" s="4">
        <v>23644</v>
      </c>
      <c r="B384" s="4" t="s">
        <v>605</v>
      </c>
      <c r="C384" s="4" t="s">
        <v>257</v>
      </c>
      <c r="D384" s="4" t="s">
        <v>13</v>
      </c>
      <c r="E384" s="4" t="s">
        <v>1220</v>
      </c>
      <c r="F384" s="4">
        <v>158</v>
      </c>
      <c r="G384" s="6">
        <v>42474</v>
      </c>
      <c r="H384" s="4" t="str">
        <f>VLOOKUP(D384,Productos!$A$2:$B$13,2,FALSE)</f>
        <v>botellín 200cc</v>
      </c>
      <c r="I384" t="str">
        <f>VLOOKUP(C384,Países!$A$2:$B$186,2,FALSE)</f>
        <v>Europe</v>
      </c>
      <c r="J384" s="4">
        <f>VLOOKUP(H384,Productos!$B$2:$C$13,2,FALSE)</f>
        <v>1.5</v>
      </c>
      <c r="K384" s="4">
        <f>VLOOKUP(H384,Productos!$B$2:$D$13,3,FALSE)</f>
        <v>3</v>
      </c>
      <c r="L384" s="4">
        <f>VLOOKUP(I384,Inventarios!$A$3:$B$9,2,FALSE)</f>
        <v>12372</v>
      </c>
      <c r="M384" s="4">
        <f>VLOOKUP(I384,Inventarios!$A$3:$C$9,3,FALSE)</f>
        <v>22716</v>
      </c>
      <c r="N384" s="4">
        <f t="shared" si="20"/>
        <v>474</v>
      </c>
      <c r="O384" s="4">
        <f t="shared" si="21"/>
        <v>472.5</v>
      </c>
      <c r="P384" s="4">
        <f t="shared" si="22"/>
        <v>2016</v>
      </c>
      <c r="Q384" s="4">
        <f t="shared" si="23"/>
        <v>237</v>
      </c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5">
      <c r="A385" s="4">
        <v>23645</v>
      </c>
      <c r="B385" s="4" t="s">
        <v>606</v>
      </c>
      <c r="C385" s="4" t="s">
        <v>257</v>
      </c>
      <c r="D385" s="4" t="s">
        <v>41</v>
      </c>
      <c r="E385" s="4" t="s">
        <v>1218</v>
      </c>
      <c r="F385" s="4">
        <v>1</v>
      </c>
      <c r="G385" s="6">
        <v>42514</v>
      </c>
      <c r="H385" s="4" t="str">
        <f>VLOOKUP(D385,Productos!$A$2:$B$13,2,FALSE)</f>
        <v>garrafa 4l</v>
      </c>
      <c r="I385" t="str">
        <f>VLOOKUP(C385,Países!$A$2:$B$186,2,FALSE)</f>
        <v>Europe</v>
      </c>
      <c r="J385" s="4">
        <f>VLOOKUP(H385,Productos!$B$2:$C$13,2,FALSE)</f>
        <v>5</v>
      </c>
      <c r="K385" s="4">
        <f>VLOOKUP(H385,Productos!$B$2:$D$13,3,FALSE)</f>
        <v>9.99</v>
      </c>
      <c r="L385" s="4">
        <f>VLOOKUP(I385,Inventarios!$A$3:$B$9,2,FALSE)</f>
        <v>12372</v>
      </c>
      <c r="M385" s="4">
        <f>VLOOKUP(I385,Inventarios!$A$3:$C$9,3,FALSE)</f>
        <v>22716</v>
      </c>
      <c r="N385" s="4">
        <f t="shared" si="20"/>
        <v>9.99</v>
      </c>
      <c r="O385" s="4">
        <f t="shared" si="21"/>
        <v>4.99</v>
      </c>
      <c r="P385" s="4">
        <f t="shared" si="22"/>
        <v>2016</v>
      </c>
      <c r="Q385" s="4">
        <f t="shared" si="23"/>
        <v>5</v>
      </c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5">
      <c r="A386" s="4">
        <v>23646</v>
      </c>
      <c r="B386" s="4" t="s">
        <v>607</v>
      </c>
      <c r="C386" s="4" t="s">
        <v>323</v>
      </c>
      <c r="D386" s="4" t="s">
        <v>24</v>
      </c>
      <c r="E386" s="4" t="s">
        <v>1219</v>
      </c>
      <c r="F386" s="4">
        <v>131</v>
      </c>
      <c r="G386" s="6">
        <v>42499</v>
      </c>
      <c r="H386" s="4" t="str">
        <f>VLOOKUP(D386,Productos!$A$2:$B$13,2,FALSE)</f>
        <v>botella 0.5l</v>
      </c>
      <c r="I386" t="str">
        <f>VLOOKUP(C386,Países!$A$2:$B$186,2,FALSE)</f>
        <v>Europe</v>
      </c>
      <c r="J386" s="4">
        <f>VLOOKUP(H386,Productos!$B$2:$C$13,2,FALSE)</f>
        <v>3</v>
      </c>
      <c r="K386" s="4">
        <f>VLOOKUP(H386,Productos!$B$2:$D$13,3,FALSE)</f>
        <v>6</v>
      </c>
      <c r="L386" s="4">
        <f>VLOOKUP(I386,Inventarios!$A$3:$B$9,2,FALSE)</f>
        <v>12372</v>
      </c>
      <c r="M386" s="4">
        <f>VLOOKUP(I386,Inventarios!$A$3:$C$9,3,FALSE)</f>
        <v>22716</v>
      </c>
      <c r="N386" s="4">
        <f t="shared" si="20"/>
        <v>786</v>
      </c>
      <c r="O386" s="4">
        <f t="shared" si="21"/>
        <v>783</v>
      </c>
      <c r="P386" s="4">
        <f t="shared" si="22"/>
        <v>2016</v>
      </c>
      <c r="Q386" s="4">
        <f t="shared" si="23"/>
        <v>393</v>
      </c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5">
      <c r="A387" s="4">
        <v>23647</v>
      </c>
      <c r="B387" s="4" t="s">
        <v>608</v>
      </c>
      <c r="C387" s="4" t="s">
        <v>63</v>
      </c>
      <c r="D387" s="4" t="s">
        <v>19</v>
      </c>
      <c r="E387" s="4" t="s">
        <v>1218</v>
      </c>
      <c r="F387" s="4">
        <v>148</v>
      </c>
      <c r="G387" s="6">
        <v>42490</v>
      </c>
      <c r="H387" s="4" t="str">
        <f>VLOOKUP(D387,Productos!$A$2:$B$13,2,FALSE)</f>
        <v>botellín 300cc</v>
      </c>
      <c r="I387" t="str">
        <f>VLOOKUP(C387,Países!$A$2:$B$186,2,FALSE)</f>
        <v>Europe</v>
      </c>
      <c r="J387" s="4">
        <f>VLOOKUP(H387,Productos!$B$2:$C$13,2,FALSE)</f>
        <v>2</v>
      </c>
      <c r="K387" s="4">
        <f>VLOOKUP(H387,Productos!$B$2:$D$13,3,FALSE)</f>
        <v>3.99</v>
      </c>
      <c r="L387" s="4">
        <f>VLOOKUP(I387,Inventarios!$A$3:$B$9,2,FALSE)</f>
        <v>12372</v>
      </c>
      <c r="M387" s="4">
        <f>VLOOKUP(I387,Inventarios!$A$3:$C$9,3,FALSE)</f>
        <v>22716</v>
      </c>
      <c r="N387" s="4">
        <f t="shared" ref="N387:N450" si="24">F387*K387</f>
        <v>590.52</v>
      </c>
      <c r="O387" s="4">
        <f t="shared" ref="O387:O450" si="25">N387-J387</f>
        <v>588.52</v>
      </c>
      <c r="P387" s="4">
        <f t="shared" ref="P387:P450" si="26">YEAR(G387)</f>
        <v>2016</v>
      </c>
      <c r="Q387" s="4">
        <f t="shared" ref="Q387:Q450" si="27">F387*J387</f>
        <v>296</v>
      </c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5">
      <c r="A388" s="4">
        <v>23648</v>
      </c>
      <c r="B388" s="4" t="s">
        <v>609</v>
      </c>
      <c r="C388" s="4" t="s">
        <v>69</v>
      </c>
      <c r="D388" s="4" t="s">
        <v>41</v>
      </c>
      <c r="E388" s="4" t="s">
        <v>1218</v>
      </c>
      <c r="F388" s="4">
        <v>153</v>
      </c>
      <c r="G388" s="6">
        <v>42501</v>
      </c>
      <c r="H388" s="4" t="str">
        <f>VLOOKUP(D388,Productos!$A$2:$B$13,2,FALSE)</f>
        <v>garrafa 4l</v>
      </c>
      <c r="I388" t="str">
        <f>VLOOKUP(C388,Países!$A$2:$B$186,2,FALSE)</f>
        <v>Europe</v>
      </c>
      <c r="J388" s="4">
        <f>VLOOKUP(H388,Productos!$B$2:$C$13,2,FALSE)</f>
        <v>5</v>
      </c>
      <c r="K388" s="4">
        <f>VLOOKUP(H388,Productos!$B$2:$D$13,3,FALSE)</f>
        <v>9.99</v>
      </c>
      <c r="L388" s="4">
        <f>VLOOKUP(I388,Inventarios!$A$3:$B$9,2,FALSE)</f>
        <v>12372</v>
      </c>
      <c r="M388" s="4">
        <f>VLOOKUP(I388,Inventarios!$A$3:$C$9,3,FALSE)</f>
        <v>22716</v>
      </c>
      <c r="N388" s="4">
        <f t="shared" si="24"/>
        <v>1528.47</v>
      </c>
      <c r="O388" s="4">
        <f t="shared" si="25"/>
        <v>1523.47</v>
      </c>
      <c r="P388" s="4">
        <f t="shared" si="26"/>
        <v>2016</v>
      </c>
      <c r="Q388" s="4">
        <f t="shared" si="27"/>
        <v>765</v>
      </c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5">
      <c r="A389" s="4">
        <v>23649</v>
      </c>
      <c r="B389" s="4" t="s">
        <v>610</v>
      </c>
      <c r="C389" s="4" t="s">
        <v>237</v>
      </c>
      <c r="D389" s="4" t="s">
        <v>37</v>
      </c>
      <c r="E389" s="4" t="s">
        <v>1218</v>
      </c>
      <c r="F389" s="4">
        <v>125</v>
      </c>
      <c r="G389" s="6">
        <v>42483</v>
      </c>
      <c r="H389" s="4" t="str">
        <f>VLOOKUP(D389,Productos!$A$2:$B$13,2,FALSE)</f>
        <v>garrafa 3l</v>
      </c>
      <c r="I389" t="str">
        <f>VLOOKUP(C389,Países!$A$2:$B$186,2,FALSE)</f>
        <v>Sub-Saharan Africa</v>
      </c>
      <c r="J389" s="4">
        <f>VLOOKUP(H389,Productos!$B$2:$C$13,2,FALSE)</f>
        <v>3.5</v>
      </c>
      <c r="K389" s="4">
        <f>VLOOKUP(H389,Productos!$B$2:$D$13,3,FALSE)</f>
        <v>6.99</v>
      </c>
      <c r="L389" s="4">
        <f>VLOOKUP(I389,Inventarios!$A$3:$B$9,2,FALSE)</f>
        <v>26618</v>
      </c>
      <c r="M389" s="4">
        <f>VLOOKUP(I389,Inventarios!$A$3:$C$9,3,FALSE)</f>
        <v>39447</v>
      </c>
      <c r="N389" s="4">
        <f t="shared" si="24"/>
        <v>873.75</v>
      </c>
      <c r="O389" s="4">
        <f t="shared" si="25"/>
        <v>870.25</v>
      </c>
      <c r="P389" s="4">
        <f t="shared" si="26"/>
        <v>2016</v>
      </c>
      <c r="Q389" s="4">
        <f t="shared" si="27"/>
        <v>437.5</v>
      </c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5">
      <c r="A390" s="4">
        <v>23650</v>
      </c>
      <c r="B390" s="4" t="s">
        <v>611</v>
      </c>
      <c r="C390" s="4" t="s">
        <v>323</v>
      </c>
      <c r="D390" s="4" t="s">
        <v>16</v>
      </c>
      <c r="E390" s="4" t="s">
        <v>1218</v>
      </c>
      <c r="F390" s="4">
        <v>162</v>
      </c>
      <c r="G390" s="6">
        <v>42483</v>
      </c>
      <c r="H390" s="4" t="str">
        <f>VLOOKUP(D390,Productos!$A$2:$B$13,2,FALSE)</f>
        <v>garrafa 1l</v>
      </c>
      <c r="I390" t="str">
        <f>VLOOKUP(C390,Países!$A$2:$B$186,2,FALSE)</f>
        <v>Europe</v>
      </c>
      <c r="J390" s="4">
        <f>VLOOKUP(H390,Productos!$B$2:$C$13,2,FALSE)</f>
        <v>1</v>
      </c>
      <c r="K390" s="4">
        <f>VLOOKUP(H390,Productos!$B$2:$D$13,3,FALSE)</f>
        <v>2</v>
      </c>
      <c r="L390" s="4">
        <f>VLOOKUP(I390,Inventarios!$A$3:$B$9,2,FALSE)</f>
        <v>12372</v>
      </c>
      <c r="M390" s="4">
        <f>VLOOKUP(I390,Inventarios!$A$3:$C$9,3,FALSE)</f>
        <v>22716</v>
      </c>
      <c r="N390" s="4">
        <f t="shared" si="24"/>
        <v>324</v>
      </c>
      <c r="O390" s="4">
        <f t="shared" si="25"/>
        <v>323</v>
      </c>
      <c r="P390" s="4">
        <f t="shared" si="26"/>
        <v>2016</v>
      </c>
      <c r="Q390" s="4">
        <f t="shared" si="27"/>
        <v>162</v>
      </c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5">
      <c r="A391" s="4">
        <v>23651</v>
      </c>
      <c r="B391" s="4" t="s">
        <v>612</v>
      </c>
      <c r="C391" s="4" t="s">
        <v>70</v>
      </c>
      <c r="D391" s="4" t="s">
        <v>28</v>
      </c>
      <c r="E391" s="4" t="s">
        <v>1218</v>
      </c>
      <c r="F391" s="4">
        <v>108</v>
      </c>
      <c r="G391" s="6">
        <v>42486</v>
      </c>
      <c r="H391" s="4" t="str">
        <f>VLOOKUP(D391,Productos!$A$2:$B$13,2,FALSE)</f>
        <v>botella 1l</v>
      </c>
      <c r="I391" t="str">
        <f>VLOOKUP(C391,Países!$A$2:$B$186,2,FALSE)</f>
        <v>Sub-Saharan Africa</v>
      </c>
      <c r="J391" s="4">
        <f>VLOOKUP(H391,Productos!$B$2:$C$13,2,FALSE)</f>
        <v>3.5</v>
      </c>
      <c r="K391" s="4">
        <f>VLOOKUP(H391,Productos!$B$2:$D$13,3,FALSE)</f>
        <v>6.5</v>
      </c>
      <c r="L391" s="4">
        <f>VLOOKUP(I391,Inventarios!$A$3:$B$9,2,FALSE)</f>
        <v>26618</v>
      </c>
      <c r="M391" s="4">
        <f>VLOOKUP(I391,Inventarios!$A$3:$C$9,3,FALSE)</f>
        <v>39447</v>
      </c>
      <c r="N391" s="4">
        <f t="shared" si="24"/>
        <v>702</v>
      </c>
      <c r="O391" s="4">
        <f t="shared" si="25"/>
        <v>698.5</v>
      </c>
      <c r="P391" s="4">
        <f t="shared" si="26"/>
        <v>2016</v>
      </c>
      <c r="Q391" s="4">
        <f t="shared" si="27"/>
        <v>378</v>
      </c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5">
      <c r="A392" s="4">
        <v>23652</v>
      </c>
      <c r="B392" s="4" t="s">
        <v>613</v>
      </c>
      <c r="C392" s="4" t="s">
        <v>164</v>
      </c>
      <c r="D392" s="4" t="s">
        <v>16</v>
      </c>
      <c r="E392" s="4" t="s">
        <v>1219</v>
      </c>
      <c r="F392" s="4">
        <v>191</v>
      </c>
      <c r="G392" s="6">
        <v>42462</v>
      </c>
      <c r="H392" s="4" t="str">
        <f>VLOOKUP(D392,Productos!$A$2:$B$13,2,FALSE)</f>
        <v>garrafa 1l</v>
      </c>
      <c r="I392" t="str">
        <f>VLOOKUP(C392,Países!$A$2:$B$186,2,FALSE)</f>
        <v>Central America and the Caribbean</v>
      </c>
      <c r="J392" s="4">
        <f>VLOOKUP(H392,Productos!$B$2:$C$13,2,FALSE)</f>
        <v>1</v>
      </c>
      <c r="K392" s="4">
        <f>VLOOKUP(H392,Productos!$B$2:$D$13,3,FALSE)</f>
        <v>2</v>
      </c>
      <c r="L392" s="4">
        <f>VLOOKUP(I392,Inventarios!$A$3:$B$9,2,FALSE)</f>
        <v>7690</v>
      </c>
      <c r="M392" s="4">
        <f>VLOOKUP(I392,Inventarios!$A$3:$C$9,3,FALSE)</f>
        <v>14672</v>
      </c>
      <c r="N392" s="4">
        <f t="shared" si="24"/>
        <v>382</v>
      </c>
      <c r="O392" s="4">
        <f t="shared" si="25"/>
        <v>381</v>
      </c>
      <c r="P392" s="4">
        <f t="shared" si="26"/>
        <v>2016</v>
      </c>
      <c r="Q392" s="4">
        <f t="shared" si="27"/>
        <v>191</v>
      </c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5">
      <c r="A393" s="4">
        <v>23653</v>
      </c>
      <c r="B393" s="4" t="s">
        <v>614</v>
      </c>
      <c r="C393" s="4" t="s">
        <v>51</v>
      </c>
      <c r="D393" s="4" t="s">
        <v>19</v>
      </c>
      <c r="E393" s="4" t="s">
        <v>1218</v>
      </c>
      <c r="F393" s="4">
        <v>165</v>
      </c>
      <c r="G393" s="6">
        <v>42507</v>
      </c>
      <c r="H393" s="4" t="str">
        <f>VLOOKUP(D393,Productos!$A$2:$B$13,2,FALSE)</f>
        <v>botellín 300cc</v>
      </c>
      <c r="I393" t="str">
        <f>VLOOKUP(C393,Países!$A$2:$B$186,2,FALSE)</f>
        <v>Central America and the Caribbean</v>
      </c>
      <c r="J393" s="4">
        <f>VLOOKUP(H393,Productos!$B$2:$C$13,2,FALSE)</f>
        <v>2</v>
      </c>
      <c r="K393" s="4">
        <f>VLOOKUP(H393,Productos!$B$2:$D$13,3,FALSE)</f>
        <v>3.99</v>
      </c>
      <c r="L393" s="4">
        <f>VLOOKUP(I393,Inventarios!$A$3:$B$9,2,FALSE)</f>
        <v>7690</v>
      </c>
      <c r="M393" s="4">
        <f>VLOOKUP(I393,Inventarios!$A$3:$C$9,3,FALSE)</f>
        <v>14672</v>
      </c>
      <c r="N393" s="4">
        <f t="shared" si="24"/>
        <v>658.35</v>
      </c>
      <c r="O393" s="4">
        <f t="shared" si="25"/>
        <v>656.35</v>
      </c>
      <c r="P393" s="4">
        <f t="shared" si="26"/>
        <v>2016</v>
      </c>
      <c r="Q393" s="4">
        <f t="shared" si="27"/>
        <v>330</v>
      </c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5">
      <c r="A394" s="4">
        <v>23654</v>
      </c>
      <c r="B394" s="4" t="s">
        <v>615</v>
      </c>
      <c r="C394" s="4" t="s">
        <v>246</v>
      </c>
      <c r="D394" s="4" t="s">
        <v>13</v>
      </c>
      <c r="E394" s="4" t="s">
        <v>1218</v>
      </c>
      <c r="F394" s="4">
        <v>128</v>
      </c>
      <c r="G394" s="6">
        <v>42471</v>
      </c>
      <c r="H394" s="4" t="str">
        <f>VLOOKUP(D394,Productos!$A$2:$B$13,2,FALSE)</f>
        <v>botellín 200cc</v>
      </c>
      <c r="I394" t="str">
        <f>VLOOKUP(C394,Países!$A$2:$B$186,2,FALSE)</f>
        <v>Asia</v>
      </c>
      <c r="J394" s="4">
        <f>VLOOKUP(H394,Productos!$B$2:$C$13,2,FALSE)</f>
        <v>1.5</v>
      </c>
      <c r="K394" s="4">
        <f>VLOOKUP(H394,Productos!$B$2:$D$13,3,FALSE)</f>
        <v>3</v>
      </c>
      <c r="L394" s="4">
        <f>VLOOKUP(I394,Inventarios!$A$3:$B$9,2,FALSE)</f>
        <v>10972</v>
      </c>
      <c r="M394" s="4">
        <f>VLOOKUP(I394,Inventarios!$A$3:$C$9,3,FALSE)</f>
        <v>18721</v>
      </c>
      <c r="N394" s="4">
        <f t="shared" si="24"/>
        <v>384</v>
      </c>
      <c r="O394" s="4">
        <f t="shared" si="25"/>
        <v>382.5</v>
      </c>
      <c r="P394" s="4">
        <f t="shared" si="26"/>
        <v>2016</v>
      </c>
      <c r="Q394" s="4">
        <f t="shared" si="27"/>
        <v>192</v>
      </c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5">
      <c r="A395" s="4">
        <v>23655</v>
      </c>
      <c r="B395" s="4" t="s">
        <v>616</v>
      </c>
      <c r="C395" s="4" t="s">
        <v>164</v>
      </c>
      <c r="D395" s="4" t="s">
        <v>19</v>
      </c>
      <c r="E395" s="4" t="s">
        <v>1219</v>
      </c>
      <c r="F395" s="4">
        <v>146</v>
      </c>
      <c r="G395" s="6">
        <v>42513</v>
      </c>
      <c r="H395" s="4" t="str">
        <f>VLOOKUP(D395,Productos!$A$2:$B$13,2,FALSE)</f>
        <v>botellín 300cc</v>
      </c>
      <c r="I395" t="str">
        <f>VLOOKUP(C395,Países!$A$2:$B$186,2,FALSE)</f>
        <v>Central America and the Caribbean</v>
      </c>
      <c r="J395" s="4">
        <f>VLOOKUP(H395,Productos!$B$2:$C$13,2,FALSE)</f>
        <v>2</v>
      </c>
      <c r="K395" s="4">
        <f>VLOOKUP(H395,Productos!$B$2:$D$13,3,FALSE)</f>
        <v>3.99</v>
      </c>
      <c r="L395" s="4">
        <f>VLOOKUP(I395,Inventarios!$A$3:$B$9,2,FALSE)</f>
        <v>7690</v>
      </c>
      <c r="M395" s="4">
        <f>VLOOKUP(I395,Inventarios!$A$3:$C$9,3,FALSE)</f>
        <v>14672</v>
      </c>
      <c r="N395" s="4">
        <f t="shared" si="24"/>
        <v>582.54000000000008</v>
      </c>
      <c r="O395" s="4">
        <f t="shared" si="25"/>
        <v>580.54000000000008</v>
      </c>
      <c r="P395" s="4">
        <f t="shared" si="26"/>
        <v>2016</v>
      </c>
      <c r="Q395" s="4">
        <f t="shared" si="27"/>
        <v>292</v>
      </c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5">
      <c r="A396" s="4">
        <v>23656</v>
      </c>
      <c r="B396" s="4" t="s">
        <v>617</v>
      </c>
      <c r="C396" s="4" t="s">
        <v>296</v>
      </c>
      <c r="D396" s="4" t="s">
        <v>43</v>
      </c>
      <c r="E396" s="4" t="s">
        <v>1218</v>
      </c>
      <c r="F396" s="4">
        <v>206</v>
      </c>
      <c r="G396" s="6">
        <v>42508</v>
      </c>
      <c r="H396" s="4" t="str">
        <f>VLOOKUP(D396,Productos!$A$2:$B$13,2,FALSE)</f>
        <v>garrafa 8l</v>
      </c>
      <c r="I396" t="str">
        <f>VLOOKUP(C396,Países!$A$2:$B$186,2,FALSE)</f>
        <v>Europe</v>
      </c>
      <c r="J396" s="4">
        <f>VLOOKUP(H396,Productos!$B$2:$C$13,2,FALSE)</f>
        <v>8</v>
      </c>
      <c r="K396" s="4">
        <f>VLOOKUP(H396,Productos!$B$2:$D$13,3,FALSE)</f>
        <v>14.5</v>
      </c>
      <c r="L396" s="4">
        <f>VLOOKUP(I396,Inventarios!$A$3:$B$9,2,FALSE)</f>
        <v>12372</v>
      </c>
      <c r="M396" s="4">
        <f>VLOOKUP(I396,Inventarios!$A$3:$C$9,3,FALSE)</f>
        <v>22716</v>
      </c>
      <c r="N396" s="4">
        <f t="shared" si="24"/>
        <v>2987</v>
      </c>
      <c r="O396" s="4">
        <f t="shared" si="25"/>
        <v>2979</v>
      </c>
      <c r="P396" s="4">
        <f t="shared" si="26"/>
        <v>2016</v>
      </c>
      <c r="Q396" s="4">
        <f t="shared" si="27"/>
        <v>1648</v>
      </c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5">
      <c r="A397" s="4">
        <v>23657</v>
      </c>
      <c r="B397" s="4" t="s">
        <v>618</v>
      </c>
      <c r="C397" s="4" t="s">
        <v>69</v>
      </c>
      <c r="D397" s="4" t="s">
        <v>19</v>
      </c>
      <c r="E397" s="4" t="s">
        <v>1220</v>
      </c>
      <c r="F397" s="4">
        <v>196</v>
      </c>
      <c r="G397" s="6">
        <v>42462</v>
      </c>
      <c r="H397" s="4" t="str">
        <f>VLOOKUP(D397,Productos!$A$2:$B$13,2,FALSE)</f>
        <v>botellín 300cc</v>
      </c>
      <c r="I397" t="str">
        <f>VLOOKUP(C397,Países!$A$2:$B$186,2,FALSE)</f>
        <v>Europe</v>
      </c>
      <c r="J397" s="4">
        <f>VLOOKUP(H397,Productos!$B$2:$C$13,2,FALSE)</f>
        <v>2</v>
      </c>
      <c r="K397" s="4">
        <f>VLOOKUP(H397,Productos!$B$2:$D$13,3,FALSE)</f>
        <v>3.99</v>
      </c>
      <c r="L397" s="4">
        <f>VLOOKUP(I397,Inventarios!$A$3:$B$9,2,FALSE)</f>
        <v>12372</v>
      </c>
      <c r="M397" s="4">
        <f>VLOOKUP(I397,Inventarios!$A$3:$C$9,3,FALSE)</f>
        <v>22716</v>
      </c>
      <c r="N397" s="4">
        <f t="shared" si="24"/>
        <v>782.04000000000008</v>
      </c>
      <c r="O397" s="4">
        <f t="shared" si="25"/>
        <v>780.04000000000008</v>
      </c>
      <c r="P397" s="4">
        <f t="shared" si="26"/>
        <v>2016</v>
      </c>
      <c r="Q397" s="4">
        <f t="shared" si="27"/>
        <v>392</v>
      </c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5">
      <c r="A398" s="4">
        <v>23658</v>
      </c>
      <c r="B398" s="4" t="s">
        <v>619</v>
      </c>
      <c r="C398" s="4" t="s">
        <v>64</v>
      </c>
      <c r="D398" s="4" t="s">
        <v>35</v>
      </c>
      <c r="E398" s="4" t="s">
        <v>1218</v>
      </c>
      <c r="F398" s="4">
        <v>88</v>
      </c>
      <c r="G398" s="6">
        <v>42505</v>
      </c>
      <c r="H398" s="4" t="str">
        <f>VLOOKUP(D398,Productos!$A$2:$B$13,2,FALSE)</f>
        <v>garrafa 2l</v>
      </c>
      <c r="I398" t="str">
        <f>VLOOKUP(C398,Países!$A$2:$B$186,2,FALSE)</f>
        <v>Central America and the Caribbean</v>
      </c>
      <c r="J398" s="4">
        <f>VLOOKUP(H398,Productos!$B$2:$C$13,2,FALSE)</f>
        <v>2.5</v>
      </c>
      <c r="K398" s="4">
        <f>VLOOKUP(H398,Productos!$B$2:$D$13,3,FALSE)</f>
        <v>4.5</v>
      </c>
      <c r="L398" s="4">
        <f>VLOOKUP(I398,Inventarios!$A$3:$B$9,2,FALSE)</f>
        <v>7690</v>
      </c>
      <c r="M398" s="4">
        <f>VLOOKUP(I398,Inventarios!$A$3:$C$9,3,FALSE)</f>
        <v>14672</v>
      </c>
      <c r="N398" s="4">
        <f t="shared" si="24"/>
        <v>396</v>
      </c>
      <c r="O398" s="4">
        <f t="shared" si="25"/>
        <v>393.5</v>
      </c>
      <c r="P398" s="4">
        <f t="shared" si="26"/>
        <v>2016</v>
      </c>
      <c r="Q398" s="4">
        <f t="shared" si="27"/>
        <v>220</v>
      </c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5">
      <c r="A399" s="4">
        <v>23659</v>
      </c>
      <c r="B399" s="4" t="s">
        <v>620</v>
      </c>
      <c r="C399" s="4" t="s">
        <v>305</v>
      </c>
      <c r="D399" s="4" t="s">
        <v>22</v>
      </c>
      <c r="E399" s="4" t="s">
        <v>1219</v>
      </c>
      <c r="F399" s="4">
        <v>209</v>
      </c>
      <c r="G399" s="6">
        <v>42466</v>
      </c>
      <c r="H399" s="4" t="str">
        <f>VLOOKUP(D399,Productos!$A$2:$B$13,2,FALSE)</f>
        <v>botellín 500cc</v>
      </c>
      <c r="I399" t="str">
        <f>VLOOKUP(C399,Países!$A$2:$B$186,2,FALSE)</f>
        <v>Sub-Saharan Africa</v>
      </c>
      <c r="J399" s="4">
        <f>VLOOKUP(H399,Productos!$B$2:$C$13,2,FALSE)</f>
        <v>3.5</v>
      </c>
      <c r="K399" s="4">
        <f>VLOOKUP(H399,Productos!$B$2:$D$13,3,FALSE)</f>
        <v>6.5</v>
      </c>
      <c r="L399" s="4">
        <f>VLOOKUP(I399,Inventarios!$A$3:$B$9,2,FALSE)</f>
        <v>26618</v>
      </c>
      <c r="M399" s="4">
        <f>VLOOKUP(I399,Inventarios!$A$3:$C$9,3,FALSE)</f>
        <v>39447</v>
      </c>
      <c r="N399" s="4">
        <f t="shared" si="24"/>
        <v>1358.5</v>
      </c>
      <c r="O399" s="4">
        <f t="shared" si="25"/>
        <v>1355</v>
      </c>
      <c r="P399" s="4">
        <f t="shared" si="26"/>
        <v>2016</v>
      </c>
      <c r="Q399" s="4">
        <f t="shared" si="27"/>
        <v>731.5</v>
      </c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5">
      <c r="A400" s="4">
        <v>23660</v>
      </c>
      <c r="B400" s="4" t="s">
        <v>621</v>
      </c>
      <c r="C400" s="4" t="s">
        <v>246</v>
      </c>
      <c r="D400" s="4" t="s">
        <v>22</v>
      </c>
      <c r="E400" s="4" t="s">
        <v>1218</v>
      </c>
      <c r="F400" s="4">
        <v>189</v>
      </c>
      <c r="G400" s="6">
        <v>42498</v>
      </c>
      <c r="H400" s="4" t="str">
        <f>VLOOKUP(D400,Productos!$A$2:$B$13,2,FALSE)</f>
        <v>botellín 500cc</v>
      </c>
      <c r="I400" t="str">
        <f>VLOOKUP(C400,Países!$A$2:$B$186,2,FALSE)</f>
        <v>Asia</v>
      </c>
      <c r="J400" s="4">
        <f>VLOOKUP(H400,Productos!$B$2:$C$13,2,FALSE)</f>
        <v>3.5</v>
      </c>
      <c r="K400" s="4">
        <f>VLOOKUP(H400,Productos!$B$2:$D$13,3,FALSE)</f>
        <v>6.5</v>
      </c>
      <c r="L400" s="4">
        <f>VLOOKUP(I400,Inventarios!$A$3:$B$9,2,FALSE)</f>
        <v>10972</v>
      </c>
      <c r="M400" s="4">
        <f>VLOOKUP(I400,Inventarios!$A$3:$C$9,3,FALSE)</f>
        <v>18721</v>
      </c>
      <c r="N400" s="4">
        <f t="shared" si="24"/>
        <v>1228.5</v>
      </c>
      <c r="O400" s="4">
        <f t="shared" si="25"/>
        <v>1225</v>
      </c>
      <c r="P400" s="4">
        <f t="shared" si="26"/>
        <v>2016</v>
      </c>
      <c r="Q400" s="4">
        <f t="shared" si="27"/>
        <v>661.5</v>
      </c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5">
      <c r="A401" s="4">
        <v>23661</v>
      </c>
      <c r="B401" s="4" t="s">
        <v>622</v>
      </c>
      <c r="C401" s="4" t="s">
        <v>196</v>
      </c>
      <c r="D401" s="4" t="s">
        <v>13</v>
      </c>
      <c r="E401" s="4" t="s">
        <v>1219</v>
      </c>
      <c r="F401" s="4">
        <v>77</v>
      </c>
      <c r="G401" s="6">
        <v>42453</v>
      </c>
      <c r="H401" s="4" t="str">
        <f>VLOOKUP(D401,Productos!$A$2:$B$13,2,FALSE)</f>
        <v>botellín 200cc</v>
      </c>
      <c r="I401" t="str">
        <f>VLOOKUP(C401,Países!$A$2:$B$186,2,FALSE)</f>
        <v>Sub-Saharan Africa</v>
      </c>
      <c r="J401" s="4">
        <f>VLOOKUP(H401,Productos!$B$2:$C$13,2,FALSE)</f>
        <v>1.5</v>
      </c>
      <c r="K401" s="4">
        <f>VLOOKUP(H401,Productos!$B$2:$D$13,3,FALSE)</f>
        <v>3</v>
      </c>
      <c r="L401" s="4">
        <f>VLOOKUP(I401,Inventarios!$A$3:$B$9,2,FALSE)</f>
        <v>26618</v>
      </c>
      <c r="M401" s="4">
        <f>VLOOKUP(I401,Inventarios!$A$3:$C$9,3,FALSE)</f>
        <v>39447</v>
      </c>
      <c r="N401" s="4">
        <f t="shared" si="24"/>
        <v>231</v>
      </c>
      <c r="O401" s="4">
        <f t="shared" si="25"/>
        <v>229.5</v>
      </c>
      <c r="P401" s="4">
        <f t="shared" si="26"/>
        <v>2016</v>
      </c>
      <c r="Q401" s="4">
        <f t="shared" si="27"/>
        <v>115.5</v>
      </c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5">
      <c r="A402" s="4">
        <v>23662</v>
      </c>
      <c r="B402" s="4" t="s">
        <v>623</v>
      </c>
      <c r="C402" s="4" t="s">
        <v>65</v>
      </c>
      <c r="D402" s="4" t="s">
        <v>41</v>
      </c>
      <c r="E402" s="4" t="s">
        <v>1220</v>
      </c>
      <c r="F402" s="4">
        <v>163</v>
      </c>
      <c r="G402" s="6">
        <v>42392</v>
      </c>
      <c r="H402" s="4" t="str">
        <f>VLOOKUP(D402,Productos!$A$2:$B$13,2,FALSE)</f>
        <v>garrafa 4l</v>
      </c>
      <c r="I402" t="str">
        <f>VLOOKUP(C402,Países!$A$2:$B$186,2,FALSE)</f>
        <v>Sub-Saharan Africa</v>
      </c>
      <c r="J402" s="4">
        <f>VLOOKUP(H402,Productos!$B$2:$C$13,2,FALSE)</f>
        <v>5</v>
      </c>
      <c r="K402" s="4">
        <f>VLOOKUP(H402,Productos!$B$2:$D$13,3,FALSE)</f>
        <v>9.99</v>
      </c>
      <c r="L402" s="4">
        <f>VLOOKUP(I402,Inventarios!$A$3:$B$9,2,FALSE)</f>
        <v>26618</v>
      </c>
      <c r="M402" s="4">
        <f>VLOOKUP(I402,Inventarios!$A$3:$C$9,3,FALSE)</f>
        <v>39447</v>
      </c>
      <c r="N402" s="4">
        <f t="shared" si="24"/>
        <v>1628.3700000000001</v>
      </c>
      <c r="O402" s="4">
        <f t="shared" si="25"/>
        <v>1623.3700000000001</v>
      </c>
      <c r="P402" s="4">
        <f t="shared" si="26"/>
        <v>2016</v>
      </c>
      <c r="Q402" s="4">
        <f t="shared" si="27"/>
        <v>815</v>
      </c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5">
      <c r="A403" s="4">
        <v>23663</v>
      </c>
      <c r="B403" s="4" t="s">
        <v>624</v>
      </c>
      <c r="C403" s="4" t="s">
        <v>137</v>
      </c>
      <c r="D403" s="4" t="s">
        <v>13</v>
      </c>
      <c r="E403" s="4" t="s">
        <v>1219</v>
      </c>
      <c r="F403" s="4">
        <v>99</v>
      </c>
      <c r="G403" s="6">
        <v>42447</v>
      </c>
      <c r="H403" s="4" t="str">
        <f>VLOOKUP(D403,Productos!$A$2:$B$13,2,FALSE)</f>
        <v>botellín 200cc</v>
      </c>
      <c r="I403" t="str">
        <f>VLOOKUP(C403,Países!$A$2:$B$186,2,FALSE)</f>
        <v>Sub-Saharan Africa</v>
      </c>
      <c r="J403" s="4">
        <f>VLOOKUP(H403,Productos!$B$2:$C$13,2,FALSE)</f>
        <v>1.5</v>
      </c>
      <c r="K403" s="4">
        <f>VLOOKUP(H403,Productos!$B$2:$D$13,3,FALSE)</f>
        <v>3</v>
      </c>
      <c r="L403" s="4">
        <f>VLOOKUP(I403,Inventarios!$A$3:$B$9,2,FALSE)</f>
        <v>26618</v>
      </c>
      <c r="M403" s="4">
        <f>VLOOKUP(I403,Inventarios!$A$3:$C$9,3,FALSE)</f>
        <v>39447</v>
      </c>
      <c r="N403" s="4">
        <f t="shared" si="24"/>
        <v>297</v>
      </c>
      <c r="O403" s="4">
        <f t="shared" si="25"/>
        <v>295.5</v>
      </c>
      <c r="P403" s="4">
        <f t="shared" si="26"/>
        <v>2016</v>
      </c>
      <c r="Q403" s="4">
        <f t="shared" si="27"/>
        <v>148.5</v>
      </c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5">
      <c r="A404" s="4">
        <v>23664</v>
      </c>
      <c r="B404" s="4" t="s">
        <v>625</v>
      </c>
      <c r="C404" s="4" t="s">
        <v>270</v>
      </c>
      <c r="D404" s="4" t="s">
        <v>16</v>
      </c>
      <c r="E404" s="4" t="s">
        <v>1219</v>
      </c>
      <c r="F404" s="4">
        <v>180</v>
      </c>
      <c r="G404" s="6">
        <v>42385</v>
      </c>
      <c r="H404" s="4" t="str">
        <f>VLOOKUP(D404,Productos!$A$2:$B$13,2,FALSE)</f>
        <v>garrafa 1l</v>
      </c>
      <c r="I404" t="str">
        <f>VLOOKUP(C404,Países!$A$2:$B$186,2,FALSE)</f>
        <v>Australia and Oceania</v>
      </c>
      <c r="J404" s="4">
        <f>VLOOKUP(H404,Productos!$B$2:$C$13,2,FALSE)</f>
        <v>1</v>
      </c>
      <c r="K404" s="4">
        <f>VLOOKUP(H404,Productos!$B$2:$D$13,3,FALSE)</f>
        <v>2</v>
      </c>
      <c r="L404" s="4">
        <f>VLOOKUP(I404,Inventarios!$A$3:$B$9,2,FALSE)</f>
        <v>4047</v>
      </c>
      <c r="M404" s="4">
        <f>VLOOKUP(I404,Inventarios!$A$3:$C$9,3,FALSE)</f>
        <v>9654</v>
      </c>
      <c r="N404" s="4">
        <f t="shared" si="24"/>
        <v>360</v>
      </c>
      <c r="O404" s="4">
        <f t="shared" si="25"/>
        <v>359</v>
      </c>
      <c r="P404" s="4">
        <f t="shared" si="26"/>
        <v>2016</v>
      </c>
      <c r="Q404" s="4">
        <f t="shared" si="27"/>
        <v>180</v>
      </c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5">
      <c r="A405" s="4">
        <v>23665</v>
      </c>
      <c r="B405" s="4" t="s">
        <v>626</v>
      </c>
      <c r="C405" s="4" t="s">
        <v>51</v>
      </c>
      <c r="D405" s="4" t="s">
        <v>16</v>
      </c>
      <c r="E405" s="4" t="s">
        <v>1218</v>
      </c>
      <c r="F405" s="4">
        <v>106</v>
      </c>
      <c r="G405" s="6">
        <v>42437</v>
      </c>
      <c r="H405" s="4" t="str">
        <f>VLOOKUP(D405,Productos!$A$2:$B$13,2,FALSE)</f>
        <v>garrafa 1l</v>
      </c>
      <c r="I405" t="str">
        <f>VLOOKUP(C405,Países!$A$2:$B$186,2,FALSE)</f>
        <v>Central America and the Caribbean</v>
      </c>
      <c r="J405" s="4">
        <f>VLOOKUP(H405,Productos!$B$2:$C$13,2,FALSE)</f>
        <v>1</v>
      </c>
      <c r="K405" s="4">
        <f>VLOOKUP(H405,Productos!$B$2:$D$13,3,FALSE)</f>
        <v>2</v>
      </c>
      <c r="L405" s="4">
        <f>VLOOKUP(I405,Inventarios!$A$3:$B$9,2,FALSE)</f>
        <v>7690</v>
      </c>
      <c r="M405" s="4">
        <f>VLOOKUP(I405,Inventarios!$A$3:$C$9,3,FALSE)</f>
        <v>14672</v>
      </c>
      <c r="N405" s="4">
        <f t="shared" si="24"/>
        <v>212</v>
      </c>
      <c r="O405" s="4">
        <f t="shared" si="25"/>
        <v>211</v>
      </c>
      <c r="P405" s="4">
        <f t="shared" si="26"/>
        <v>2016</v>
      </c>
      <c r="Q405" s="4">
        <f t="shared" si="27"/>
        <v>106</v>
      </c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5">
      <c r="A406" s="4">
        <v>23666</v>
      </c>
      <c r="B406" s="4" t="s">
        <v>627</v>
      </c>
      <c r="C406" s="4" t="s">
        <v>218</v>
      </c>
      <c r="D406" s="4" t="s">
        <v>43</v>
      </c>
      <c r="E406" s="4" t="s">
        <v>1219</v>
      </c>
      <c r="F406" s="4">
        <v>165</v>
      </c>
      <c r="G406" s="6">
        <v>42424</v>
      </c>
      <c r="H406" s="4" t="str">
        <f>VLOOKUP(D406,Productos!$A$2:$B$13,2,FALSE)</f>
        <v>garrafa 8l</v>
      </c>
      <c r="I406" t="str">
        <f>VLOOKUP(C406,Países!$A$2:$B$186,2,FALSE)</f>
        <v>Asia</v>
      </c>
      <c r="J406" s="4">
        <f>VLOOKUP(H406,Productos!$B$2:$C$13,2,FALSE)</f>
        <v>8</v>
      </c>
      <c r="K406" s="4">
        <f>VLOOKUP(H406,Productos!$B$2:$D$13,3,FALSE)</f>
        <v>14.5</v>
      </c>
      <c r="L406" s="4">
        <f>VLOOKUP(I406,Inventarios!$A$3:$B$9,2,FALSE)</f>
        <v>10972</v>
      </c>
      <c r="M406" s="4">
        <f>VLOOKUP(I406,Inventarios!$A$3:$C$9,3,FALSE)</f>
        <v>18721</v>
      </c>
      <c r="N406" s="4">
        <f t="shared" si="24"/>
        <v>2392.5</v>
      </c>
      <c r="O406" s="4">
        <f t="shared" si="25"/>
        <v>2384.5</v>
      </c>
      <c r="P406" s="4">
        <f t="shared" si="26"/>
        <v>2016</v>
      </c>
      <c r="Q406" s="4">
        <f t="shared" si="27"/>
        <v>1320</v>
      </c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5">
      <c r="A407" s="4">
        <v>23667</v>
      </c>
      <c r="B407" s="4" t="s">
        <v>628</v>
      </c>
      <c r="C407" s="4" t="s">
        <v>247</v>
      </c>
      <c r="D407" s="4" t="s">
        <v>13</v>
      </c>
      <c r="E407" s="4" t="s">
        <v>1220</v>
      </c>
      <c r="F407" s="4">
        <v>12</v>
      </c>
      <c r="G407" s="6">
        <v>42452</v>
      </c>
      <c r="H407" s="4" t="str">
        <f>VLOOKUP(D407,Productos!$A$2:$B$13,2,FALSE)</f>
        <v>botellín 200cc</v>
      </c>
      <c r="I407" t="str">
        <f>VLOOKUP(C407,Países!$A$2:$B$186,2,FALSE)</f>
        <v>Europe</v>
      </c>
      <c r="J407" s="4">
        <f>VLOOKUP(H407,Productos!$B$2:$C$13,2,FALSE)</f>
        <v>1.5</v>
      </c>
      <c r="K407" s="4">
        <f>VLOOKUP(H407,Productos!$B$2:$D$13,3,FALSE)</f>
        <v>3</v>
      </c>
      <c r="L407" s="4">
        <f>VLOOKUP(I407,Inventarios!$A$3:$B$9,2,FALSE)</f>
        <v>12372</v>
      </c>
      <c r="M407" s="4">
        <f>VLOOKUP(I407,Inventarios!$A$3:$C$9,3,FALSE)</f>
        <v>22716</v>
      </c>
      <c r="N407" s="4">
        <f t="shared" si="24"/>
        <v>36</v>
      </c>
      <c r="O407" s="4">
        <f t="shared" si="25"/>
        <v>34.5</v>
      </c>
      <c r="P407" s="4">
        <f t="shared" si="26"/>
        <v>2016</v>
      </c>
      <c r="Q407" s="4">
        <f t="shared" si="27"/>
        <v>18</v>
      </c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5">
      <c r="A408" s="4">
        <v>23668</v>
      </c>
      <c r="B408" s="4" t="s">
        <v>629</v>
      </c>
      <c r="C408" s="4" t="s">
        <v>208</v>
      </c>
      <c r="D408" s="4" t="s">
        <v>19</v>
      </c>
      <c r="E408" s="4" t="s">
        <v>1219</v>
      </c>
      <c r="F408" s="4">
        <v>37</v>
      </c>
      <c r="G408" s="6">
        <v>42371</v>
      </c>
      <c r="H408" s="4" t="str">
        <f>VLOOKUP(D408,Productos!$A$2:$B$13,2,FALSE)</f>
        <v>botellín 300cc</v>
      </c>
      <c r="I408" t="str">
        <f>VLOOKUP(C408,Países!$A$2:$B$186,2,FALSE)</f>
        <v>Middle East and North Africa</v>
      </c>
      <c r="J408" s="4">
        <f>VLOOKUP(H408,Productos!$B$2:$C$13,2,FALSE)</f>
        <v>2</v>
      </c>
      <c r="K408" s="4">
        <f>VLOOKUP(H408,Productos!$B$2:$D$13,3,FALSE)</f>
        <v>3.99</v>
      </c>
      <c r="L408" s="4">
        <f>VLOOKUP(I408,Inventarios!$A$3:$B$9,2,FALSE)</f>
        <v>11415</v>
      </c>
      <c r="M408" s="4">
        <f>VLOOKUP(I408,Inventarios!$A$3:$C$9,3,FALSE)</f>
        <v>15102</v>
      </c>
      <c r="N408" s="4">
        <f t="shared" si="24"/>
        <v>147.63</v>
      </c>
      <c r="O408" s="4">
        <f t="shared" si="25"/>
        <v>145.63</v>
      </c>
      <c r="P408" s="4">
        <f t="shared" si="26"/>
        <v>2016</v>
      </c>
      <c r="Q408" s="4">
        <f t="shared" si="27"/>
        <v>74</v>
      </c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5">
      <c r="A409" s="4">
        <v>23669</v>
      </c>
      <c r="B409" s="4" t="s">
        <v>630</v>
      </c>
      <c r="C409" s="4" t="s">
        <v>155</v>
      </c>
      <c r="D409" s="4" t="s">
        <v>19</v>
      </c>
      <c r="E409" s="4" t="s">
        <v>1218</v>
      </c>
      <c r="F409" s="4">
        <v>28</v>
      </c>
      <c r="G409" s="6">
        <v>42455</v>
      </c>
      <c r="H409" s="4" t="str">
        <f>VLOOKUP(D409,Productos!$A$2:$B$13,2,FALSE)</f>
        <v>botellín 300cc</v>
      </c>
      <c r="I409" t="str">
        <f>VLOOKUP(C409,Países!$A$2:$B$186,2,FALSE)</f>
        <v>North America</v>
      </c>
      <c r="J409" s="4">
        <f>VLOOKUP(H409,Productos!$B$2:$C$13,2,FALSE)</f>
        <v>2</v>
      </c>
      <c r="K409" s="4">
        <f>VLOOKUP(H409,Productos!$B$2:$D$13,3,FALSE)</f>
        <v>3.99</v>
      </c>
      <c r="L409" s="4">
        <f>VLOOKUP(I409,Inventarios!$A$3:$B$9,2,FALSE)</f>
        <v>285</v>
      </c>
      <c r="M409" s="4">
        <f>VLOOKUP(I409,Inventarios!$A$3:$C$9,3,FALSE)</f>
        <v>1429</v>
      </c>
      <c r="N409" s="4">
        <f t="shared" si="24"/>
        <v>111.72</v>
      </c>
      <c r="O409" s="4">
        <f t="shared" si="25"/>
        <v>109.72</v>
      </c>
      <c r="P409" s="4">
        <f t="shared" si="26"/>
        <v>2016</v>
      </c>
      <c r="Q409" s="4">
        <f t="shared" si="27"/>
        <v>56</v>
      </c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5">
      <c r="A410" s="4">
        <v>23670</v>
      </c>
      <c r="B410" s="4" t="s">
        <v>631</v>
      </c>
      <c r="C410" s="4" t="s">
        <v>196</v>
      </c>
      <c r="D410" s="4" t="s">
        <v>22</v>
      </c>
      <c r="E410" s="4" t="s">
        <v>1220</v>
      </c>
      <c r="F410" s="4">
        <v>18</v>
      </c>
      <c r="G410" s="6">
        <v>42418</v>
      </c>
      <c r="H410" s="4" t="str">
        <f>VLOOKUP(D410,Productos!$A$2:$B$13,2,FALSE)</f>
        <v>botellín 500cc</v>
      </c>
      <c r="I410" t="str">
        <f>VLOOKUP(C410,Países!$A$2:$B$186,2,FALSE)</f>
        <v>Sub-Saharan Africa</v>
      </c>
      <c r="J410" s="4">
        <f>VLOOKUP(H410,Productos!$B$2:$C$13,2,FALSE)</f>
        <v>3.5</v>
      </c>
      <c r="K410" s="4">
        <f>VLOOKUP(H410,Productos!$B$2:$D$13,3,FALSE)</f>
        <v>6.5</v>
      </c>
      <c r="L410" s="4">
        <f>VLOOKUP(I410,Inventarios!$A$3:$B$9,2,FALSE)</f>
        <v>26618</v>
      </c>
      <c r="M410" s="4">
        <f>VLOOKUP(I410,Inventarios!$A$3:$C$9,3,FALSE)</f>
        <v>39447</v>
      </c>
      <c r="N410" s="4">
        <f t="shared" si="24"/>
        <v>117</v>
      </c>
      <c r="O410" s="4">
        <f t="shared" si="25"/>
        <v>113.5</v>
      </c>
      <c r="P410" s="4">
        <f t="shared" si="26"/>
        <v>2016</v>
      </c>
      <c r="Q410" s="4">
        <f t="shared" si="27"/>
        <v>63</v>
      </c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5">
      <c r="A411" s="4">
        <v>23671</v>
      </c>
      <c r="B411" s="4" t="s">
        <v>632</v>
      </c>
      <c r="C411" s="4" t="s">
        <v>72</v>
      </c>
      <c r="D411" s="4" t="s">
        <v>41</v>
      </c>
      <c r="E411" s="4" t="s">
        <v>1218</v>
      </c>
      <c r="F411" s="4">
        <v>99</v>
      </c>
      <c r="G411" s="6">
        <v>42447</v>
      </c>
      <c r="H411" s="4" t="str">
        <f>VLOOKUP(D411,Productos!$A$2:$B$13,2,FALSE)</f>
        <v>garrafa 4l</v>
      </c>
      <c r="I411" t="str">
        <f>VLOOKUP(C411,Países!$A$2:$B$186,2,FALSE)</f>
        <v>Middle East and North Africa</v>
      </c>
      <c r="J411" s="4">
        <f>VLOOKUP(H411,Productos!$B$2:$C$13,2,FALSE)</f>
        <v>5</v>
      </c>
      <c r="K411" s="4">
        <f>VLOOKUP(H411,Productos!$B$2:$D$13,3,FALSE)</f>
        <v>9.99</v>
      </c>
      <c r="L411" s="4">
        <f>VLOOKUP(I411,Inventarios!$A$3:$B$9,2,FALSE)</f>
        <v>11415</v>
      </c>
      <c r="M411" s="4">
        <f>VLOOKUP(I411,Inventarios!$A$3:$C$9,3,FALSE)</f>
        <v>15102</v>
      </c>
      <c r="N411" s="4">
        <f t="shared" si="24"/>
        <v>989.01</v>
      </c>
      <c r="O411" s="4">
        <f t="shared" si="25"/>
        <v>984.01</v>
      </c>
      <c r="P411" s="4">
        <f t="shared" si="26"/>
        <v>2016</v>
      </c>
      <c r="Q411" s="4">
        <f t="shared" si="27"/>
        <v>495</v>
      </c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5">
      <c r="A412" s="4">
        <v>23672</v>
      </c>
      <c r="B412" s="4" t="s">
        <v>633</v>
      </c>
      <c r="C412" s="4" t="s">
        <v>125</v>
      </c>
      <c r="D412" s="4" t="s">
        <v>35</v>
      </c>
      <c r="E412" s="4" t="s">
        <v>1218</v>
      </c>
      <c r="F412" s="4">
        <v>132</v>
      </c>
      <c r="G412" s="6">
        <v>42378</v>
      </c>
      <c r="H412" s="4" t="str">
        <f>VLOOKUP(D412,Productos!$A$2:$B$13,2,FALSE)</f>
        <v>garrafa 2l</v>
      </c>
      <c r="I412" t="str">
        <f>VLOOKUP(C412,Países!$A$2:$B$186,2,FALSE)</f>
        <v>Australia and Oceania</v>
      </c>
      <c r="J412" s="4">
        <f>VLOOKUP(H412,Productos!$B$2:$C$13,2,FALSE)</f>
        <v>2.5</v>
      </c>
      <c r="K412" s="4">
        <f>VLOOKUP(H412,Productos!$B$2:$D$13,3,FALSE)</f>
        <v>4.5</v>
      </c>
      <c r="L412" s="4">
        <f>VLOOKUP(I412,Inventarios!$A$3:$B$9,2,FALSE)</f>
        <v>4047</v>
      </c>
      <c r="M412" s="4">
        <f>VLOOKUP(I412,Inventarios!$A$3:$C$9,3,FALSE)</f>
        <v>9654</v>
      </c>
      <c r="N412" s="4">
        <f t="shared" si="24"/>
        <v>594</v>
      </c>
      <c r="O412" s="4">
        <f t="shared" si="25"/>
        <v>591.5</v>
      </c>
      <c r="P412" s="4">
        <f t="shared" si="26"/>
        <v>2016</v>
      </c>
      <c r="Q412" s="4">
        <f t="shared" si="27"/>
        <v>330</v>
      </c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5">
      <c r="A413" s="4">
        <v>23673</v>
      </c>
      <c r="B413" s="4" t="s">
        <v>634</v>
      </c>
      <c r="C413" s="4" t="s">
        <v>47</v>
      </c>
      <c r="D413" s="4" t="s">
        <v>13</v>
      </c>
      <c r="E413" s="4" t="s">
        <v>1219</v>
      </c>
      <c r="F413" s="4">
        <v>95</v>
      </c>
      <c r="G413" s="6">
        <v>42407</v>
      </c>
      <c r="H413" s="4" t="str">
        <f>VLOOKUP(D413,Productos!$A$2:$B$13,2,FALSE)</f>
        <v>botellín 200cc</v>
      </c>
      <c r="I413" t="str">
        <f>VLOOKUP(C413,Países!$A$2:$B$186,2,FALSE)</f>
        <v>Europe</v>
      </c>
      <c r="J413" s="4">
        <f>VLOOKUP(H413,Productos!$B$2:$C$13,2,FALSE)</f>
        <v>1.5</v>
      </c>
      <c r="K413" s="4">
        <f>VLOOKUP(H413,Productos!$B$2:$D$13,3,FALSE)</f>
        <v>3</v>
      </c>
      <c r="L413" s="4">
        <f>VLOOKUP(I413,Inventarios!$A$3:$B$9,2,FALSE)</f>
        <v>12372</v>
      </c>
      <c r="M413" s="4">
        <f>VLOOKUP(I413,Inventarios!$A$3:$C$9,3,FALSE)</f>
        <v>22716</v>
      </c>
      <c r="N413" s="4">
        <f t="shared" si="24"/>
        <v>285</v>
      </c>
      <c r="O413" s="4">
        <f t="shared" si="25"/>
        <v>283.5</v>
      </c>
      <c r="P413" s="4">
        <f t="shared" si="26"/>
        <v>2016</v>
      </c>
      <c r="Q413" s="4">
        <f t="shared" si="27"/>
        <v>142.5</v>
      </c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5">
      <c r="A414" s="4">
        <v>23674</v>
      </c>
      <c r="B414" s="4" t="s">
        <v>635</v>
      </c>
      <c r="C414" s="4" t="s">
        <v>237</v>
      </c>
      <c r="D414" s="4" t="s">
        <v>35</v>
      </c>
      <c r="E414" s="4" t="s">
        <v>1218</v>
      </c>
      <c r="F414" s="4">
        <v>120</v>
      </c>
      <c r="G414" s="6">
        <v>42435</v>
      </c>
      <c r="H414" s="4" t="str">
        <f>VLOOKUP(D414,Productos!$A$2:$B$13,2,FALSE)</f>
        <v>garrafa 2l</v>
      </c>
      <c r="I414" t="str">
        <f>VLOOKUP(C414,Países!$A$2:$B$186,2,FALSE)</f>
        <v>Sub-Saharan Africa</v>
      </c>
      <c r="J414" s="4">
        <f>VLOOKUP(H414,Productos!$B$2:$C$13,2,FALSE)</f>
        <v>2.5</v>
      </c>
      <c r="K414" s="4">
        <f>VLOOKUP(H414,Productos!$B$2:$D$13,3,FALSE)</f>
        <v>4.5</v>
      </c>
      <c r="L414" s="4">
        <f>VLOOKUP(I414,Inventarios!$A$3:$B$9,2,FALSE)</f>
        <v>26618</v>
      </c>
      <c r="M414" s="4">
        <f>VLOOKUP(I414,Inventarios!$A$3:$C$9,3,FALSE)</f>
        <v>39447</v>
      </c>
      <c r="N414" s="4">
        <f t="shared" si="24"/>
        <v>540</v>
      </c>
      <c r="O414" s="4">
        <f t="shared" si="25"/>
        <v>537.5</v>
      </c>
      <c r="P414" s="4">
        <f t="shared" si="26"/>
        <v>2016</v>
      </c>
      <c r="Q414" s="4">
        <f t="shared" si="27"/>
        <v>300</v>
      </c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5">
      <c r="A415" s="4">
        <v>23675</v>
      </c>
      <c r="B415" s="4" t="s">
        <v>636</v>
      </c>
      <c r="C415" s="4" t="s">
        <v>272</v>
      </c>
      <c r="D415" s="4" t="s">
        <v>43</v>
      </c>
      <c r="E415" s="4" t="s">
        <v>1218</v>
      </c>
      <c r="F415" s="4">
        <v>36</v>
      </c>
      <c r="G415" s="6">
        <v>42419</v>
      </c>
      <c r="H415" s="4" t="str">
        <f>VLOOKUP(D415,Productos!$A$2:$B$13,2,FALSE)</f>
        <v>garrafa 8l</v>
      </c>
      <c r="I415" t="str">
        <f>VLOOKUP(C415,Países!$A$2:$B$186,2,FALSE)</f>
        <v>Sub-Saharan Africa</v>
      </c>
      <c r="J415" s="4">
        <f>VLOOKUP(H415,Productos!$B$2:$C$13,2,FALSE)</f>
        <v>8</v>
      </c>
      <c r="K415" s="4">
        <f>VLOOKUP(H415,Productos!$B$2:$D$13,3,FALSE)</f>
        <v>14.5</v>
      </c>
      <c r="L415" s="4">
        <f>VLOOKUP(I415,Inventarios!$A$3:$B$9,2,FALSE)</f>
        <v>26618</v>
      </c>
      <c r="M415" s="4">
        <f>VLOOKUP(I415,Inventarios!$A$3:$C$9,3,FALSE)</f>
        <v>39447</v>
      </c>
      <c r="N415" s="4">
        <f t="shared" si="24"/>
        <v>522</v>
      </c>
      <c r="O415" s="4">
        <f t="shared" si="25"/>
        <v>514</v>
      </c>
      <c r="P415" s="4">
        <f t="shared" si="26"/>
        <v>2016</v>
      </c>
      <c r="Q415" s="4">
        <f t="shared" si="27"/>
        <v>288</v>
      </c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5">
      <c r="A416" s="4">
        <v>23676</v>
      </c>
      <c r="B416" s="4" t="s">
        <v>637</v>
      </c>
      <c r="C416" s="4" t="s">
        <v>137</v>
      </c>
      <c r="D416" s="4" t="s">
        <v>19</v>
      </c>
      <c r="E416" s="4" t="s">
        <v>1219</v>
      </c>
      <c r="F416" s="4">
        <v>86</v>
      </c>
      <c r="G416" s="6">
        <v>42386</v>
      </c>
      <c r="H416" s="4" t="str">
        <f>VLOOKUP(D416,Productos!$A$2:$B$13,2,FALSE)</f>
        <v>botellín 300cc</v>
      </c>
      <c r="I416" t="str">
        <f>VLOOKUP(C416,Países!$A$2:$B$186,2,FALSE)</f>
        <v>Sub-Saharan Africa</v>
      </c>
      <c r="J416" s="4">
        <f>VLOOKUP(H416,Productos!$B$2:$C$13,2,FALSE)</f>
        <v>2</v>
      </c>
      <c r="K416" s="4">
        <f>VLOOKUP(H416,Productos!$B$2:$D$13,3,FALSE)</f>
        <v>3.99</v>
      </c>
      <c r="L416" s="4">
        <f>VLOOKUP(I416,Inventarios!$A$3:$B$9,2,FALSE)</f>
        <v>26618</v>
      </c>
      <c r="M416" s="4">
        <f>VLOOKUP(I416,Inventarios!$A$3:$C$9,3,FALSE)</f>
        <v>39447</v>
      </c>
      <c r="N416" s="4">
        <f t="shared" si="24"/>
        <v>343.14000000000004</v>
      </c>
      <c r="O416" s="4">
        <f t="shared" si="25"/>
        <v>341.14000000000004</v>
      </c>
      <c r="P416" s="4">
        <f t="shared" si="26"/>
        <v>2016</v>
      </c>
      <c r="Q416" s="4">
        <f t="shared" si="27"/>
        <v>172</v>
      </c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5">
      <c r="A417" s="4">
        <v>23677</v>
      </c>
      <c r="B417" s="4" t="s">
        <v>638</v>
      </c>
      <c r="C417" s="4" t="s">
        <v>326</v>
      </c>
      <c r="D417" s="4" t="s">
        <v>19</v>
      </c>
      <c r="E417" s="4" t="s">
        <v>1219</v>
      </c>
      <c r="F417" s="4">
        <v>149</v>
      </c>
      <c r="G417" s="6">
        <v>42376</v>
      </c>
      <c r="H417" s="4" t="str">
        <f>VLOOKUP(D417,Productos!$A$2:$B$13,2,FALSE)</f>
        <v>botellín 300cc</v>
      </c>
      <c r="I417" t="str">
        <f>VLOOKUP(C417,Países!$A$2:$B$186,2,FALSE)</f>
        <v>Sub-Saharan Africa</v>
      </c>
      <c r="J417" s="4">
        <f>VLOOKUP(H417,Productos!$B$2:$C$13,2,FALSE)</f>
        <v>2</v>
      </c>
      <c r="K417" s="4">
        <f>VLOOKUP(H417,Productos!$B$2:$D$13,3,FALSE)</f>
        <v>3.99</v>
      </c>
      <c r="L417" s="4">
        <f>VLOOKUP(I417,Inventarios!$A$3:$B$9,2,FALSE)</f>
        <v>26618</v>
      </c>
      <c r="M417" s="4">
        <f>VLOOKUP(I417,Inventarios!$A$3:$C$9,3,FALSE)</f>
        <v>39447</v>
      </c>
      <c r="N417" s="4">
        <f t="shared" si="24"/>
        <v>594.51</v>
      </c>
      <c r="O417" s="4">
        <f t="shared" si="25"/>
        <v>592.51</v>
      </c>
      <c r="P417" s="4">
        <f t="shared" si="26"/>
        <v>2016</v>
      </c>
      <c r="Q417" s="4">
        <f t="shared" si="27"/>
        <v>298</v>
      </c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5">
      <c r="A418" s="4">
        <v>23678</v>
      </c>
      <c r="B418" s="4" t="s">
        <v>639</v>
      </c>
      <c r="C418" s="4" t="s">
        <v>293</v>
      </c>
      <c r="D418" s="4" t="s">
        <v>19</v>
      </c>
      <c r="E418" s="4" t="s">
        <v>1219</v>
      </c>
      <c r="F418" s="4">
        <v>7</v>
      </c>
      <c r="G418" s="6">
        <v>42382</v>
      </c>
      <c r="H418" s="4" t="str">
        <f>VLOOKUP(D418,Productos!$A$2:$B$13,2,FALSE)</f>
        <v>botellín 300cc</v>
      </c>
      <c r="I418" t="str">
        <f>VLOOKUP(C418,Países!$A$2:$B$186,2,FALSE)</f>
        <v>Sub-Saharan Africa</v>
      </c>
      <c r="J418" s="4">
        <f>VLOOKUP(H418,Productos!$B$2:$C$13,2,FALSE)</f>
        <v>2</v>
      </c>
      <c r="K418" s="4">
        <f>VLOOKUP(H418,Productos!$B$2:$D$13,3,FALSE)</f>
        <v>3.99</v>
      </c>
      <c r="L418" s="4">
        <f>VLOOKUP(I418,Inventarios!$A$3:$B$9,2,FALSE)</f>
        <v>26618</v>
      </c>
      <c r="M418" s="4">
        <f>VLOOKUP(I418,Inventarios!$A$3:$C$9,3,FALSE)</f>
        <v>39447</v>
      </c>
      <c r="N418" s="4">
        <f t="shared" si="24"/>
        <v>27.93</v>
      </c>
      <c r="O418" s="4">
        <f t="shared" si="25"/>
        <v>25.93</v>
      </c>
      <c r="P418" s="4">
        <f t="shared" si="26"/>
        <v>2016</v>
      </c>
      <c r="Q418" s="4">
        <f t="shared" si="27"/>
        <v>14</v>
      </c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5">
      <c r="A419" s="4">
        <v>23679</v>
      </c>
      <c r="B419" s="4" t="s">
        <v>640</v>
      </c>
      <c r="C419" s="4" t="s">
        <v>68</v>
      </c>
      <c r="D419" s="4" t="s">
        <v>28</v>
      </c>
      <c r="E419" s="4" t="s">
        <v>1218</v>
      </c>
      <c r="F419" s="4">
        <v>9</v>
      </c>
      <c r="G419" s="6">
        <v>42428</v>
      </c>
      <c r="H419" s="4" t="str">
        <f>VLOOKUP(D419,Productos!$A$2:$B$13,2,FALSE)</f>
        <v>botella 1l</v>
      </c>
      <c r="I419" t="str">
        <f>VLOOKUP(C419,Países!$A$2:$B$186,2,FALSE)</f>
        <v>Sub-Saharan Africa</v>
      </c>
      <c r="J419" s="4">
        <f>VLOOKUP(H419,Productos!$B$2:$C$13,2,FALSE)</f>
        <v>3.5</v>
      </c>
      <c r="K419" s="4">
        <f>VLOOKUP(H419,Productos!$B$2:$D$13,3,FALSE)</f>
        <v>6.5</v>
      </c>
      <c r="L419" s="4">
        <f>VLOOKUP(I419,Inventarios!$A$3:$B$9,2,FALSE)</f>
        <v>26618</v>
      </c>
      <c r="M419" s="4">
        <f>VLOOKUP(I419,Inventarios!$A$3:$C$9,3,FALSE)</f>
        <v>39447</v>
      </c>
      <c r="N419" s="4">
        <f t="shared" si="24"/>
        <v>58.5</v>
      </c>
      <c r="O419" s="4">
        <f t="shared" si="25"/>
        <v>55</v>
      </c>
      <c r="P419" s="4">
        <f t="shared" si="26"/>
        <v>2016</v>
      </c>
      <c r="Q419" s="4">
        <f t="shared" si="27"/>
        <v>31.5</v>
      </c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5">
      <c r="A420" s="4">
        <v>23680</v>
      </c>
      <c r="B420" s="4" t="s">
        <v>641</v>
      </c>
      <c r="C420" s="4" t="s">
        <v>165</v>
      </c>
      <c r="D420" s="4" t="s">
        <v>24</v>
      </c>
      <c r="E420" s="4" t="s">
        <v>1219</v>
      </c>
      <c r="F420" s="4">
        <v>151</v>
      </c>
      <c r="G420" s="6">
        <v>42447</v>
      </c>
      <c r="H420" s="4" t="str">
        <f>VLOOKUP(D420,Productos!$A$2:$B$13,2,FALSE)</f>
        <v>botella 0.5l</v>
      </c>
      <c r="I420" t="str">
        <f>VLOOKUP(C420,Países!$A$2:$B$186,2,FALSE)</f>
        <v>Central America and the Caribbean</v>
      </c>
      <c r="J420" s="4">
        <f>VLOOKUP(H420,Productos!$B$2:$C$13,2,FALSE)</f>
        <v>3</v>
      </c>
      <c r="K420" s="4">
        <f>VLOOKUP(H420,Productos!$B$2:$D$13,3,FALSE)</f>
        <v>6</v>
      </c>
      <c r="L420" s="4">
        <f>VLOOKUP(I420,Inventarios!$A$3:$B$9,2,FALSE)</f>
        <v>7690</v>
      </c>
      <c r="M420" s="4">
        <f>VLOOKUP(I420,Inventarios!$A$3:$C$9,3,FALSE)</f>
        <v>14672</v>
      </c>
      <c r="N420" s="4">
        <f t="shared" si="24"/>
        <v>906</v>
      </c>
      <c r="O420" s="4">
        <f t="shared" si="25"/>
        <v>903</v>
      </c>
      <c r="P420" s="4">
        <f t="shared" si="26"/>
        <v>2016</v>
      </c>
      <c r="Q420" s="4">
        <f t="shared" si="27"/>
        <v>453</v>
      </c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5">
      <c r="A421" s="4">
        <v>23681</v>
      </c>
      <c r="B421" s="4" t="s">
        <v>642</v>
      </c>
      <c r="C421" s="4" t="s">
        <v>141</v>
      </c>
      <c r="D421" s="4" t="s">
        <v>16</v>
      </c>
      <c r="E421" s="4" t="s">
        <v>1219</v>
      </c>
      <c r="F421" s="4">
        <v>24</v>
      </c>
      <c r="G421" s="6">
        <v>42416</v>
      </c>
      <c r="H421" s="4" t="str">
        <f>VLOOKUP(D421,Productos!$A$2:$B$13,2,FALSE)</f>
        <v>garrafa 1l</v>
      </c>
      <c r="I421" t="str">
        <f>VLOOKUP(C421,Países!$A$2:$B$186,2,FALSE)</f>
        <v>Australia and Oceania</v>
      </c>
      <c r="J421" s="4">
        <f>VLOOKUP(H421,Productos!$B$2:$C$13,2,FALSE)</f>
        <v>1</v>
      </c>
      <c r="K421" s="4">
        <f>VLOOKUP(H421,Productos!$B$2:$D$13,3,FALSE)</f>
        <v>2</v>
      </c>
      <c r="L421" s="4">
        <f>VLOOKUP(I421,Inventarios!$A$3:$B$9,2,FALSE)</f>
        <v>4047</v>
      </c>
      <c r="M421" s="4">
        <f>VLOOKUP(I421,Inventarios!$A$3:$C$9,3,FALSE)</f>
        <v>9654</v>
      </c>
      <c r="N421" s="4">
        <f t="shared" si="24"/>
        <v>48</v>
      </c>
      <c r="O421" s="4">
        <f t="shared" si="25"/>
        <v>47</v>
      </c>
      <c r="P421" s="4">
        <f t="shared" si="26"/>
        <v>2016</v>
      </c>
      <c r="Q421" s="4">
        <f t="shared" si="27"/>
        <v>24</v>
      </c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5">
      <c r="A422" s="4">
        <v>23682</v>
      </c>
      <c r="B422" s="4" t="s">
        <v>643</v>
      </c>
      <c r="C422" s="4" t="s">
        <v>172</v>
      </c>
      <c r="D422" s="4" t="s">
        <v>13</v>
      </c>
      <c r="E422" s="4" t="s">
        <v>1219</v>
      </c>
      <c r="F422" s="4">
        <v>200</v>
      </c>
      <c r="G422" s="6">
        <v>42384</v>
      </c>
      <c r="H422" s="4" t="str">
        <f>VLOOKUP(D422,Productos!$A$2:$B$13,2,FALSE)</f>
        <v>botellín 200cc</v>
      </c>
      <c r="I422" t="str">
        <f>VLOOKUP(C422,Países!$A$2:$B$186,2,FALSE)</f>
        <v>Asia</v>
      </c>
      <c r="J422" s="4">
        <f>VLOOKUP(H422,Productos!$B$2:$C$13,2,FALSE)</f>
        <v>1.5</v>
      </c>
      <c r="K422" s="4">
        <f>VLOOKUP(H422,Productos!$B$2:$D$13,3,FALSE)</f>
        <v>3</v>
      </c>
      <c r="L422" s="4">
        <f>VLOOKUP(I422,Inventarios!$A$3:$B$9,2,FALSE)</f>
        <v>10972</v>
      </c>
      <c r="M422" s="4">
        <f>VLOOKUP(I422,Inventarios!$A$3:$C$9,3,FALSE)</f>
        <v>18721</v>
      </c>
      <c r="N422" s="4">
        <f t="shared" si="24"/>
        <v>600</v>
      </c>
      <c r="O422" s="4">
        <f t="shared" si="25"/>
        <v>598.5</v>
      </c>
      <c r="P422" s="4">
        <f t="shared" si="26"/>
        <v>2016</v>
      </c>
      <c r="Q422" s="4">
        <f t="shared" si="27"/>
        <v>300</v>
      </c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5">
      <c r="A423" s="4">
        <v>23683</v>
      </c>
      <c r="B423" s="4" t="s">
        <v>644</v>
      </c>
      <c r="C423" s="4" t="s">
        <v>15</v>
      </c>
      <c r="D423" s="4" t="s">
        <v>19</v>
      </c>
      <c r="E423" s="4" t="s">
        <v>1219</v>
      </c>
      <c r="F423" s="4">
        <v>160</v>
      </c>
      <c r="G423" s="6">
        <v>42379</v>
      </c>
      <c r="H423" s="4" t="str">
        <f>VLOOKUP(D423,Productos!$A$2:$B$13,2,FALSE)</f>
        <v>botellín 300cc</v>
      </c>
      <c r="I423" t="str">
        <f>VLOOKUP(C423,Países!$A$2:$B$186,2,FALSE)</f>
        <v>Sub-Saharan Africa</v>
      </c>
      <c r="J423" s="4">
        <f>VLOOKUP(H423,Productos!$B$2:$C$13,2,FALSE)</f>
        <v>2</v>
      </c>
      <c r="K423" s="4">
        <f>VLOOKUP(H423,Productos!$B$2:$D$13,3,FALSE)</f>
        <v>3.99</v>
      </c>
      <c r="L423" s="4">
        <f>VLOOKUP(I423,Inventarios!$A$3:$B$9,2,FALSE)</f>
        <v>26618</v>
      </c>
      <c r="M423" s="4">
        <f>VLOOKUP(I423,Inventarios!$A$3:$C$9,3,FALSE)</f>
        <v>39447</v>
      </c>
      <c r="N423" s="4">
        <f t="shared" si="24"/>
        <v>638.40000000000009</v>
      </c>
      <c r="O423" s="4">
        <f t="shared" si="25"/>
        <v>636.40000000000009</v>
      </c>
      <c r="P423" s="4">
        <f t="shared" si="26"/>
        <v>2016</v>
      </c>
      <c r="Q423" s="4">
        <f t="shared" si="27"/>
        <v>320</v>
      </c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5">
      <c r="A424" s="4">
        <v>23684</v>
      </c>
      <c r="B424" s="4" t="s">
        <v>645</v>
      </c>
      <c r="C424" s="4" t="s">
        <v>213</v>
      </c>
      <c r="D424" s="4" t="s">
        <v>22</v>
      </c>
      <c r="E424" s="4" t="s">
        <v>1220</v>
      </c>
      <c r="F424" s="4">
        <v>103</v>
      </c>
      <c r="G424" s="6">
        <v>42458</v>
      </c>
      <c r="H424" s="4" t="str">
        <f>VLOOKUP(D424,Productos!$A$2:$B$13,2,FALSE)</f>
        <v>botellín 500cc</v>
      </c>
      <c r="I424" t="str">
        <f>VLOOKUP(C424,Países!$A$2:$B$186,2,FALSE)</f>
        <v>Europe</v>
      </c>
      <c r="J424" s="4">
        <f>VLOOKUP(H424,Productos!$B$2:$C$13,2,FALSE)</f>
        <v>3.5</v>
      </c>
      <c r="K424" s="4">
        <f>VLOOKUP(H424,Productos!$B$2:$D$13,3,FALSE)</f>
        <v>6.5</v>
      </c>
      <c r="L424" s="4">
        <f>VLOOKUP(I424,Inventarios!$A$3:$B$9,2,FALSE)</f>
        <v>12372</v>
      </c>
      <c r="M424" s="4">
        <f>VLOOKUP(I424,Inventarios!$A$3:$C$9,3,FALSE)</f>
        <v>22716</v>
      </c>
      <c r="N424" s="4">
        <f t="shared" si="24"/>
        <v>669.5</v>
      </c>
      <c r="O424" s="4">
        <f t="shared" si="25"/>
        <v>666</v>
      </c>
      <c r="P424" s="4">
        <f t="shared" si="26"/>
        <v>2016</v>
      </c>
      <c r="Q424" s="4">
        <f t="shared" si="27"/>
        <v>360.5</v>
      </c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5">
      <c r="A425" s="4">
        <v>23685</v>
      </c>
      <c r="B425" s="4" t="s">
        <v>646</v>
      </c>
      <c r="C425" s="4" t="s">
        <v>224</v>
      </c>
      <c r="D425" s="4" t="s">
        <v>16</v>
      </c>
      <c r="E425" s="4" t="s">
        <v>1218</v>
      </c>
      <c r="F425" s="4">
        <v>61</v>
      </c>
      <c r="G425" s="6">
        <v>42399</v>
      </c>
      <c r="H425" s="4" t="str">
        <f>VLOOKUP(D425,Productos!$A$2:$B$13,2,FALSE)</f>
        <v>garrafa 1l</v>
      </c>
      <c r="I425" t="str">
        <f>VLOOKUP(C425,Países!$A$2:$B$186,2,FALSE)</f>
        <v>Sub-Saharan Africa</v>
      </c>
      <c r="J425" s="4">
        <f>VLOOKUP(H425,Productos!$B$2:$C$13,2,FALSE)</f>
        <v>1</v>
      </c>
      <c r="K425" s="4">
        <f>VLOOKUP(H425,Productos!$B$2:$D$13,3,FALSE)</f>
        <v>2</v>
      </c>
      <c r="L425" s="4">
        <f>VLOOKUP(I425,Inventarios!$A$3:$B$9,2,FALSE)</f>
        <v>26618</v>
      </c>
      <c r="M425" s="4">
        <f>VLOOKUP(I425,Inventarios!$A$3:$C$9,3,FALSE)</f>
        <v>39447</v>
      </c>
      <c r="N425" s="4">
        <f t="shared" si="24"/>
        <v>122</v>
      </c>
      <c r="O425" s="4">
        <f t="shared" si="25"/>
        <v>121</v>
      </c>
      <c r="P425" s="4">
        <f t="shared" si="26"/>
        <v>2016</v>
      </c>
      <c r="Q425" s="4">
        <f t="shared" si="27"/>
        <v>61</v>
      </c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5">
      <c r="A426" s="4">
        <v>23686</v>
      </c>
      <c r="B426" s="4" t="s">
        <v>647</v>
      </c>
      <c r="C426" s="4" t="s">
        <v>192</v>
      </c>
      <c r="D426" s="4" t="s">
        <v>28</v>
      </c>
      <c r="E426" s="4" t="s">
        <v>1219</v>
      </c>
      <c r="F426" s="4">
        <v>84</v>
      </c>
      <c r="G426" s="6">
        <v>42459</v>
      </c>
      <c r="H426" s="4" t="str">
        <f>VLOOKUP(D426,Productos!$A$2:$B$13,2,FALSE)</f>
        <v>botella 1l</v>
      </c>
      <c r="I426" t="str">
        <f>VLOOKUP(C426,Países!$A$2:$B$186,2,FALSE)</f>
        <v>Asia</v>
      </c>
      <c r="J426" s="4">
        <f>VLOOKUP(H426,Productos!$B$2:$C$13,2,FALSE)</f>
        <v>3.5</v>
      </c>
      <c r="K426" s="4">
        <f>VLOOKUP(H426,Productos!$B$2:$D$13,3,FALSE)</f>
        <v>6.5</v>
      </c>
      <c r="L426" s="4">
        <f>VLOOKUP(I426,Inventarios!$A$3:$B$9,2,FALSE)</f>
        <v>10972</v>
      </c>
      <c r="M426" s="4">
        <f>VLOOKUP(I426,Inventarios!$A$3:$C$9,3,FALSE)</f>
        <v>18721</v>
      </c>
      <c r="N426" s="4">
        <f t="shared" si="24"/>
        <v>546</v>
      </c>
      <c r="O426" s="4">
        <f t="shared" si="25"/>
        <v>542.5</v>
      </c>
      <c r="P426" s="4">
        <f t="shared" si="26"/>
        <v>2016</v>
      </c>
      <c r="Q426" s="4">
        <f t="shared" si="27"/>
        <v>294</v>
      </c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5">
      <c r="A427" s="4">
        <v>23687</v>
      </c>
      <c r="B427" s="4" t="s">
        <v>648</v>
      </c>
      <c r="C427" s="4" t="s">
        <v>278</v>
      </c>
      <c r="D427" s="4" t="s">
        <v>37</v>
      </c>
      <c r="E427" s="4" t="s">
        <v>1220</v>
      </c>
      <c r="F427" s="4">
        <v>197</v>
      </c>
      <c r="G427" s="6">
        <v>42395</v>
      </c>
      <c r="H427" s="4" t="str">
        <f>VLOOKUP(D427,Productos!$A$2:$B$13,2,FALSE)</f>
        <v>garrafa 3l</v>
      </c>
      <c r="I427" t="str">
        <f>VLOOKUP(C427,Países!$A$2:$B$186,2,FALSE)</f>
        <v>Europe</v>
      </c>
      <c r="J427" s="4">
        <f>VLOOKUP(H427,Productos!$B$2:$C$13,2,FALSE)</f>
        <v>3.5</v>
      </c>
      <c r="K427" s="4">
        <f>VLOOKUP(H427,Productos!$B$2:$D$13,3,FALSE)</f>
        <v>6.99</v>
      </c>
      <c r="L427" s="4">
        <f>VLOOKUP(I427,Inventarios!$A$3:$B$9,2,FALSE)</f>
        <v>12372</v>
      </c>
      <c r="M427" s="4">
        <f>VLOOKUP(I427,Inventarios!$A$3:$C$9,3,FALSE)</f>
        <v>22716</v>
      </c>
      <c r="N427" s="4">
        <f t="shared" si="24"/>
        <v>1377.03</v>
      </c>
      <c r="O427" s="4">
        <f t="shared" si="25"/>
        <v>1373.53</v>
      </c>
      <c r="P427" s="4">
        <f t="shared" si="26"/>
        <v>2016</v>
      </c>
      <c r="Q427" s="4">
        <f t="shared" si="27"/>
        <v>689.5</v>
      </c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5">
      <c r="A428" s="4">
        <v>23688</v>
      </c>
      <c r="B428" s="4" t="s">
        <v>649</v>
      </c>
      <c r="C428" s="4" t="s">
        <v>169</v>
      </c>
      <c r="D428" s="4" t="s">
        <v>31</v>
      </c>
      <c r="E428" s="4" t="s">
        <v>1219</v>
      </c>
      <c r="F428" s="4">
        <v>161</v>
      </c>
      <c r="G428" s="6">
        <v>42408</v>
      </c>
      <c r="H428" s="4" t="str">
        <f>VLOOKUP(D428,Productos!$A$2:$B$13,2,FALSE)</f>
        <v>botella 5l</v>
      </c>
      <c r="I428" t="str">
        <f>VLOOKUP(C428,Países!$A$2:$B$186,2,FALSE)</f>
        <v>Europe</v>
      </c>
      <c r="J428" s="4">
        <f>VLOOKUP(H428,Productos!$B$2:$C$13,2,FALSE)</f>
        <v>6</v>
      </c>
      <c r="K428" s="4">
        <f>VLOOKUP(H428,Productos!$B$2:$D$13,3,FALSE)</f>
        <v>9</v>
      </c>
      <c r="L428" s="4">
        <f>VLOOKUP(I428,Inventarios!$A$3:$B$9,2,FALSE)</f>
        <v>12372</v>
      </c>
      <c r="M428" s="4">
        <f>VLOOKUP(I428,Inventarios!$A$3:$C$9,3,FALSE)</f>
        <v>22716</v>
      </c>
      <c r="N428" s="4">
        <f t="shared" si="24"/>
        <v>1449</v>
      </c>
      <c r="O428" s="4">
        <f t="shared" si="25"/>
        <v>1443</v>
      </c>
      <c r="P428" s="4">
        <f t="shared" si="26"/>
        <v>2016</v>
      </c>
      <c r="Q428" s="4">
        <f t="shared" si="27"/>
        <v>966</v>
      </c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5">
      <c r="A429" s="4">
        <v>23689</v>
      </c>
      <c r="B429" s="4" t="s">
        <v>650</v>
      </c>
      <c r="C429" s="4" t="s">
        <v>105</v>
      </c>
      <c r="D429" s="4" t="s">
        <v>35</v>
      </c>
      <c r="E429" s="4" t="s">
        <v>1219</v>
      </c>
      <c r="F429" s="4">
        <v>181</v>
      </c>
      <c r="G429" s="6">
        <v>42419</v>
      </c>
      <c r="H429" s="4" t="str">
        <f>VLOOKUP(D429,Productos!$A$2:$B$13,2,FALSE)</f>
        <v>garrafa 2l</v>
      </c>
      <c r="I429" t="str">
        <f>VLOOKUP(C429,Países!$A$2:$B$186,2,FALSE)</f>
        <v>Middle East and North Africa</v>
      </c>
      <c r="J429" s="4">
        <f>VLOOKUP(H429,Productos!$B$2:$C$13,2,FALSE)</f>
        <v>2.5</v>
      </c>
      <c r="K429" s="4">
        <f>VLOOKUP(H429,Productos!$B$2:$D$13,3,FALSE)</f>
        <v>4.5</v>
      </c>
      <c r="L429" s="4">
        <f>VLOOKUP(I429,Inventarios!$A$3:$B$9,2,FALSE)</f>
        <v>11415</v>
      </c>
      <c r="M429" s="4">
        <f>VLOOKUP(I429,Inventarios!$A$3:$C$9,3,FALSE)</f>
        <v>15102</v>
      </c>
      <c r="N429" s="4">
        <f t="shared" si="24"/>
        <v>814.5</v>
      </c>
      <c r="O429" s="4">
        <f t="shared" si="25"/>
        <v>812</v>
      </c>
      <c r="P429" s="4">
        <f t="shared" si="26"/>
        <v>2016</v>
      </c>
      <c r="Q429" s="4">
        <f t="shared" si="27"/>
        <v>452.5</v>
      </c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5">
      <c r="A430" s="4">
        <v>23690</v>
      </c>
      <c r="B430" s="4" t="s">
        <v>651</v>
      </c>
      <c r="C430" s="4" t="s">
        <v>281</v>
      </c>
      <c r="D430" s="4" t="s">
        <v>43</v>
      </c>
      <c r="E430" s="4" t="s">
        <v>1218</v>
      </c>
      <c r="F430" s="4">
        <v>91</v>
      </c>
      <c r="G430" s="6">
        <v>42394</v>
      </c>
      <c r="H430" s="4" t="str">
        <f>VLOOKUP(D430,Productos!$A$2:$B$13,2,FALSE)</f>
        <v>garrafa 8l</v>
      </c>
      <c r="I430" t="str">
        <f>VLOOKUP(C430,Países!$A$2:$B$186,2,FALSE)</f>
        <v>Asia</v>
      </c>
      <c r="J430" s="4">
        <f>VLOOKUP(H430,Productos!$B$2:$C$13,2,FALSE)</f>
        <v>8</v>
      </c>
      <c r="K430" s="4">
        <f>VLOOKUP(H430,Productos!$B$2:$D$13,3,FALSE)</f>
        <v>14.5</v>
      </c>
      <c r="L430" s="4">
        <f>VLOOKUP(I430,Inventarios!$A$3:$B$9,2,FALSE)</f>
        <v>10972</v>
      </c>
      <c r="M430" s="4">
        <f>VLOOKUP(I430,Inventarios!$A$3:$C$9,3,FALSE)</f>
        <v>18721</v>
      </c>
      <c r="N430" s="4">
        <f t="shared" si="24"/>
        <v>1319.5</v>
      </c>
      <c r="O430" s="4">
        <f t="shared" si="25"/>
        <v>1311.5</v>
      </c>
      <c r="P430" s="4">
        <f t="shared" si="26"/>
        <v>2016</v>
      </c>
      <c r="Q430" s="4">
        <f t="shared" si="27"/>
        <v>728</v>
      </c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5">
      <c r="A431" s="4">
        <v>23691</v>
      </c>
      <c r="B431" s="4" t="s">
        <v>652</v>
      </c>
      <c r="C431" s="4" t="s">
        <v>123</v>
      </c>
      <c r="D431" s="4" t="s">
        <v>24</v>
      </c>
      <c r="E431" s="4" t="s">
        <v>1218</v>
      </c>
      <c r="F431" s="4">
        <v>52</v>
      </c>
      <c r="G431" s="6">
        <v>42436</v>
      </c>
      <c r="H431" s="4" t="str">
        <f>VLOOKUP(D431,Productos!$A$2:$B$13,2,FALSE)</f>
        <v>botella 0.5l</v>
      </c>
      <c r="I431" t="str">
        <f>VLOOKUP(C431,Países!$A$2:$B$186,2,FALSE)</f>
        <v>Australia and Oceania</v>
      </c>
      <c r="J431" s="4">
        <f>VLOOKUP(H431,Productos!$B$2:$C$13,2,FALSE)</f>
        <v>3</v>
      </c>
      <c r="K431" s="4">
        <f>VLOOKUP(H431,Productos!$B$2:$D$13,3,FALSE)</f>
        <v>6</v>
      </c>
      <c r="L431" s="4">
        <f>VLOOKUP(I431,Inventarios!$A$3:$B$9,2,FALSE)</f>
        <v>4047</v>
      </c>
      <c r="M431" s="4">
        <f>VLOOKUP(I431,Inventarios!$A$3:$C$9,3,FALSE)</f>
        <v>9654</v>
      </c>
      <c r="N431" s="4">
        <f t="shared" si="24"/>
        <v>312</v>
      </c>
      <c r="O431" s="4">
        <f t="shared" si="25"/>
        <v>309</v>
      </c>
      <c r="P431" s="4">
        <f t="shared" si="26"/>
        <v>2016</v>
      </c>
      <c r="Q431" s="4">
        <f t="shared" si="27"/>
        <v>156</v>
      </c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5">
      <c r="A432" s="4">
        <v>23692</v>
      </c>
      <c r="B432" s="4" t="s">
        <v>653</v>
      </c>
      <c r="C432" s="4" t="s">
        <v>110</v>
      </c>
      <c r="D432" s="4" t="s">
        <v>13</v>
      </c>
      <c r="E432" s="4" t="s">
        <v>1219</v>
      </c>
      <c r="F432" s="4">
        <v>207</v>
      </c>
      <c r="G432" s="6">
        <v>42387</v>
      </c>
      <c r="H432" s="4" t="str">
        <f>VLOOKUP(D432,Productos!$A$2:$B$13,2,FALSE)</f>
        <v>botellín 200cc</v>
      </c>
      <c r="I432" t="str">
        <f>VLOOKUP(C432,Países!$A$2:$B$186,2,FALSE)</f>
        <v>Europe</v>
      </c>
      <c r="J432" s="4">
        <f>VLOOKUP(H432,Productos!$B$2:$C$13,2,FALSE)</f>
        <v>1.5</v>
      </c>
      <c r="K432" s="4">
        <f>VLOOKUP(H432,Productos!$B$2:$D$13,3,FALSE)</f>
        <v>3</v>
      </c>
      <c r="L432" s="4">
        <f>VLOOKUP(I432,Inventarios!$A$3:$B$9,2,FALSE)</f>
        <v>12372</v>
      </c>
      <c r="M432" s="4">
        <f>VLOOKUP(I432,Inventarios!$A$3:$C$9,3,FALSE)</f>
        <v>22716</v>
      </c>
      <c r="N432" s="4">
        <f t="shared" si="24"/>
        <v>621</v>
      </c>
      <c r="O432" s="4">
        <f t="shared" si="25"/>
        <v>619.5</v>
      </c>
      <c r="P432" s="4">
        <f t="shared" si="26"/>
        <v>2016</v>
      </c>
      <c r="Q432" s="4">
        <f t="shared" si="27"/>
        <v>310.5</v>
      </c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5">
      <c r="A433" s="4">
        <v>23693</v>
      </c>
      <c r="B433" s="4" t="s">
        <v>654</v>
      </c>
      <c r="C433" s="4" t="s">
        <v>310</v>
      </c>
      <c r="D433" s="4" t="s">
        <v>13</v>
      </c>
      <c r="E433" s="4" t="s">
        <v>1218</v>
      </c>
      <c r="F433" s="4">
        <v>132</v>
      </c>
      <c r="G433" s="6">
        <v>42383</v>
      </c>
      <c r="H433" s="4" t="str">
        <f>VLOOKUP(D433,Productos!$A$2:$B$13,2,FALSE)</f>
        <v>botellín 200cc</v>
      </c>
      <c r="I433" t="str">
        <f>VLOOKUP(C433,Países!$A$2:$B$186,2,FALSE)</f>
        <v>Central America and the Caribbean</v>
      </c>
      <c r="J433" s="4">
        <f>VLOOKUP(H433,Productos!$B$2:$C$13,2,FALSE)</f>
        <v>1.5</v>
      </c>
      <c r="K433" s="4">
        <f>VLOOKUP(H433,Productos!$B$2:$D$13,3,FALSE)</f>
        <v>3</v>
      </c>
      <c r="L433" s="4">
        <f>VLOOKUP(I433,Inventarios!$A$3:$B$9,2,FALSE)</f>
        <v>7690</v>
      </c>
      <c r="M433" s="4">
        <f>VLOOKUP(I433,Inventarios!$A$3:$C$9,3,FALSE)</f>
        <v>14672</v>
      </c>
      <c r="N433" s="4">
        <f t="shared" si="24"/>
        <v>396</v>
      </c>
      <c r="O433" s="4">
        <f t="shared" si="25"/>
        <v>394.5</v>
      </c>
      <c r="P433" s="4">
        <f t="shared" si="26"/>
        <v>2016</v>
      </c>
      <c r="Q433" s="4">
        <f t="shared" si="27"/>
        <v>198</v>
      </c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5">
      <c r="A434" s="4">
        <v>23694</v>
      </c>
      <c r="B434" s="4" t="s">
        <v>655</v>
      </c>
      <c r="C434" s="4" t="s">
        <v>56</v>
      </c>
      <c r="D434" s="4" t="s">
        <v>35</v>
      </c>
      <c r="E434" s="4" t="s">
        <v>1219</v>
      </c>
      <c r="F434" s="4">
        <v>25</v>
      </c>
      <c r="G434" s="6">
        <v>42412</v>
      </c>
      <c r="H434" s="4" t="str">
        <f>VLOOKUP(D434,Productos!$A$2:$B$13,2,FALSE)</f>
        <v>garrafa 2l</v>
      </c>
      <c r="I434" t="str">
        <f>VLOOKUP(C434,Países!$A$2:$B$186,2,FALSE)</f>
        <v>Middle East and North Africa</v>
      </c>
      <c r="J434" s="4">
        <f>VLOOKUP(H434,Productos!$B$2:$C$13,2,FALSE)</f>
        <v>2.5</v>
      </c>
      <c r="K434" s="4">
        <f>VLOOKUP(H434,Productos!$B$2:$D$13,3,FALSE)</f>
        <v>4.5</v>
      </c>
      <c r="L434" s="4">
        <f>VLOOKUP(I434,Inventarios!$A$3:$B$9,2,FALSE)</f>
        <v>11415</v>
      </c>
      <c r="M434" s="4">
        <f>VLOOKUP(I434,Inventarios!$A$3:$C$9,3,FALSE)</f>
        <v>15102</v>
      </c>
      <c r="N434" s="4">
        <f t="shared" si="24"/>
        <v>112.5</v>
      </c>
      <c r="O434" s="4">
        <f t="shared" si="25"/>
        <v>110</v>
      </c>
      <c r="P434" s="4">
        <f t="shared" si="26"/>
        <v>2016</v>
      </c>
      <c r="Q434" s="4">
        <f t="shared" si="27"/>
        <v>62.5</v>
      </c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5">
      <c r="A435" s="4">
        <v>23695</v>
      </c>
      <c r="B435" s="4" t="s">
        <v>656</v>
      </c>
      <c r="C435" s="4" t="s">
        <v>321</v>
      </c>
      <c r="D435" s="4" t="s">
        <v>13</v>
      </c>
      <c r="E435" s="4" t="s">
        <v>1219</v>
      </c>
      <c r="F435" s="4">
        <v>152</v>
      </c>
      <c r="G435" s="6">
        <v>42392</v>
      </c>
      <c r="H435" s="4" t="str">
        <f>VLOOKUP(D435,Productos!$A$2:$B$13,2,FALSE)</f>
        <v>botellín 200cc</v>
      </c>
      <c r="I435" t="str">
        <f>VLOOKUP(C435,Países!$A$2:$B$186,2,FALSE)</f>
        <v>Asia</v>
      </c>
      <c r="J435" s="4">
        <f>VLOOKUP(H435,Productos!$B$2:$C$13,2,FALSE)</f>
        <v>1.5</v>
      </c>
      <c r="K435" s="4">
        <f>VLOOKUP(H435,Productos!$B$2:$D$13,3,FALSE)</f>
        <v>3</v>
      </c>
      <c r="L435" s="4">
        <f>VLOOKUP(I435,Inventarios!$A$3:$B$9,2,FALSE)</f>
        <v>10972</v>
      </c>
      <c r="M435" s="4">
        <f>VLOOKUP(I435,Inventarios!$A$3:$C$9,3,FALSE)</f>
        <v>18721</v>
      </c>
      <c r="N435" s="4">
        <f t="shared" si="24"/>
        <v>456</v>
      </c>
      <c r="O435" s="4">
        <f t="shared" si="25"/>
        <v>454.5</v>
      </c>
      <c r="P435" s="4">
        <f t="shared" si="26"/>
        <v>2016</v>
      </c>
      <c r="Q435" s="4">
        <f t="shared" si="27"/>
        <v>228</v>
      </c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5">
      <c r="A436" s="4">
        <v>23696</v>
      </c>
      <c r="B436" s="4" t="s">
        <v>657</v>
      </c>
      <c r="C436" s="4" t="s">
        <v>205</v>
      </c>
      <c r="D436" s="4" t="s">
        <v>24</v>
      </c>
      <c r="E436" s="4" t="s">
        <v>1219</v>
      </c>
      <c r="F436" s="4">
        <v>187</v>
      </c>
      <c r="G436" s="6">
        <v>42384</v>
      </c>
      <c r="H436" s="4" t="str">
        <f>VLOOKUP(D436,Productos!$A$2:$B$13,2,FALSE)</f>
        <v>botella 0.5l</v>
      </c>
      <c r="I436" t="str">
        <f>VLOOKUP(C436,Países!$A$2:$B$186,2,FALSE)</f>
        <v>Sub-Saharan Africa</v>
      </c>
      <c r="J436" s="4">
        <f>VLOOKUP(H436,Productos!$B$2:$C$13,2,FALSE)</f>
        <v>3</v>
      </c>
      <c r="K436" s="4">
        <f>VLOOKUP(H436,Productos!$B$2:$D$13,3,FALSE)</f>
        <v>6</v>
      </c>
      <c r="L436" s="4">
        <f>VLOOKUP(I436,Inventarios!$A$3:$B$9,2,FALSE)</f>
        <v>26618</v>
      </c>
      <c r="M436" s="4">
        <f>VLOOKUP(I436,Inventarios!$A$3:$C$9,3,FALSE)</f>
        <v>39447</v>
      </c>
      <c r="N436" s="4">
        <f t="shared" si="24"/>
        <v>1122</v>
      </c>
      <c r="O436" s="4">
        <f t="shared" si="25"/>
        <v>1119</v>
      </c>
      <c r="P436" s="4">
        <f t="shared" si="26"/>
        <v>2016</v>
      </c>
      <c r="Q436" s="4">
        <f t="shared" si="27"/>
        <v>561</v>
      </c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5">
      <c r="A437" s="4">
        <v>23697</v>
      </c>
      <c r="B437" s="4" t="s">
        <v>658</v>
      </c>
      <c r="C437" s="4" t="s">
        <v>240</v>
      </c>
      <c r="D437" s="4" t="s">
        <v>19</v>
      </c>
      <c r="E437" s="4" t="s">
        <v>1219</v>
      </c>
      <c r="F437" s="4">
        <v>84</v>
      </c>
      <c r="G437" s="6">
        <v>42387</v>
      </c>
      <c r="H437" s="4" t="str">
        <f>VLOOKUP(D437,Productos!$A$2:$B$13,2,FALSE)</f>
        <v>botellín 300cc</v>
      </c>
      <c r="I437" t="str">
        <f>VLOOKUP(C437,Países!$A$2:$B$186,2,FALSE)</f>
        <v>Australia and Oceania</v>
      </c>
      <c r="J437" s="4">
        <f>VLOOKUP(H437,Productos!$B$2:$C$13,2,FALSE)</f>
        <v>2</v>
      </c>
      <c r="K437" s="4">
        <f>VLOOKUP(H437,Productos!$B$2:$D$13,3,FALSE)</f>
        <v>3.99</v>
      </c>
      <c r="L437" s="4">
        <f>VLOOKUP(I437,Inventarios!$A$3:$B$9,2,FALSE)</f>
        <v>4047</v>
      </c>
      <c r="M437" s="4">
        <f>VLOOKUP(I437,Inventarios!$A$3:$C$9,3,FALSE)</f>
        <v>9654</v>
      </c>
      <c r="N437" s="4">
        <f t="shared" si="24"/>
        <v>335.16</v>
      </c>
      <c r="O437" s="4">
        <f t="shared" si="25"/>
        <v>333.16</v>
      </c>
      <c r="P437" s="4">
        <f t="shared" si="26"/>
        <v>2016</v>
      </c>
      <c r="Q437" s="4">
        <f t="shared" si="27"/>
        <v>168</v>
      </c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5">
      <c r="A438" s="4">
        <v>23698</v>
      </c>
      <c r="B438" s="4" t="s">
        <v>659</v>
      </c>
      <c r="C438" s="4" t="s">
        <v>126</v>
      </c>
      <c r="D438" s="4" t="s">
        <v>43</v>
      </c>
      <c r="E438" s="4" t="s">
        <v>1218</v>
      </c>
      <c r="F438" s="4">
        <v>86</v>
      </c>
      <c r="G438" s="6">
        <v>42424</v>
      </c>
      <c r="H438" s="4" t="str">
        <f>VLOOKUP(D438,Productos!$A$2:$B$13,2,FALSE)</f>
        <v>garrafa 8l</v>
      </c>
      <c r="I438" t="str">
        <f>VLOOKUP(C438,Países!$A$2:$B$186,2,FALSE)</f>
        <v>Middle East and North Africa</v>
      </c>
      <c r="J438" s="4">
        <f>VLOOKUP(H438,Productos!$B$2:$C$13,2,FALSE)</f>
        <v>8</v>
      </c>
      <c r="K438" s="4">
        <f>VLOOKUP(H438,Productos!$B$2:$D$13,3,FALSE)</f>
        <v>14.5</v>
      </c>
      <c r="L438" s="4">
        <f>VLOOKUP(I438,Inventarios!$A$3:$B$9,2,FALSE)</f>
        <v>11415</v>
      </c>
      <c r="M438" s="4">
        <f>VLOOKUP(I438,Inventarios!$A$3:$C$9,3,FALSE)</f>
        <v>15102</v>
      </c>
      <c r="N438" s="4">
        <f t="shared" si="24"/>
        <v>1247</v>
      </c>
      <c r="O438" s="4">
        <f t="shared" si="25"/>
        <v>1239</v>
      </c>
      <c r="P438" s="4">
        <f t="shared" si="26"/>
        <v>2016</v>
      </c>
      <c r="Q438" s="4">
        <f t="shared" si="27"/>
        <v>688</v>
      </c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5">
      <c r="A439" s="4">
        <v>23699</v>
      </c>
      <c r="B439" s="4" t="s">
        <v>660</v>
      </c>
      <c r="C439" s="4" t="s">
        <v>310</v>
      </c>
      <c r="D439" s="4" t="s">
        <v>35</v>
      </c>
      <c r="E439" s="4" t="s">
        <v>1219</v>
      </c>
      <c r="F439" s="4">
        <v>183</v>
      </c>
      <c r="G439" s="6">
        <v>42379</v>
      </c>
      <c r="H439" s="4" t="str">
        <f>VLOOKUP(D439,Productos!$A$2:$B$13,2,FALSE)</f>
        <v>garrafa 2l</v>
      </c>
      <c r="I439" t="str">
        <f>VLOOKUP(C439,Países!$A$2:$B$186,2,FALSE)</f>
        <v>Central America and the Caribbean</v>
      </c>
      <c r="J439" s="4">
        <f>VLOOKUP(H439,Productos!$B$2:$C$13,2,FALSE)</f>
        <v>2.5</v>
      </c>
      <c r="K439" s="4">
        <f>VLOOKUP(H439,Productos!$B$2:$D$13,3,FALSE)</f>
        <v>4.5</v>
      </c>
      <c r="L439" s="4">
        <f>VLOOKUP(I439,Inventarios!$A$3:$B$9,2,FALSE)</f>
        <v>7690</v>
      </c>
      <c r="M439" s="4">
        <f>VLOOKUP(I439,Inventarios!$A$3:$C$9,3,FALSE)</f>
        <v>14672</v>
      </c>
      <c r="N439" s="4">
        <f t="shared" si="24"/>
        <v>823.5</v>
      </c>
      <c r="O439" s="4">
        <f t="shared" si="25"/>
        <v>821</v>
      </c>
      <c r="P439" s="4">
        <f t="shared" si="26"/>
        <v>2016</v>
      </c>
      <c r="Q439" s="4">
        <f t="shared" si="27"/>
        <v>457.5</v>
      </c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5">
      <c r="A440" s="4">
        <v>23700</v>
      </c>
      <c r="B440" s="4" t="s">
        <v>661</v>
      </c>
      <c r="C440" s="4" t="s">
        <v>245</v>
      </c>
      <c r="D440" s="4" t="s">
        <v>28</v>
      </c>
      <c r="E440" s="4" t="s">
        <v>1219</v>
      </c>
      <c r="F440" s="4">
        <v>121</v>
      </c>
      <c r="G440" s="6">
        <v>42405</v>
      </c>
      <c r="H440" s="4" t="str">
        <f>VLOOKUP(D440,Productos!$A$2:$B$13,2,FALSE)</f>
        <v>botella 1l</v>
      </c>
      <c r="I440" t="str">
        <f>VLOOKUP(C440,Países!$A$2:$B$186,2,FALSE)</f>
        <v>Sub-Saharan Africa</v>
      </c>
      <c r="J440" s="4">
        <f>VLOOKUP(H440,Productos!$B$2:$C$13,2,FALSE)</f>
        <v>3.5</v>
      </c>
      <c r="K440" s="4">
        <f>VLOOKUP(H440,Productos!$B$2:$D$13,3,FALSE)</f>
        <v>6.5</v>
      </c>
      <c r="L440" s="4">
        <f>VLOOKUP(I440,Inventarios!$A$3:$B$9,2,FALSE)</f>
        <v>26618</v>
      </c>
      <c r="M440" s="4">
        <f>VLOOKUP(I440,Inventarios!$A$3:$C$9,3,FALSE)</f>
        <v>39447</v>
      </c>
      <c r="N440" s="4">
        <f t="shared" si="24"/>
        <v>786.5</v>
      </c>
      <c r="O440" s="4">
        <f t="shared" si="25"/>
        <v>783</v>
      </c>
      <c r="P440" s="4">
        <f t="shared" si="26"/>
        <v>2016</v>
      </c>
      <c r="Q440" s="4">
        <f t="shared" si="27"/>
        <v>423.5</v>
      </c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5">
      <c r="A441" s="4">
        <v>23701</v>
      </c>
      <c r="B441" s="4" t="s">
        <v>662</v>
      </c>
      <c r="C441" s="4" t="s">
        <v>137</v>
      </c>
      <c r="D441" s="4" t="s">
        <v>19</v>
      </c>
      <c r="E441" s="4" t="s">
        <v>1219</v>
      </c>
      <c r="F441" s="4">
        <v>165</v>
      </c>
      <c r="G441" s="6">
        <v>42414</v>
      </c>
      <c r="H441" s="4" t="str">
        <f>VLOOKUP(D441,Productos!$A$2:$B$13,2,FALSE)</f>
        <v>botellín 300cc</v>
      </c>
      <c r="I441" t="str">
        <f>VLOOKUP(C441,Países!$A$2:$B$186,2,FALSE)</f>
        <v>Sub-Saharan Africa</v>
      </c>
      <c r="J441" s="4">
        <f>VLOOKUP(H441,Productos!$B$2:$C$13,2,FALSE)</f>
        <v>2</v>
      </c>
      <c r="K441" s="4">
        <f>VLOOKUP(H441,Productos!$B$2:$D$13,3,FALSE)</f>
        <v>3.99</v>
      </c>
      <c r="L441" s="4">
        <f>VLOOKUP(I441,Inventarios!$A$3:$B$9,2,FALSE)</f>
        <v>26618</v>
      </c>
      <c r="M441" s="4">
        <f>VLOOKUP(I441,Inventarios!$A$3:$C$9,3,FALSE)</f>
        <v>39447</v>
      </c>
      <c r="N441" s="4">
        <f t="shared" si="24"/>
        <v>658.35</v>
      </c>
      <c r="O441" s="4">
        <f t="shared" si="25"/>
        <v>656.35</v>
      </c>
      <c r="P441" s="4">
        <f t="shared" si="26"/>
        <v>2016</v>
      </c>
      <c r="Q441" s="4">
        <f t="shared" si="27"/>
        <v>330</v>
      </c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5">
      <c r="A442" s="4">
        <v>23702</v>
      </c>
      <c r="B442" s="4" t="s">
        <v>663</v>
      </c>
      <c r="C442" s="4" t="s">
        <v>164</v>
      </c>
      <c r="D442" s="4" t="s">
        <v>19</v>
      </c>
      <c r="E442" s="4" t="s">
        <v>1219</v>
      </c>
      <c r="F442" s="4">
        <v>27</v>
      </c>
      <c r="G442" s="6">
        <v>42405</v>
      </c>
      <c r="H442" s="4" t="str">
        <f>VLOOKUP(D442,Productos!$A$2:$B$13,2,FALSE)</f>
        <v>botellín 300cc</v>
      </c>
      <c r="I442" t="str">
        <f>VLOOKUP(C442,Países!$A$2:$B$186,2,FALSE)</f>
        <v>Central America and the Caribbean</v>
      </c>
      <c r="J442" s="4">
        <f>VLOOKUP(H442,Productos!$B$2:$C$13,2,FALSE)</f>
        <v>2</v>
      </c>
      <c r="K442" s="4">
        <f>VLOOKUP(H442,Productos!$B$2:$D$13,3,FALSE)</f>
        <v>3.99</v>
      </c>
      <c r="L442" s="4">
        <f>VLOOKUP(I442,Inventarios!$A$3:$B$9,2,FALSE)</f>
        <v>7690</v>
      </c>
      <c r="M442" s="4">
        <f>VLOOKUP(I442,Inventarios!$A$3:$C$9,3,FALSE)</f>
        <v>14672</v>
      </c>
      <c r="N442" s="4">
        <f t="shared" si="24"/>
        <v>107.73</v>
      </c>
      <c r="O442" s="4">
        <f t="shared" si="25"/>
        <v>105.73</v>
      </c>
      <c r="P442" s="4">
        <f t="shared" si="26"/>
        <v>2016</v>
      </c>
      <c r="Q442" s="4">
        <f t="shared" si="27"/>
        <v>54</v>
      </c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5">
      <c r="A443" s="4">
        <v>23703</v>
      </c>
      <c r="B443" s="4" t="s">
        <v>664</v>
      </c>
      <c r="C443" s="4" t="s">
        <v>217</v>
      </c>
      <c r="D443" s="4" t="s">
        <v>24</v>
      </c>
      <c r="E443" s="4" t="s">
        <v>1218</v>
      </c>
      <c r="F443" s="4">
        <v>205</v>
      </c>
      <c r="G443" s="6">
        <v>42449</v>
      </c>
      <c r="H443" s="4" t="str">
        <f>VLOOKUP(D443,Productos!$A$2:$B$13,2,FALSE)</f>
        <v>botella 0.5l</v>
      </c>
      <c r="I443" t="str">
        <f>VLOOKUP(C443,Países!$A$2:$B$186,2,FALSE)</f>
        <v>Sub-Saharan Africa</v>
      </c>
      <c r="J443" s="4">
        <f>VLOOKUP(H443,Productos!$B$2:$C$13,2,FALSE)</f>
        <v>3</v>
      </c>
      <c r="K443" s="4">
        <f>VLOOKUP(H443,Productos!$B$2:$D$13,3,FALSE)</f>
        <v>6</v>
      </c>
      <c r="L443" s="4">
        <f>VLOOKUP(I443,Inventarios!$A$3:$B$9,2,FALSE)</f>
        <v>26618</v>
      </c>
      <c r="M443" s="4">
        <f>VLOOKUP(I443,Inventarios!$A$3:$C$9,3,FALSE)</f>
        <v>39447</v>
      </c>
      <c r="N443" s="4">
        <f t="shared" si="24"/>
        <v>1230</v>
      </c>
      <c r="O443" s="4">
        <f t="shared" si="25"/>
        <v>1227</v>
      </c>
      <c r="P443" s="4">
        <f t="shared" si="26"/>
        <v>2016</v>
      </c>
      <c r="Q443" s="4">
        <f t="shared" si="27"/>
        <v>615</v>
      </c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5">
      <c r="A444" s="4">
        <v>23704</v>
      </c>
      <c r="B444" s="4" t="s">
        <v>665</v>
      </c>
      <c r="C444" s="4" t="s">
        <v>207</v>
      </c>
      <c r="D444" s="4" t="s">
        <v>16</v>
      </c>
      <c r="E444" s="4" t="s">
        <v>1219</v>
      </c>
      <c r="F444" s="4">
        <v>22</v>
      </c>
      <c r="G444" s="6">
        <v>42451</v>
      </c>
      <c r="H444" s="4" t="str">
        <f>VLOOKUP(D444,Productos!$A$2:$B$13,2,FALSE)</f>
        <v>garrafa 1l</v>
      </c>
      <c r="I444" t="str">
        <f>VLOOKUP(C444,Países!$A$2:$B$186,2,FALSE)</f>
        <v>Sub-Saharan Africa</v>
      </c>
      <c r="J444" s="4">
        <f>VLOOKUP(H444,Productos!$B$2:$C$13,2,FALSE)</f>
        <v>1</v>
      </c>
      <c r="K444" s="4">
        <f>VLOOKUP(H444,Productos!$B$2:$D$13,3,FALSE)</f>
        <v>2</v>
      </c>
      <c r="L444" s="4">
        <f>VLOOKUP(I444,Inventarios!$A$3:$B$9,2,FALSE)</f>
        <v>26618</v>
      </c>
      <c r="M444" s="4">
        <f>VLOOKUP(I444,Inventarios!$A$3:$C$9,3,FALSE)</f>
        <v>39447</v>
      </c>
      <c r="N444" s="4">
        <f t="shared" si="24"/>
        <v>44</v>
      </c>
      <c r="O444" s="4">
        <f t="shared" si="25"/>
        <v>43</v>
      </c>
      <c r="P444" s="4">
        <f t="shared" si="26"/>
        <v>2016</v>
      </c>
      <c r="Q444" s="4">
        <f t="shared" si="27"/>
        <v>22</v>
      </c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5">
      <c r="A445" s="4">
        <v>23705</v>
      </c>
      <c r="B445" s="4" t="s">
        <v>666</v>
      </c>
      <c r="C445" s="4" t="s">
        <v>252</v>
      </c>
      <c r="D445" s="4" t="s">
        <v>19</v>
      </c>
      <c r="E445" s="4" t="s">
        <v>1219</v>
      </c>
      <c r="F445" s="4">
        <v>155</v>
      </c>
      <c r="G445" s="6">
        <v>42411</v>
      </c>
      <c r="H445" s="4" t="str">
        <f>VLOOKUP(D445,Productos!$A$2:$B$13,2,FALSE)</f>
        <v>botellín 300cc</v>
      </c>
      <c r="I445" t="str">
        <f>VLOOKUP(C445,Países!$A$2:$B$186,2,FALSE)</f>
        <v>Europe</v>
      </c>
      <c r="J445" s="4">
        <f>VLOOKUP(H445,Productos!$B$2:$C$13,2,FALSE)</f>
        <v>2</v>
      </c>
      <c r="K445" s="4">
        <f>VLOOKUP(H445,Productos!$B$2:$D$13,3,FALSE)</f>
        <v>3.99</v>
      </c>
      <c r="L445" s="4">
        <f>VLOOKUP(I445,Inventarios!$A$3:$B$9,2,FALSE)</f>
        <v>12372</v>
      </c>
      <c r="M445" s="4">
        <f>VLOOKUP(I445,Inventarios!$A$3:$C$9,3,FALSE)</f>
        <v>22716</v>
      </c>
      <c r="N445" s="4">
        <f t="shared" si="24"/>
        <v>618.45000000000005</v>
      </c>
      <c r="O445" s="4">
        <f t="shared" si="25"/>
        <v>616.45000000000005</v>
      </c>
      <c r="P445" s="4">
        <f t="shared" si="26"/>
        <v>2016</v>
      </c>
      <c r="Q445" s="4">
        <f t="shared" si="27"/>
        <v>310</v>
      </c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5">
      <c r="A446" s="4">
        <v>23706</v>
      </c>
      <c r="B446" s="4" t="s">
        <v>667</v>
      </c>
      <c r="C446" s="4" t="s">
        <v>15</v>
      </c>
      <c r="D446" s="4" t="s">
        <v>31</v>
      </c>
      <c r="E446" s="4" t="s">
        <v>1219</v>
      </c>
      <c r="F446" s="4">
        <v>197</v>
      </c>
      <c r="G446" s="6">
        <v>42402</v>
      </c>
      <c r="H446" s="4" t="str">
        <f>VLOOKUP(D446,Productos!$A$2:$B$13,2,FALSE)</f>
        <v>botella 5l</v>
      </c>
      <c r="I446" t="str">
        <f>VLOOKUP(C446,Países!$A$2:$B$186,2,FALSE)</f>
        <v>Sub-Saharan Africa</v>
      </c>
      <c r="J446" s="4">
        <f>VLOOKUP(H446,Productos!$B$2:$C$13,2,FALSE)</f>
        <v>6</v>
      </c>
      <c r="K446" s="4">
        <f>VLOOKUP(H446,Productos!$B$2:$D$13,3,FALSE)</f>
        <v>9</v>
      </c>
      <c r="L446" s="4">
        <f>VLOOKUP(I446,Inventarios!$A$3:$B$9,2,FALSE)</f>
        <v>26618</v>
      </c>
      <c r="M446" s="4">
        <f>VLOOKUP(I446,Inventarios!$A$3:$C$9,3,FALSE)</f>
        <v>39447</v>
      </c>
      <c r="N446" s="4">
        <f t="shared" si="24"/>
        <v>1773</v>
      </c>
      <c r="O446" s="4">
        <f t="shared" si="25"/>
        <v>1767</v>
      </c>
      <c r="P446" s="4">
        <f t="shared" si="26"/>
        <v>2016</v>
      </c>
      <c r="Q446" s="4">
        <f t="shared" si="27"/>
        <v>1182</v>
      </c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5">
      <c r="A447" s="4">
        <v>23707</v>
      </c>
      <c r="B447" s="4" t="s">
        <v>668</v>
      </c>
      <c r="C447" s="4" t="s">
        <v>266</v>
      </c>
      <c r="D447" s="4" t="s">
        <v>35</v>
      </c>
      <c r="E447" s="4" t="s">
        <v>1218</v>
      </c>
      <c r="F447" s="4">
        <v>202</v>
      </c>
      <c r="G447" s="6">
        <v>42382</v>
      </c>
      <c r="H447" s="4" t="str">
        <f>VLOOKUP(D447,Productos!$A$2:$B$13,2,FALSE)</f>
        <v>garrafa 2l</v>
      </c>
      <c r="I447" t="str">
        <f>VLOOKUP(C447,Países!$A$2:$B$186,2,FALSE)</f>
        <v>Central America and the Caribbean</v>
      </c>
      <c r="J447" s="4">
        <f>VLOOKUP(H447,Productos!$B$2:$C$13,2,FALSE)</f>
        <v>2.5</v>
      </c>
      <c r="K447" s="4">
        <f>VLOOKUP(H447,Productos!$B$2:$D$13,3,FALSE)</f>
        <v>4.5</v>
      </c>
      <c r="L447" s="4">
        <f>VLOOKUP(I447,Inventarios!$A$3:$B$9,2,FALSE)</f>
        <v>7690</v>
      </c>
      <c r="M447" s="4">
        <f>VLOOKUP(I447,Inventarios!$A$3:$C$9,3,FALSE)</f>
        <v>14672</v>
      </c>
      <c r="N447" s="4">
        <f t="shared" si="24"/>
        <v>909</v>
      </c>
      <c r="O447" s="4">
        <f t="shared" si="25"/>
        <v>906.5</v>
      </c>
      <c r="P447" s="4">
        <f t="shared" si="26"/>
        <v>2016</v>
      </c>
      <c r="Q447" s="4">
        <f t="shared" si="27"/>
        <v>505</v>
      </c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5">
      <c r="A448" s="4">
        <v>23708</v>
      </c>
      <c r="B448" s="4" t="s">
        <v>669</v>
      </c>
      <c r="C448" s="4" t="s">
        <v>30</v>
      </c>
      <c r="D448" s="4" t="s">
        <v>35</v>
      </c>
      <c r="E448" s="4" t="s">
        <v>1218</v>
      </c>
      <c r="F448" s="4">
        <v>126</v>
      </c>
      <c r="G448" s="6">
        <v>42407</v>
      </c>
      <c r="H448" s="4" t="str">
        <f>VLOOKUP(D448,Productos!$A$2:$B$13,2,FALSE)</f>
        <v>garrafa 2l</v>
      </c>
      <c r="I448" t="str">
        <f>VLOOKUP(C448,Países!$A$2:$B$186,2,FALSE)</f>
        <v>Middle East and North Africa</v>
      </c>
      <c r="J448" s="4">
        <f>VLOOKUP(H448,Productos!$B$2:$C$13,2,FALSE)</f>
        <v>2.5</v>
      </c>
      <c r="K448" s="4">
        <f>VLOOKUP(H448,Productos!$B$2:$D$13,3,FALSE)</f>
        <v>4.5</v>
      </c>
      <c r="L448" s="4">
        <f>VLOOKUP(I448,Inventarios!$A$3:$B$9,2,FALSE)</f>
        <v>11415</v>
      </c>
      <c r="M448" s="4">
        <f>VLOOKUP(I448,Inventarios!$A$3:$C$9,3,FALSE)</f>
        <v>15102</v>
      </c>
      <c r="N448" s="4">
        <f t="shared" si="24"/>
        <v>567</v>
      </c>
      <c r="O448" s="4">
        <f t="shared" si="25"/>
        <v>564.5</v>
      </c>
      <c r="P448" s="4">
        <f t="shared" si="26"/>
        <v>2016</v>
      </c>
      <c r="Q448" s="4">
        <f t="shared" si="27"/>
        <v>315</v>
      </c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5">
      <c r="A449" s="4">
        <v>23709</v>
      </c>
      <c r="B449" s="4" t="s">
        <v>670</v>
      </c>
      <c r="C449" s="4" t="s">
        <v>307</v>
      </c>
      <c r="D449" s="4" t="s">
        <v>43</v>
      </c>
      <c r="E449" s="4" t="s">
        <v>1219</v>
      </c>
      <c r="F449" s="4">
        <v>164</v>
      </c>
      <c r="G449" s="6">
        <v>42435</v>
      </c>
      <c r="H449" s="4" t="str">
        <f>VLOOKUP(D449,Productos!$A$2:$B$13,2,FALSE)</f>
        <v>garrafa 8l</v>
      </c>
      <c r="I449" t="str">
        <f>VLOOKUP(C449,Países!$A$2:$B$186,2,FALSE)</f>
        <v>Sub-Saharan Africa</v>
      </c>
      <c r="J449" s="4">
        <f>VLOOKUP(H449,Productos!$B$2:$C$13,2,FALSE)</f>
        <v>8</v>
      </c>
      <c r="K449" s="4">
        <f>VLOOKUP(H449,Productos!$B$2:$D$13,3,FALSE)</f>
        <v>14.5</v>
      </c>
      <c r="L449" s="4">
        <f>VLOOKUP(I449,Inventarios!$A$3:$B$9,2,FALSE)</f>
        <v>26618</v>
      </c>
      <c r="M449" s="4">
        <f>VLOOKUP(I449,Inventarios!$A$3:$C$9,3,FALSE)</f>
        <v>39447</v>
      </c>
      <c r="N449" s="4">
        <f t="shared" si="24"/>
        <v>2378</v>
      </c>
      <c r="O449" s="4">
        <f t="shared" si="25"/>
        <v>2370</v>
      </c>
      <c r="P449" s="4">
        <f t="shared" si="26"/>
        <v>2016</v>
      </c>
      <c r="Q449" s="4">
        <f t="shared" si="27"/>
        <v>1312</v>
      </c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5">
      <c r="A450" s="4">
        <v>23710</v>
      </c>
      <c r="B450" s="4" t="s">
        <v>671</v>
      </c>
      <c r="C450" s="4" t="s">
        <v>26</v>
      </c>
      <c r="D450" s="4" t="s">
        <v>19</v>
      </c>
      <c r="E450" s="4" t="s">
        <v>1219</v>
      </c>
      <c r="F450" s="4">
        <v>9</v>
      </c>
      <c r="G450" s="6">
        <v>42427</v>
      </c>
      <c r="H450" s="4" t="str">
        <f>VLOOKUP(D450,Productos!$A$2:$B$13,2,FALSE)</f>
        <v>botellín 300cc</v>
      </c>
      <c r="I450" t="str">
        <f>VLOOKUP(C450,Países!$A$2:$B$186,2,FALSE)</f>
        <v>Europe</v>
      </c>
      <c r="J450" s="4">
        <f>VLOOKUP(H450,Productos!$B$2:$C$13,2,FALSE)</f>
        <v>2</v>
      </c>
      <c r="K450" s="4">
        <f>VLOOKUP(H450,Productos!$B$2:$D$13,3,FALSE)</f>
        <v>3.99</v>
      </c>
      <c r="L450" s="4">
        <f>VLOOKUP(I450,Inventarios!$A$3:$B$9,2,FALSE)</f>
        <v>12372</v>
      </c>
      <c r="M450" s="4">
        <f>VLOOKUP(I450,Inventarios!$A$3:$C$9,3,FALSE)</f>
        <v>22716</v>
      </c>
      <c r="N450" s="4">
        <f t="shared" si="24"/>
        <v>35.910000000000004</v>
      </c>
      <c r="O450" s="4">
        <f t="shared" si="25"/>
        <v>33.910000000000004</v>
      </c>
      <c r="P450" s="4">
        <f t="shared" si="26"/>
        <v>2016</v>
      </c>
      <c r="Q450" s="4">
        <f t="shared" si="27"/>
        <v>18</v>
      </c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5">
      <c r="A451" s="4">
        <v>23711</v>
      </c>
      <c r="B451" s="4" t="s">
        <v>672</v>
      </c>
      <c r="C451" s="4" t="s">
        <v>15</v>
      </c>
      <c r="D451" s="4" t="s">
        <v>16</v>
      </c>
      <c r="E451" s="4" t="s">
        <v>1218</v>
      </c>
      <c r="F451" s="4">
        <v>42</v>
      </c>
      <c r="G451" s="6">
        <v>42381</v>
      </c>
      <c r="H451" s="4" t="str">
        <f>VLOOKUP(D451,Productos!$A$2:$B$13,2,FALSE)</f>
        <v>garrafa 1l</v>
      </c>
      <c r="I451" t="str">
        <f>VLOOKUP(C451,Países!$A$2:$B$186,2,FALSE)</f>
        <v>Sub-Saharan Africa</v>
      </c>
      <c r="J451" s="4">
        <f>VLOOKUP(H451,Productos!$B$2:$C$13,2,FALSE)</f>
        <v>1</v>
      </c>
      <c r="K451" s="4">
        <f>VLOOKUP(H451,Productos!$B$2:$D$13,3,FALSE)</f>
        <v>2</v>
      </c>
      <c r="L451" s="4">
        <f>VLOOKUP(I451,Inventarios!$A$3:$B$9,2,FALSE)</f>
        <v>26618</v>
      </c>
      <c r="M451" s="4">
        <f>VLOOKUP(I451,Inventarios!$A$3:$C$9,3,FALSE)</f>
        <v>39447</v>
      </c>
      <c r="N451" s="4">
        <f t="shared" ref="N451:N514" si="28">F451*K451</f>
        <v>84</v>
      </c>
      <c r="O451" s="4">
        <f t="shared" ref="O451:O514" si="29">N451-J451</f>
        <v>83</v>
      </c>
      <c r="P451" s="4">
        <f t="shared" ref="P451:P514" si="30">YEAR(G451)</f>
        <v>2016</v>
      </c>
      <c r="Q451" s="4">
        <f t="shared" ref="Q451:Q514" si="31">F451*J451</f>
        <v>42</v>
      </c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5">
      <c r="A452" s="4">
        <v>23712</v>
      </c>
      <c r="B452" s="4" t="s">
        <v>673</v>
      </c>
      <c r="C452" s="4" t="s">
        <v>146</v>
      </c>
      <c r="D452" s="4" t="s">
        <v>31</v>
      </c>
      <c r="E452" s="4" t="s">
        <v>1218</v>
      </c>
      <c r="F452" s="4">
        <v>9</v>
      </c>
      <c r="G452" s="6">
        <v>42420</v>
      </c>
      <c r="H452" s="4" t="str">
        <f>VLOOKUP(D452,Productos!$A$2:$B$13,2,FALSE)</f>
        <v>botella 5l</v>
      </c>
      <c r="I452" t="str">
        <f>VLOOKUP(C452,Países!$A$2:$B$186,2,FALSE)</f>
        <v>Europe</v>
      </c>
      <c r="J452" s="4">
        <f>VLOOKUP(H452,Productos!$B$2:$C$13,2,FALSE)</f>
        <v>6</v>
      </c>
      <c r="K452" s="4">
        <f>VLOOKUP(H452,Productos!$B$2:$D$13,3,FALSE)</f>
        <v>9</v>
      </c>
      <c r="L452" s="4">
        <f>VLOOKUP(I452,Inventarios!$A$3:$B$9,2,FALSE)</f>
        <v>12372</v>
      </c>
      <c r="M452" s="4">
        <f>VLOOKUP(I452,Inventarios!$A$3:$C$9,3,FALSE)</f>
        <v>22716</v>
      </c>
      <c r="N452" s="4">
        <f t="shared" si="28"/>
        <v>81</v>
      </c>
      <c r="O452" s="4">
        <f t="shared" si="29"/>
        <v>75</v>
      </c>
      <c r="P452" s="4">
        <f t="shared" si="30"/>
        <v>2016</v>
      </c>
      <c r="Q452" s="4">
        <f t="shared" si="31"/>
        <v>54</v>
      </c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5">
      <c r="A453" s="4">
        <v>23713</v>
      </c>
      <c r="B453" s="4" t="s">
        <v>674</v>
      </c>
      <c r="C453" s="4" t="s">
        <v>105</v>
      </c>
      <c r="D453" s="4" t="s">
        <v>28</v>
      </c>
      <c r="E453" s="4" t="s">
        <v>1219</v>
      </c>
      <c r="F453" s="4">
        <v>141</v>
      </c>
      <c r="G453" s="6">
        <v>42432</v>
      </c>
      <c r="H453" s="4" t="str">
        <f>VLOOKUP(D453,Productos!$A$2:$B$13,2,FALSE)</f>
        <v>botella 1l</v>
      </c>
      <c r="I453" t="str">
        <f>VLOOKUP(C453,Países!$A$2:$B$186,2,FALSE)</f>
        <v>Middle East and North Africa</v>
      </c>
      <c r="J453" s="4">
        <f>VLOOKUP(H453,Productos!$B$2:$C$13,2,FALSE)</f>
        <v>3.5</v>
      </c>
      <c r="K453" s="4">
        <f>VLOOKUP(H453,Productos!$B$2:$D$13,3,FALSE)</f>
        <v>6.5</v>
      </c>
      <c r="L453" s="4">
        <f>VLOOKUP(I453,Inventarios!$A$3:$B$9,2,FALSE)</f>
        <v>11415</v>
      </c>
      <c r="M453" s="4">
        <f>VLOOKUP(I453,Inventarios!$A$3:$C$9,3,FALSE)</f>
        <v>15102</v>
      </c>
      <c r="N453" s="4">
        <f t="shared" si="28"/>
        <v>916.5</v>
      </c>
      <c r="O453" s="4">
        <f t="shared" si="29"/>
        <v>913</v>
      </c>
      <c r="P453" s="4">
        <f t="shared" si="30"/>
        <v>2016</v>
      </c>
      <c r="Q453" s="4">
        <f t="shared" si="31"/>
        <v>493.5</v>
      </c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5">
      <c r="A454" s="4">
        <v>23714</v>
      </c>
      <c r="B454" s="4" t="s">
        <v>675</v>
      </c>
      <c r="C454" s="4" t="s">
        <v>226</v>
      </c>
      <c r="D454" s="4" t="s">
        <v>41</v>
      </c>
      <c r="E454" s="4" t="s">
        <v>1219</v>
      </c>
      <c r="F454" s="4">
        <v>184</v>
      </c>
      <c r="G454" s="6">
        <v>42424</v>
      </c>
      <c r="H454" s="4" t="str">
        <f>VLOOKUP(D454,Productos!$A$2:$B$13,2,FALSE)</f>
        <v>garrafa 4l</v>
      </c>
      <c r="I454" t="str">
        <f>VLOOKUP(C454,Países!$A$2:$B$186,2,FALSE)</f>
        <v>North America</v>
      </c>
      <c r="J454" s="4">
        <f>VLOOKUP(H454,Productos!$B$2:$C$13,2,FALSE)</f>
        <v>5</v>
      </c>
      <c r="K454" s="4">
        <f>VLOOKUP(H454,Productos!$B$2:$D$13,3,FALSE)</f>
        <v>9.99</v>
      </c>
      <c r="L454" s="4">
        <f>VLOOKUP(I454,Inventarios!$A$3:$B$9,2,FALSE)</f>
        <v>285</v>
      </c>
      <c r="M454" s="4">
        <f>VLOOKUP(I454,Inventarios!$A$3:$C$9,3,FALSE)</f>
        <v>1429</v>
      </c>
      <c r="N454" s="4">
        <f t="shared" si="28"/>
        <v>1838.16</v>
      </c>
      <c r="O454" s="4">
        <f t="shared" si="29"/>
        <v>1833.16</v>
      </c>
      <c r="P454" s="4">
        <f t="shared" si="30"/>
        <v>2016</v>
      </c>
      <c r="Q454" s="4">
        <f t="shared" si="31"/>
        <v>920</v>
      </c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5">
      <c r="A455" s="4">
        <v>23715</v>
      </c>
      <c r="B455" s="4" t="s">
        <v>676</v>
      </c>
      <c r="C455" s="4" t="s">
        <v>328</v>
      </c>
      <c r="D455" s="4" t="s">
        <v>35</v>
      </c>
      <c r="E455" s="4" t="s">
        <v>1219</v>
      </c>
      <c r="F455" s="4">
        <v>119</v>
      </c>
      <c r="G455" s="6">
        <v>42434</v>
      </c>
      <c r="H455" s="4" t="str">
        <f>VLOOKUP(D455,Productos!$A$2:$B$13,2,FALSE)</f>
        <v>garrafa 2l</v>
      </c>
      <c r="I455" t="str">
        <f>VLOOKUP(C455,Países!$A$2:$B$186,2,FALSE)</f>
        <v>Sub-Saharan Africa</v>
      </c>
      <c r="J455" s="4">
        <f>VLOOKUP(H455,Productos!$B$2:$C$13,2,FALSE)</f>
        <v>2.5</v>
      </c>
      <c r="K455" s="4">
        <f>VLOOKUP(H455,Productos!$B$2:$D$13,3,FALSE)</f>
        <v>4.5</v>
      </c>
      <c r="L455" s="4">
        <f>VLOOKUP(I455,Inventarios!$A$3:$B$9,2,FALSE)</f>
        <v>26618</v>
      </c>
      <c r="M455" s="4">
        <f>VLOOKUP(I455,Inventarios!$A$3:$C$9,3,FALSE)</f>
        <v>39447</v>
      </c>
      <c r="N455" s="4">
        <f t="shared" si="28"/>
        <v>535.5</v>
      </c>
      <c r="O455" s="4">
        <f t="shared" si="29"/>
        <v>533</v>
      </c>
      <c r="P455" s="4">
        <f t="shared" si="30"/>
        <v>2016</v>
      </c>
      <c r="Q455" s="4">
        <f t="shared" si="31"/>
        <v>297.5</v>
      </c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5">
      <c r="A456" s="4">
        <v>23716</v>
      </c>
      <c r="B456" s="4" t="s">
        <v>677</v>
      </c>
      <c r="C456" s="4" t="s">
        <v>198</v>
      </c>
      <c r="D456" s="4" t="s">
        <v>35</v>
      </c>
      <c r="E456" s="4" t="s">
        <v>1219</v>
      </c>
      <c r="F456" s="4">
        <v>49</v>
      </c>
      <c r="G456" s="6">
        <v>42419</v>
      </c>
      <c r="H456" s="4" t="str">
        <f>VLOOKUP(D456,Productos!$A$2:$B$13,2,FALSE)</f>
        <v>garrafa 2l</v>
      </c>
      <c r="I456" t="str">
        <f>VLOOKUP(C456,Países!$A$2:$B$186,2,FALSE)</f>
        <v>Middle East and North Africa</v>
      </c>
      <c r="J456" s="4">
        <f>VLOOKUP(H456,Productos!$B$2:$C$13,2,FALSE)</f>
        <v>2.5</v>
      </c>
      <c r="K456" s="4">
        <f>VLOOKUP(H456,Productos!$B$2:$D$13,3,FALSE)</f>
        <v>4.5</v>
      </c>
      <c r="L456" s="4">
        <f>VLOOKUP(I456,Inventarios!$A$3:$B$9,2,FALSE)</f>
        <v>11415</v>
      </c>
      <c r="M456" s="4">
        <f>VLOOKUP(I456,Inventarios!$A$3:$C$9,3,FALSE)</f>
        <v>15102</v>
      </c>
      <c r="N456" s="4">
        <f t="shared" si="28"/>
        <v>220.5</v>
      </c>
      <c r="O456" s="4">
        <f t="shared" si="29"/>
        <v>218</v>
      </c>
      <c r="P456" s="4">
        <f t="shared" si="30"/>
        <v>2016</v>
      </c>
      <c r="Q456" s="4">
        <f t="shared" si="31"/>
        <v>122.5</v>
      </c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5">
      <c r="A457" s="4">
        <v>23717</v>
      </c>
      <c r="B457" s="4" t="s">
        <v>678</v>
      </c>
      <c r="C457" s="4" t="s">
        <v>161</v>
      </c>
      <c r="D457" s="4" t="s">
        <v>41</v>
      </c>
      <c r="E457" s="4" t="s">
        <v>1218</v>
      </c>
      <c r="F457" s="4">
        <v>93</v>
      </c>
      <c r="G457" s="6">
        <v>42397</v>
      </c>
      <c r="H457" s="4" t="str">
        <f>VLOOKUP(D457,Productos!$A$2:$B$13,2,FALSE)</f>
        <v>garrafa 4l</v>
      </c>
      <c r="I457" t="str">
        <f>VLOOKUP(C457,Países!$A$2:$B$186,2,FALSE)</f>
        <v>Sub-Saharan Africa</v>
      </c>
      <c r="J457" s="4">
        <f>VLOOKUP(H457,Productos!$B$2:$C$13,2,FALSE)</f>
        <v>5</v>
      </c>
      <c r="K457" s="4">
        <f>VLOOKUP(H457,Productos!$B$2:$D$13,3,FALSE)</f>
        <v>9.99</v>
      </c>
      <c r="L457" s="4">
        <f>VLOOKUP(I457,Inventarios!$A$3:$B$9,2,FALSE)</f>
        <v>26618</v>
      </c>
      <c r="M457" s="4">
        <f>VLOOKUP(I457,Inventarios!$A$3:$C$9,3,FALSE)</f>
        <v>39447</v>
      </c>
      <c r="N457" s="4">
        <f t="shared" si="28"/>
        <v>929.07</v>
      </c>
      <c r="O457" s="4">
        <f t="shared" si="29"/>
        <v>924.07</v>
      </c>
      <c r="P457" s="4">
        <f t="shared" si="30"/>
        <v>2016</v>
      </c>
      <c r="Q457" s="4">
        <f t="shared" si="31"/>
        <v>465</v>
      </c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5">
      <c r="A458" s="4">
        <v>23718</v>
      </c>
      <c r="B458" s="4" t="s">
        <v>679</v>
      </c>
      <c r="C458" s="4" t="s">
        <v>298</v>
      </c>
      <c r="D458" s="4" t="s">
        <v>35</v>
      </c>
      <c r="E458" s="4" t="s">
        <v>1218</v>
      </c>
      <c r="F458" s="4">
        <v>187</v>
      </c>
      <c r="G458" s="6">
        <v>42389</v>
      </c>
      <c r="H458" s="4" t="str">
        <f>VLOOKUP(D458,Productos!$A$2:$B$13,2,FALSE)</f>
        <v>garrafa 2l</v>
      </c>
      <c r="I458" t="str">
        <f>VLOOKUP(C458,Países!$A$2:$B$186,2,FALSE)</f>
        <v>Asia</v>
      </c>
      <c r="J458" s="4">
        <f>VLOOKUP(H458,Productos!$B$2:$C$13,2,FALSE)</f>
        <v>2.5</v>
      </c>
      <c r="K458" s="4">
        <f>VLOOKUP(H458,Productos!$B$2:$D$13,3,FALSE)</f>
        <v>4.5</v>
      </c>
      <c r="L458" s="4">
        <f>VLOOKUP(I458,Inventarios!$A$3:$B$9,2,FALSE)</f>
        <v>10972</v>
      </c>
      <c r="M458" s="4">
        <f>VLOOKUP(I458,Inventarios!$A$3:$C$9,3,FALSE)</f>
        <v>18721</v>
      </c>
      <c r="N458" s="4">
        <f t="shared" si="28"/>
        <v>841.5</v>
      </c>
      <c r="O458" s="4">
        <f t="shared" si="29"/>
        <v>839</v>
      </c>
      <c r="P458" s="4">
        <f t="shared" si="30"/>
        <v>2016</v>
      </c>
      <c r="Q458" s="4">
        <f t="shared" si="31"/>
        <v>467.5</v>
      </c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5">
      <c r="A459" s="4">
        <v>23719</v>
      </c>
      <c r="B459" s="4" t="s">
        <v>680</v>
      </c>
      <c r="C459" s="4" t="s">
        <v>99</v>
      </c>
      <c r="D459" s="4" t="s">
        <v>43</v>
      </c>
      <c r="E459" s="4" t="s">
        <v>1220</v>
      </c>
      <c r="F459" s="4">
        <v>183</v>
      </c>
      <c r="G459" s="6">
        <v>42446</v>
      </c>
      <c r="H459" s="4" t="str">
        <f>VLOOKUP(D459,Productos!$A$2:$B$13,2,FALSE)</f>
        <v>garrafa 8l</v>
      </c>
      <c r="I459" t="str">
        <f>VLOOKUP(C459,Países!$A$2:$B$186,2,FALSE)</f>
        <v>Asia</v>
      </c>
      <c r="J459" s="4">
        <f>VLOOKUP(H459,Productos!$B$2:$C$13,2,FALSE)</f>
        <v>8</v>
      </c>
      <c r="K459" s="4">
        <f>VLOOKUP(H459,Productos!$B$2:$D$13,3,FALSE)</f>
        <v>14.5</v>
      </c>
      <c r="L459" s="4">
        <f>VLOOKUP(I459,Inventarios!$A$3:$B$9,2,FALSE)</f>
        <v>10972</v>
      </c>
      <c r="M459" s="4">
        <f>VLOOKUP(I459,Inventarios!$A$3:$C$9,3,FALSE)</f>
        <v>18721</v>
      </c>
      <c r="N459" s="4">
        <f t="shared" si="28"/>
        <v>2653.5</v>
      </c>
      <c r="O459" s="4">
        <f t="shared" si="29"/>
        <v>2645.5</v>
      </c>
      <c r="P459" s="4">
        <f t="shared" si="30"/>
        <v>2016</v>
      </c>
      <c r="Q459" s="4">
        <f t="shared" si="31"/>
        <v>1464</v>
      </c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5">
      <c r="A460" s="4">
        <v>23720</v>
      </c>
      <c r="B460" s="4" t="s">
        <v>681</v>
      </c>
      <c r="C460" s="4" t="s">
        <v>90</v>
      </c>
      <c r="D460" s="4" t="s">
        <v>13</v>
      </c>
      <c r="E460" s="4" t="s">
        <v>1218</v>
      </c>
      <c r="F460" s="4">
        <v>58</v>
      </c>
      <c r="G460" s="6">
        <v>42450</v>
      </c>
      <c r="H460" s="4" t="str">
        <f>VLOOKUP(D460,Productos!$A$2:$B$13,2,FALSE)</f>
        <v>botellín 200cc</v>
      </c>
      <c r="I460" t="str">
        <f>VLOOKUP(C460,Países!$A$2:$B$186,2,FALSE)</f>
        <v>Europe</v>
      </c>
      <c r="J460" s="4">
        <f>VLOOKUP(H460,Productos!$B$2:$C$13,2,FALSE)</f>
        <v>1.5</v>
      </c>
      <c r="K460" s="4">
        <f>VLOOKUP(H460,Productos!$B$2:$D$13,3,FALSE)</f>
        <v>3</v>
      </c>
      <c r="L460" s="4">
        <f>VLOOKUP(I460,Inventarios!$A$3:$B$9,2,FALSE)</f>
        <v>12372</v>
      </c>
      <c r="M460" s="4">
        <f>VLOOKUP(I460,Inventarios!$A$3:$C$9,3,FALSE)</f>
        <v>22716</v>
      </c>
      <c r="N460" s="4">
        <f t="shared" si="28"/>
        <v>174</v>
      </c>
      <c r="O460" s="4">
        <f t="shared" si="29"/>
        <v>172.5</v>
      </c>
      <c r="P460" s="4">
        <f t="shared" si="30"/>
        <v>2016</v>
      </c>
      <c r="Q460" s="4">
        <f t="shared" si="31"/>
        <v>87</v>
      </c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5">
      <c r="A461" s="4">
        <v>23721</v>
      </c>
      <c r="B461" s="4" t="s">
        <v>682</v>
      </c>
      <c r="C461" s="4" t="s">
        <v>169</v>
      </c>
      <c r="D461" s="4" t="s">
        <v>19</v>
      </c>
      <c r="E461" s="4" t="s">
        <v>1218</v>
      </c>
      <c r="F461" s="4">
        <v>194</v>
      </c>
      <c r="G461" s="6">
        <v>42420</v>
      </c>
      <c r="H461" s="4" t="str">
        <f>VLOOKUP(D461,Productos!$A$2:$B$13,2,FALSE)</f>
        <v>botellín 300cc</v>
      </c>
      <c r="I461" t="str">
        <f>VLOOKUP(C461,Países!$A$2:$B$186,2,FALSE)</f>
        <v>Europe</v>
      </c>
      <c r="J461" s="4">
        <f>VLOOKUP(H461,Productos!$B$2:$C$13,2,FALSE)</f>
        <v>2</v>
      </c>
      <c r="K461" s="4">
        <f>VLOOKUP(H461,Productos!$B$2:$D$13,3,FALSE)</f>
        <v>3.99</v>
      </c>
      <c r="L461" s="4">
        <f>VLOOKUP(I461,Inventarios!$A$3:$B$9,2,FALSE)</f>
        <v>12372</v>
      </c>
      <c r="M461" s="4">
        <f>VLOOKUP(I461,Inventarios!$A$3:$C$9,3,FALSE)</f>
        <v>22716</v>
      </c>
      <c r="N461" s="4">
        <f t="shared" si="28"/>
        <v>774.06000000000006</v>
      </c>
      <c r="O461" s="4">
        <f t="shared" si="29"/>
        <v>772.06000000000006</v>
      </c>
      <c r="P461" s="4">
        <f t="shared" si="30"/>
        <v>2016</v>
      </c>
      <c r="Q461" s="4">
        <f t="shared" si="31"/>
        <v>388</v>
      </c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5">
      <c r="A462" s="4">
        <v>23722</v>
      </c>
      <c r="B462" s="4" t="s">
        <v>683</v>
      </c>
      <c r="C462" s="4" t="s">
        <v>140</v>
      </c>
      <c r="D462" s="4" t="s">
        <v>31</v>
      </c>
      <c r="E462" s="4" t="s">
        <v>1220</v>
      </c>
      <c r="F462" s="4">
        <v>211</v>
      </c>
      <c r="G462" s="6">
        <v>42410</v>
      </c>
      <c r="H462" s="4" t="str">
        <f>VLOOKUP(D462,Productos!$A$2:$B$13,2,FALSE)</f>
        <v>botella 5l</v>
      </c>
      <c r="I462" t="str">
        <f>VLOOKUP(C462,Países!$A$2:$B$186,2,FALSE)</f>
        <v>Australia and Oceania</v>
      </c>
      <c r="J462" s="4">
        <f>VLOOKUP(H462,Productos!$B$2:$C$13,2,FALSE)</f>
        <v>6</v>
      </c>
      <c r="K462" s="4">
        <f>VLOOKUP(H462,Productos!$B$2:$D$13,3,FALSE)</f>
        <v>9</v>
      </c>
      <c r="L462" s="4">
        <f>VLOOKUP(I462,Inventarios!$A$3:$B$9,2,FALSE)</f>
        <v>4047</v>
      </c>
      <c r="M462" s="4">
        <f>VLOOKUP(I462,Inventarios!$A$3:$C$9,3,FALSE)</f>
        <v>9654</v>
      </c>
      <c r="N462" s="4">
        <f t="shared" si="28"/>
        <v>1899</v>
      </c>
      <c r="O462" s="4">
        <f t="shared" si="29"/>
        <v>1893</v>
      </c>
      <c r="P462" s="4">
        <f t="shared" si="30"/>
        <v>2016</v>
      </c>
      <c r="Q462" s="4">
        <f t="shared" si="31"/>
        <v>1266</v>
      </c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5">
      <c r="A463" s="4">
        <v>23723</v>
      </c>
      <c r="B463" s="4" t="s">
        <v>684</v>
      </c>
      <c r="C463" s="4" t="s">
        <v>98</v>
      </c>
      <c r="D463" s="4" t="s">
        <v>31</v>
      </c>
      <c r="E463" s="4" t="s">
        <v>1218</v>
      </c>
      <c r="F463" s="4">
        <v>11</v>
      </c>
      <c r="G463" s="6">
        <v>42434</v>
      </c>
      <c r="H463" s="4" t="str">
        <f>VLOOKUP(D463,Productos!$A$2:$B$13,2,FALSE)</f>
        <v>botella 5l</v>
      </c>
      <c r="I463" t="str">
        <f>VLOOKUP(C463,Países!$A$2:$B$186,2,FALSE)</f>
        <v>Australia and Oceania</v>
      </c>
      <c r="J463" s="4">
        <f>VLOOKUP(H463,Productos!$B$2:$C$13,2,FALSE)</f>
        <v>6</v>
      </c>
      <c r="K463" s="4">
        <f>VLOOKUP(H463,Productos!$B$2:$D$13,3,FALSE)</f>
        <v>9</v>
      </c>
      <c r="L463" s="4">
        <f>VLOOKUP(I463,Inventarios!$A$3:$B$9,2,FALSE)</f>
        <v>4047</v>
      </c>
      <c r="M463" s="4">
        <f>VLOOKUP(I463,Inventarios!$A$3:$C$9,3,FALSE)</f>
        <v>9654</v>
      </c>
      <c r="N463" s="4">
        <f t="shared" si="28"/>
        <v>99</v>
      </c>
      <c r="O463" s="4">
        <f t="shared" si="29"/>
        <v>93</v>
      </c>
      <c r="P463" s="4">
        <f t="shared" si="30"/>
        <v>2016</v>
      </c>
      <c r="Q463" s="4">
        <f t="shared" si="31"/>
        <v>66</v>
      </c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5">
      <c r="A464" s="4">
        <v>23724</v>
      </c>
      <c r="B464" s="4" t="s">
        <v>685</v>
      </c>
      <c r="C464" s="4" t="s">
        <v>293</v>
      </c>
      <c r="D464" s="4" t="s">
        <v>22</v>
      </c>
      <c r="E464" s="4" t="s">
        <v>1219</v>
      </c>
      <c r="F464" s="4">
        <v>33</v>
      </c>
      <c r="G464" s="6">
        <v>42424</v>
      </c>
      <c r="H464" s="4" t="str">
        <f>VLOOKUP(D464,Productos!$A$2:$B$13,2,FALSE)</f>
        <v>botellín 500cc</v>
      </c>
      <c r="I464" t="str">
        <f>VLOOKUP(C464,Países!$A$2:$B$186,2,FALSE)</f>
        <v>Sub-Saharan Africa</v>
      </c>
      <c r="J464" s="4">
        <f>VLOOKUP(H464,Productos!$B$2:$C$13,2,FALSE)</f>
        <v>3.5</v>
      </c>
      <c r="K464" s="4">
        <f>VLOOKUP(H464,Productos!$B$2:$D$13,3,FALSE)</f>
        <v>6.5</v>
      </c>
      <c r="L464" s="4">
        <f>VLOOKUP(I464,Inventarios!$A$3:$B$9,2,FALSE)</f>
        <v>26618</v>
      </c>
      <c r="M464" s="4">
        <f>VLOOKUP(I464,Inventarios!$A$3:$C$9,3,FALSE)</f>
        <v>39447</v>
      </c>
      <c r="N464" s="4">
        <f t="shared" si="28"/>
        <v>214.5</v>
      </c>
      <c r="O464" s="4">
        <f t="shared" si="29"/>
        <v>211</v>
      </c>
      <c r="P464" s="4">
        <f t="shared" si="30"/>
        <v>2016</v>
      </c>
      <c r="Q464" s="4">
        <f t="shared" si="31"/>
        <v>115.5</v>
      </c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5">
      <c r="A465" s="4">
        <v>23725</v>
      </c>
      <c r="B465" s="4" t="s">
        <v>686</v>
      </c>
      <c r="C465" s="4" t="s">
        <v>213</v>
      </c>
      <c r="D465" s="4" t="s">
        <v>19</v>
      </c>
      <c r="E465" s="4" t="s">
        <v>1219</v>
      </c>
      <c r="F465" s="4">
        <v>36</v>
      </c>
      <c r="G465" s="6">
        <v>42407</v>
      </c>
      <c r="H465" s="4" t="str">
        <f>VLOOKUP(D465,Productos!$A$2:$B$13,2,FALSE)</f>
        <v>botellín 300cc</v>
      </c>
      <c r="I465" t="str">
        <f>VLOOKUP(C465,Países!$A$2:$B$186,2,FALSE)</f>
        <v>Europe</v>
      </c>
      <c r="J465" s="4">
        <f>VLOOKUP(H465,Productos!$B$2:$C$13,2,FALSE)</f>
        <v>2</v>
      </c>
      <c r="K465" s="4">
        <f>VLOOKUP(H465,Productos!$B$2:$D$13,3,FALSE)</f>
        <v>3.99</v>
      </c>
      <c r="L465" s="4">
        <f>VLOOKUP(I465,Inventarios!$A$3:$B$9,2,FALSE)</f>
        <v>12372</v>
      </c>
      <c r="M465" s="4">
        <f>VLOOKUP(I465,Inventarios!$A$3:$C$9,3,FALSE)</f>
        <v>22716</v>
      </c>
      <c r="N465" s="4">
        <f t="shared" si="28"/>
        <v>143.64000000000001</v>
      </c>
      <c r="O465" s="4">
        <f t="shared" si="29"/>
        <v>141.64000000000001</v>
      </c>
      <c r="P465" s="4">
        <f t="shared" si="30"/>
        <v>2016</v>
      </c>
      <c r="Q465" s="4">
        <f t="shared" si="31"/>
        <v>72</v>
      </c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5">
      <c r="A466" s="4">
        <v>23726</v>
      </c>
      <c r="B466" s="4" t="s">
        <v>687</v>
      </c>
      <c r="C466" s="4" t="s">
        <v>47</v>
      </c>
      <c r="D466" s="4" t="s">
        <v>19</v>
      </c>
      <c r="E466" s="4" t="s">
        <v>1219</v>
      </c>
      <c r="F466" s="4">
        <v>141</v>
      </c>
      <c r="G466" s="6">
        <v>42422</v>
      </c>
      <c r="H466" s="4" t="str">
        <f>VLOOKUP(D466,Productos!$A$2:$B$13,2,FALSE)</f>
        <v>botellín 300cc</v>
      </c>
      <c r="I466" t="str">
        <f>VLOOKUP(C466,Países!$A$2:$B$186,2,FALSE)</f>
        <v>Europe</v>
      </c>
      <c r="J466" s="4">
        <f>VLOOKUP(H466,Productos!$B$2:$C$13,2,FALSE)</f>
        <v>2</v>
      </c>
      <c r="K466" s="4">
        <f>VLOOKUP(H466,Productos!$B$2:$D$13,3,FALSE)</f>
        <v>3.99</v>
      </c>
      <c r="L466" s="4">
        <f>VLOOKUP(I466,Inventarios!$A$3:$B$9,2,FALSE)</f>
        <v>12372</v>
      </c>
      <c r="M466" s="4">
        <f>VLOOKUP(I466,Inventarios!$A$3:$C$9,3,FALSE)</f>
        <v>22716</v>
      </c>
      <c r="N466" s="4">
        <f t="shared" si="28"/>
        <v>562.59</v>
      </c>
      <c r="O466" s="4">
        <f t="shared" si="29"/>
        <v>560.59</v>
      </c>
      <c r="P466" s="4">
        <f t="shared" si="30"/>
        <v>2016</v>
      </c>
      <c r="Q466" s="4">
        <f t="shared" si="31"/>
        <v>282</v>
      </c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5">
      <c r="A467" s="4">
        <v>23727</v>
      </c>
      <c r="B467" s="4" t="s">
        <v>688</v>
      </c>
      <c r="C467" s="4" t="s">
        <v>215</v>
      </c>
      <c r="D467" s="4" t="s">
        <v>13</v>
      </c>
      <c r="E467" s="4" t="s">
        <v>1218</v>
      </c>
      <c r="F467" s="4">
        <v>111</v>
      </c>
      <c r="G467" s="6">
        <v>42447</v>
      </c>
      <c r="H467" s="4" t="str">
        <f>VLOOKUP(D467,Productos!$A$2:$B$13,2,FALSE)</f>
        <v>botellín 200cc</v>
      </c>
      <c r="I467" t="str">
        <f>VLOOKUP(C467,Países!$A$2:$B$186,2,FALSE)</f>
        <v>Asia</v>
      </c>
      <c r="J467" s="4">
        <f>VLOOKUP(H467,Productos!$B$2:$C$13,2,FALSE)</f>
        <v>1.5</v>
      </c>
      <c r="K467" s="4">
        <f>VLOOKUP(H467,Productos!$B$2:$D$13,3,FALSE)</f>
        <v>3</v>
      </c>
      <c r="L467" s="4">
        <f>VLOOKUP(I467,Inventarios!$A$3:$B$9,2,FALSE)</f>
        <v>10972</v>
      </c>
      <c r="M467" s="4">
        <f>VLOOKUP(I467,Inventarios!$A$3:$C$9,3,FALSE)</f>
        <v>18721</v>
      </c>
      <c r="N467" s="4">
        <f t="shared" si="28"/>
        <v>333</v>
      </c>
      <c r="O467" s="4">
        <f t="shared" si="29"/>
        <v>331.5</v>
      </c>
      <c r="P467" s="4">
        <f t="shared" si="30"/>
        <v>2016</v>
      </c>
      <c r="Q467" s="4">
        <f t="shared" si="31"/>
        <v>166.5</v>
      </c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5">
      <c r="A468" s="4">
        <v>23728</v>
      </c>
      <c r="B468" s="4" t="s">
        <v>689</v>
      </c>
      <c r="C468" s="4" t="s">
        <v>172</v>
      </c>
      <c r="D468" s="4" t="s">
        <v>13</v>
      </c>
      <c r="E468" s="4" t="s">
        <v>1219</v>
      </c>
      <c r="F468" s="4">
        <v>171</v>
      </c>
      <c r="G468" s="6">
        <v>42425</v>
      </c>
      <c r="H468" s="4" t="str">
        <f>VLOOKUP(D468,Productos!$A$2:$B$13,2,FALSE)</f>
        <v>botellín 200cc</v>
      </c>
      <c r="I468" t="str">
        <f>VLOOKUP(C468,Países!$A$2:$B$186,2,FALSE)</f>
        <v>Asia</v>
      </c>
      <c r="J468" s="4">
        <f>VLOOKUP(H468,Productos!$B$2:$C$13,2,FALSE)</f>
        <v>1.5</v>
      </c>
      <c r="K468" s="4">
        <f>VLOOKUP(H468,Productos!$B$2:$D$13,3,FALSE)</f>
        <v>3</v>
      </c>
      <c r="L468" s="4">
        <f>VLOOKUP(I468,Inventarios!$A$3:$B$9,2,FALSE)</f>
        <v>10972</v>
      </c>
      <c r="M468" s="4">
        <f>VLOOKUP(I468,Inventarios!$A$3:$C$9,3,FALSE)</f>
        <v>18721</v>
      </c>
      <c r="N468" s="4">
        <f t="shared" si="28"/>
        <v>513</v>
      </c>
      <c r="O468" s="4">
        <f t="shared" si="29"/>
        <v>511.5</v>
      </c>
      <c r="P468" s="4">
        <f t="shared" si="30"/>
        <v>2016</v>
      </c>
      <c r="Q468" s="4">
        <f t="shared" si="31"/>
        <v>256.5</v>
      </c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5">
      <c r="A469" s="4">
        <v>23729</v>
      </c>
      <c r="B469" s="4" t="s">
        <v>690</v>
      </c>
      <c r="C469" s="4" t="s">
        <v>143</v>
      </c>
      <c r="D469" s="4" t="s">
        <v>43</v>
      </c>
      <c r="E469" s="4" t="s">
        <v>1218</v>
      </c>
      <c r="F469" s="4">
        <v>16</v>
      </c>
      <c r="G469" s="6">
        <v>42401</v>
      </c>
      <c r="H469" s="4" t="str">
        <f>VLOOKUP(D469,Productos!$A$2:$B$13,2,FALSE)</f>
        <v>garrafa 8l</v>
      </c>
      <c r="I469" t="str">
        <f>VLOOKUP(C469,Países!$A$2:$B$186,2,FALSE)</f>
        <v>Europe</v>
      </c>
      <c r="J469" s="4">
        <f>VLOOKUP(H469,Productos!$B$2:$C$13,2,FALSE)</f>
        <v>8</v>
      </c>
      <c r="K469" s="4">
        <f>VLOOKUP(H469,Productos!$B$2:$D$13,3,FALSE)</f>
        <v>14.5</v>
      </c>
      <c r="L469" s="4">
        <f>VLOOKUP(I469,Inventarios!$A$3:$B$9,2,FALSE)</f>
        <v>12372</v>
      </c>
      <c r="M469" s="4">
        <f>VLOOKUP(I469,Inventarios!$A$3:$C$9,3,FALSE)</f>
        <v>22716</v>
      </c>
      <c r="N469" s="4">
        <f t="shared" si="28"/>
        <v>232</v>
      </c>
      <c r="O469" s="4">
        <f t="shared" si="29"/>
        <v>224</v>
      </c>
      <c r="P469" s="4">
        <f t="shared" si="30"/>
        <v>2016</v>
      </c>
      <c r="Q469" s="4">
        <f t="shared" si="31"/>
        <v>128</v>
      </c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5">
      <c r="A470" s="4">
        <v>23730</v>
      </c>
      <c r="B470" s="4" t="s">
        <v>691</v>
      </c>
      <c r="C470" s="4" t="s">
        <v>65</v>
      </c>
      <c r="D470" s="4" t="s">
        <v>19</v>
      </c>
      <c r="E470" s="4" t="s">
        <v>1218</v>
      </c>
      <c r="F470" s="4">
        <v>144</v>
      </c>
      <c r="G470" s="6">
        <v>42390</v>
      </c>
      <c r="H470" s="4" t="str">
        <f>VLOOKUP(D470,Productos!$A$2:$B$13,2,FALSE)</f>
        <v>botellín 300cc</v>
      </c>
      <c r="I470" t="str">
        <f>VLOOKUP(C470,Países!$A$2:$B$186,2,FALSE)</f>
        <v>Sub-Saharan Africa</v>
      </c>
      <c r="J470" s="4">
        <f>VLOOKUP(H470,Productos!$B$2:$C$13,2,FALSE)</f>
        <v>2</v>
      </c>
      <c r="K470" s="4">
        <f>VLOOKUP(H470,Productos!$B$2:$D$13,3,FALSE)</f>
        <v>3.99</v>
      </c>
      <c r="L470" s="4">
        <f>VLOOKUP(I470,Inventarios!$A$3:$B$9,2,FALSE)</f>
        <v>26618</v>
      </c>
      <c r="M470" s="4">
        <f>VLOOKUP(I470,Inventarios!$A$3:$C$9,3,FALSE)</f>
        <v>39447</v>
      </c>
      <c r="N470" s="4">
        <f t="shared" si="28"/>
        <v>574.56000000000006</v>
      </c>
      <c r="O470" s="4">
        <f t="shared" si="29"/>
        <v>572.56000000000006</v>
      </c>
      <c r="P470" s="4">
        <f t="shared" si="30"/>
        <v>2016</v>
      </c>
      <c r="Q470" s="4">
        <f t="shared" si="31"/>
        <v>288</v>
      </c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5">
      <c r="A471" s="4">
        <v>23731</v>
      </c>
      <c r="B471" s="4" t="s">
        <v>692</v>
      </c>
      <c r="C471" s="4" t="s">
        <v>116</v>
      </c>
      <c r="D471" s="4" t="s">
        <v>13</v>
      </c>
      <c r="E471" s="4" t="s">
        <v>1218</v>
      </c>
      <c r="F471" s="4">
        <v>104</v>
      </c>
      <c r="G471" s="6">
        <v>42376</v>
      </c>
      <c r="H471" s="4" t="str">
        <f>VLOOKUP(D471,Productos!$A$2:$B$13,2,FALSE)</f>
        <v>botellín 200cc</v>
      </c>
      <c r="I471" t="str">
        <f>VLOOKUP(C471,Países!$A$2:$B$186,2,FALSE)</f>
        <v>Europe</v>
      </c>
      <c r="J471" s="4">
        <f>VLOOKUP(H471,Productos!$B$2:$C$13,2,FALSE)</f>
        <v>1.5</v>
      </c>
      <c r="K471" s="4">
        <f>VLOOKUP(H471,Productos!$B$2:$D$13,3,FALSE)</f>
        <v>3</v>
      </c>
      <c r="L471" s="4">
        <f>VLOOKUP(I471,Inventarios!$A$3:$B$9,2,FALSE)</f>
        <v>12372</v>
      </c>
      <c r="M471" s="4">
        <f>VLOOKUP(I471,Inventarios!$A$3:$C$9,3,FALSE)</f>
        <v>22716</v>
      </c>
      <c r="N471" s="4">
        <f t="shared" si="28"/>
        <v>312</v>
      </c>
      <c r="O471" s="4">
        <f t="shared" si="29"/>
        <v>310.5</v>
      </c>
      <c r="P471" s="4">
        <f t="shared" si="30"/>
        <v>2016</v>
      </c>
      <c r="Q471" s="4">
        <f t="shared" si="31"/>
        <v>156</v>
      </c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5">
      <c r="A472" s="4">
        <v>23732</v>
      </c>
      <c r="B472" s="4" t="s">
        <v>693</v>
      </c>
      <c r="C472" s="4" t="s">
        <v>69</v>
      </c>
      <c r="D472" s="4" t="s">
        <v>19</v>
      </c>
      <c r="E472" s="4" t="s">
        <v>1219</v>
      </c>
      <c r="F472" s="4">
        <v>196</v>
      </c>
      <c r="G472" s="6">
        <v>42421</v>
      </c>
      <c r="H472" s="4" t="str">
        <f>VLOOKUP(D472,Productos!$A$2:$B$13,2,FALSE)</f>
        <v>botellín 300cc</v>
      </c>
      <c r="I472" t="str">
        <f>VLOOKUP(C472,Países!$A$2:$B$186,2,FALSE)</f>
        <v>Europe</v>
      </c>
      <c r="J472" s="4">
        <f>VLOOKUP(H472,Productos!$B$2:$C$13,2,FALSE)</f>
        <v>2</v>
      </c>
      <c r="K472" s="4">
        <f>VLOOKUP(H472,Productos!$B$2:$D$13,3,FALSE)</f>
        <v>3.99</v>
      </c>
      <c r="L472" s="4">
        <f>VLOOKUP(I472,Inventarios!$A$3:$B$9,2,FALSE)</f>
        <v>12372</v>
      </c>
      <c r="M472" s="4">
        <f>VLOOKUP(I472,Inventarios!$A$3:$C$9,3,FALSE)</f>
        <v>22716</v>
      </c>
      <c r="N472" s="4">
        <f t="shared" si="28"/>
        <v>782.04000000000008</v>
      </c>
      <c r="O472" s="4">
        <f t="shared" si="29"/>
        <v>780.04000000000008</v>
      </c>
      <c r="P472" s="4">
        <f t="shared" si="30"/>
        <v>2016</v>
      </c>
      <c r="Q472" s="4">
        <f t="shared" si="31"/>
        <v>392</v>
      </c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5">
      <c r="A473" s="4">
        <v>23733</v>
      </c>
      <c r="B473" s="4" t="s">
        <v>694</v>
      </c>
      <c r="C473" s="4" t="s">
        <v>165</v>
      </c>
      <c r="D473" s="4" t="s">
        <v>28</v>
      </c>
      <c r="E473" s="4" t="s">
        <v>1219</v>
      </c>
      <c r="F473" s="4">
        <v>14</v>
      </c>
      <c r="G473" s="6">
        <v>42419</v>
      </c>
      <c r="H473" s="4" t="str">
        <f>VLOOKUP(D473,Productos!$A$2:$B$13,2,FALSE)</f>
        <v>botella 1l</v>
      </c>
      <c r="I473" t="str">
        <f>VLOOKUP(C473,Países!$A$2:$B$186,2,FALSE)</f>
        <v>Central America and the Caribbean</v>
      </c>
      <c r="J473" s="4">
        <f>VLOOKUP(H473,Productos!$B$2:$C$13,2,FALSE)</f>
        <v>3.5</v>
      </c>
      <c r="K473" s="4">
        <f>VLOOKUP(H473,Productos!$B$2:$D$13,3,FALSE)</f>
        <v>6.5</v>
      </c>
      <c r="L473" s="4">
        <f>VLOOKUP(I473,Inventarios!$A$3:$B$9,2,FALSE)</f>
        <v>7690</v>
      </c>
      <c r="M473" s="4">
        <f>VLOOKUP(I473,Inventarios!$A$3:$C$9,3,FALSE)</f>
        <v>14672</v>
      </c>
      <c r="N473" s="4">
        <f t="shared" si="28"/>
        <v>91</v>
      </c>
      <c r="O473" s="4">
        <f t="shared" si="29"/>
        <v>87.5</v>
      </c>
      <c r="P473" s="4">
        <f t="shared" si="30"/>
        <v>2016</v>
      </c>
      <c r="Q473" s="4">
        <f t="shared" si="31"/>
        <v>49</v>
      </c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5">
      <c r="A474" s="4">
        <v>23734</v>
      </c>
      <c r="B474" s="4" t="s">
        <v>695</v>
      </c>
      <c r="C474" s="4" t="s">
        <v>266</v>
      </c>
      <c r="D474" s="4" t="s">
        <v>24</v>
      </c>
      <c r="E474" s="4" t="s">
        <v>1218</v>
      </c>
      <c r="F474" s="4">
        <v>87</v>
      </c>
      <c r="G474" s="6">
        <v>42371</v>
      </c>
      <c r="H474" s="4" t="str">
        <f>VLOOKUP(D474,Productos!$A$2:$B$13,2,FALSE)</f>
        <v>botella 0.5l</v>
      </c>
      <c r="I474" t="str">
        <f>VLOOKUP(C474,Países!$A$2:$B$186,2,FALSE)</f>
        <v>Central America and the Caribbean</v>
      </c>
      <c r="J474" s="4">
        <f>VLOOKUP(H474,Productos!$B$2:$C$13,2,FALSE)</f>
        <v>3</v>
      </c>
      <c r="K474" s="4">
        <f>VLOOKUP(H474,Productos!$B$2:$D$13,3,FALSE)</f>
        <v>6</v>
      </c>
      <c r="L474" s="4">
        <f>VLOOKUP(I474,Inventarios!$A$3:$B$9,2,FALSE)</f>
        <v>7690</v>
      </c>
      <c r="M474" s="4">
        <f>VLOOKUP(I474,Inventarios!$A$3:$C$9,3,FALSE)</f>
        <v>14672</v>
      </c>
      <c r="N474" s="4">
        <f t="shared" si="28"/>
        <v>522</v>
      </c>
      <c r="O474" s="4">
        <f t="shared" si="29"/>
        <v>519</v>
      </c>
      <c r="P474" s="4">
        <f t="shared" si="30"/>
        <v>2016</v>
      </c>
      <c r="Q474" s="4">
        <f t="shared" si="31"/>
        <v>261</v>
      </c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5">
      <c r="A475" s="4">
        <v>23735</v>
      </c>
      <c r="B475" s="4" t="s">
        <v>696</v>
      </c>
      <c r="C475" s="4" t="s">
        <v>246</v>
      </c>
      <c r="D475" s="4" t="s">
        <v>22</v>
      </c>
      <c r="E475" s="4" t="s">
        <v>1219</v>
      </c>
      <c r="F475" s="4">
        <v>66</v>
      </c>
      <c r="G475" s="6">
        <v>42423</v>
      </c>
      <c r="H475" s="4" t="str">
        <f>VLOOKUP(D475,Productos!$A$2:$B$13,2,FALSE)</f>
        <v>botellín 500cc</v>
      </c>
      <c r="I475" t="str">
        <f>VLOOKUP(C475,Países!$A$2:$B$186,2,FALSE)</f>
        <v>Asia</v>
      </c>
      <c r="J475" s="4">
        <f>VLOOKUP(H475,Productos!$B$2:$C$13,2,FALSE)</f>
        <v>3.5</v>
      </c>
      <c r="K475" s="4">
        <f>VLOOKUP(H475,Productos!$B$2:$D$13,3,FALSE)</f>
        <v>6.5</v>
      </c>
      <c r="L475" s="4">
        <f>VLOOKUP(I475,Inventarios!$A$3:$B$9,2,FALSE)</f>
        <v>10972</v>
      </c>
      <c r="M475" s="4">
        <f>VLOOKUP(I475,Inventarios!$A$3:$C$9,3,FALSE)</f>
        <v>18721</v>
      </c>
      <c r="N475" s="4">
        <f t="shared" si="28"/>
        <v>429</v>
      </c>
      <c r="O475" s="4">
        <f t="shared" si="29"/>
        <v>425.5</v>
      </c>
      <c r="P475" s="4">
        <f t="shared" si="30"/>
        <v>2016</v>
      </c>
      <c r="Q475" s="4">
        <f t="shared" si="31"/>
        <v>231</v>
      </c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5">
      <c r="A476" s="4">
        <v>23736</v>
      </c>
      <c r="B476" s="4" t="s">
        <v>697</v>
      </c>
      <c r="C476" s="4" t="s">
        <v>233</v>
      </c>
      <c r="D476" s="4" t="s">
        <v>28</v>
      </c>
      <c r="E476" s="4" t="s">
        <v>1219</v>
      </c>
      <c r="F476" s="4">
        <v>154</v>
      </c>
      <c r="G476" s="6">
        <v>42385</v>
      </c>
      <c r="H476" s="4" t="str">
        <f>VLOOKUP(D476,Productos!$A$2:$B$13,2,FALSE)</f>
        <v>botella 1l</v>
      </c>
      <c r="I476" t="str">
        <f>VLOOKUP(C476,Países!$A$2:$B$186,2,FALSE)</f>
        <v>Middle East and North Africa</v>
      </c>
      <c r="J476" s="4">
        <f>VLOOKUP(H476,Productos!$B$2:$C$13,2,FALSE)</f>
        <v>3.5</v>
      </c>
      <c r="K476" s="4">
        <f>VLOOKUP(H476,Productos!$B$2:$D$13,3,FALSE)</f>
        <v>6.5</v>
      </c>
      <c r="L476" s="4">
        <f>VLOOKUP(I476,Inventarios!$A$3:$B$9,2,FALSE)</f>
        <v>11415</v>
      </c>
      <c r="M476" s="4">
        <f>VLOOKUP(I476,Inventarios!$A$3:$C$9,3,FALSE)</f>
        <v>15102</v>
      </c>
      <c r="N476" s="4">
        <f t="shared" si="28"/>
        <v>1001</v>
      </c>
      <c r="O476" s="4">
        <f t="shared" si="29"/>
        <v>997.5</v>
      </c>
      <c r="P476" s="4">
        <f t="shared" si="30"/>
        <v>2016</v>
      </c>
      <c r="Q476" s="4">
        <f t="shared" si="31"/>
        <v>539</v>
      </c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5">
      <c r="A477" s="4">
        <v>23737</v>
      </c>
      <c r="B477" s="4" t="s">
        <v>698</v>
      </c>
      <c r="C477" s="4" t="s">
        <v>285</v>
      </c>
      <c r="D477" s="4" t="s">
        <v>28</v>
      </c>
      <c r="E477" s="4" t="s">
        <v>1219</v>
      </c>
      <c r="F477" s="4">
        <v>16</v>
      </c>
      <c r="G477" s="6">
        <v>42398</v>
      </c>
      <c r="H477" s="4" t="str">
        <f>VLOOKUP(D477,Productos!$A$2:$B$13,2,FALSE)</f>
        <v>botella 1l</v>
      </c>
      <c r="I477" t="str">
        <f>VLOOKUP(C477,Países!$A$2:$B$186,2,FALSE)</f>
        <v>Middle East and North Africa</v>
      </c>
      <c r="J477" s="4">
        <f>VLOOKUP(H477,Productos!$B$2:$C$13,2,FALSE)</f>
        <v>3.5</v>
      </c>
      <c r="K477" s="4">
        <f>VLOOKUP(H477,Productos!$B$2:$D$13,3,FALSE)</f>
        <v>6.5</v>
      </c>
      <c r="L477" s="4">
        <f>VLOOKUP(I477,Inventarios!$A$3:$B$9,2,FALSE)</f>
        <v>11415</v>
      </c>
      <c r="M477" s="4">
        <f>VLOOKUP(I477,Inventarios!$A$3:$C$9,3,FALSE)</f>
        <v>15102</v>
      </c>
      <c r="N477" s="4">
        <f t="shared" si="28"/>
        <v>104</v>
      </c>
      <c r="O477" s="4">
        <f t="shared" si="29"/>
        <v>100.5</v>
      </c>
      <c r="P477" s="4">
        <f t="shared" si="30"/>
        <v>2016</v>
      </c>
      <c r="Q477" s="4">
        <f t="shared" si="31"/>
        <v>56</v>
      </c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5">
      <c r="A478" s="4">
        <v>23738</v>
      </c>
      <c r="B478" s="4" t="s">
        <v>699</v>
      </c>
      <c r="C478" s="4" t="s">
        <v>231</v>
      </c>
      <c r="D478" s="4" t="s">
        <v>43</v>
      </c>
      <c r="E478" s="4" t="s">
        <v>1219</v>
      </c>
      <c r="F478" s="4">
        <v>89</v>
      </c>
      <c r="G478" s="6">
        <v>42402</v>
      </c>
      <c r="H478" s="4" t="str">
        <f>VLOOKUP(D478,Productos!$A$2:$B$13,2,FALSE)</f>
        <v>garrafa 8l</v>
      </c>
      <c r="I478" t="str">
        <f>VLOOKUP(C478,Países!$A$2:$B$186,2,FALSE)</f>
        <v>Middle East and North Africa</v>
      </c>
      <c r="J478" s="4">
        <f>VLOOKUP(H478,Productos!$B$2:$C$13,2,FALSE)</f>
        <v>8</v>
      </c>
      <c r="K478" s="4">
        <f>VLOOKUP(H478,Productos!$B$2:$D$13,3,FALSE)</f>
        <v>14.5</v>
      </c>
      <c r="L478" s="4">
        <f>VLOOKUP(I478,Inventarios!$A$3:$B$9,2,FALSE)</f>
        <v>11415</v>
      </c>
      <c r="M478" s="4">
        <f>VLOOKUP(I478,Inventarios!$A$3:$C$9,3,FALSE)</f>
        <v>15102</v>
      </c>
      <c r="N478" s="4">
        <f t="shared" si="28"/>
        <v>1290.5</v>
      </c>
      <c r="O478" s="4">
        <f t="shared" si="29"/>
        <v>1282.5</v>
      </c>
      <c r="P478" s="4">
        <f t="shared" si="30"/>
        <v>2016</v>
      </c>
      <c r="Q478" s="4">
        <f t="shared" si="31"/>
        <v>712</v>
      </c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5">
      <c r="A479" s="4">
        <v>23739</v>
      </c>
      <c r="B479" s="4" t="s">
        <v>700</v>
      </c>
      <c r="C479" s="4" t="s">
        <v>224</v>
      </c>
      <c r="D479" s="4" t="s">
        <v>37</v>
      </c>
      <c r="E479" s="4" t="s">
        <v>1219</v>
      </c>
      <c r="F479" s="4">
        <v>150</v>
      </c>
      <c r="G479" s="6">
        <v>42452</v>
      </c>
      <c r="H479" s="4" t="str">
        <f>VLOOKUP(D479,Productos!$A$2:$B$13,2,FALSE)</f>
        <v>garrafa 3l</v>
      </c>
      <c r="I479" t="str">
        <f>VLOOKUP(C479,Países!$A$2:$B$186,2,FALSE)</f>
        <v>Sub-Saharan Africa</v>
      </c>
      <c r="J479" s="4">
        <f>VLOOKUP(H479,Productos!$B$2:$C$13,2,FALSE)</f>
        <v>3.5</v>
      </c>
      <c r="K479" s="4">
        <f>VLOOKUP(H479,Productos!$B$2:$D$13,3,FALSE)</f>
        <v>6.99</v>
      </c>
      <c r="L479" s="4">
        <f>VLOOKUP(I479,Inventarios!$A$3:$B$9,2,FALSE)</f>
        <v>26618</v>
      </c>
      <c r="M479" s="4">
        <f>VLOOKUP(I479,Inventarios!$A$3:$C$9,3,FALSE)</f>
        <v>39447</v>
      </c>
      <c r="N479" s="4">
        <f t="shared" si="28"/>
        <v>1048.5</v>
      </c>
      <c r="O479" s="4">
        <f t="shared" si="29"/>
        <v>1045</v>
      </c>
      <c r="P479" s="4">
        <f t="shared" si="30"/>
        <v>2016</v>
      </c>
      <c r="Q479" s="4">
        <f t="shared" si="31"/>
        <v>525</v>
      </c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5">
      <c r="A480" s="4">
        <v>23740</v>
      </c>
      <c r="B480" s="4" t="s">
        <v>701</v>
      </c>
      <c r="C480" s="4" t="s">
        <v>30</v>
      </c>
      <c r="D480" s="4" t="s">
        <v>31</v>
      </c>
      <c r="E480" s="4" t="s">
        <v>1220</v>
      </c>
      <c r="F480" s="4">
        <v>76</v>
      </c>
      <c r="G480" s="6">
        <v>42394</v>
      </c>
      <c r="H480" s="4" t="str">
        <f>VLOOKUP(D480,Productos!$A$2:$B$13,2,FALSE)</f>
        <v>botella 5l</v>
      </c>
      <c r="I480" t="str">
        <f>VLOOKUP(C480,Países!$A$2:$B$186,2,FALSE)</f>
        <v>Middle East and North Africa</v>
      </c>
      <c r="J480" s="4">
        <f>VLOOKUP(H480,Productos!$B$2:$C$13,2,FALSE)</f>
        <v>6</v>
      </c>
      <c r="K480" s="4">
        <f>VLOOKUP(H480,Productos!$B$2:$D$13,3,FALSE)</f>
        <v>9</v>
      </c>
      <c r="L480" s="4">
        <f>VLOOKUP(I480,Inventarios!$A$3:$B$9,2,FALSE)</f>
        <v>11415</v>
      </c>
      <c r="M480" s="4">
        <f>VLOOKUP(I480,Inventarios!$A$3:$C$9,3,FALSE)</f>
        <v>15102</v>
      </c>
      <c r="N480" s="4">
        <f t="shared" si="28"/>
        <v>684</v>
      </c>
      <c r="O480" s="4">
        <f t="shared" si="29"/>
        <v>678</v>
      </c>
      <c r="P480" s="4">
        <f t="shared" si="30"/>
        <v>2016</v>
      </c>
      <c r="Q480" s="4">
        <f t="shared" si="31"/>
        <v>456</v>
      </c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5">
      <c r="A481" s="4">
        <v>23741</v>
      </c>
      <c r="B481" s="4" t="s">
        <v>702</v>
      </c>
      <c r="C481" s="4" t="s">
        <v>112</v>
      </c>
      <c r="D481" s="4" t="s">
        <v>13</v>
      </c>
      <c r="E481" s="4" t="s">
        <v>1218</v>
      </c>
      <c r="F481" s="4">
        <v>178</v>
      </c>
      <c r="G481" s="6">
        <v>42406</v>
      </c>
      <c r="H481" s="4" t="str">
        <f>VLOOKUP(D481,Productos!$A$2:$B$13,2,FALSE)</f>
        <v>botellín 200cc</v>
      </c>
      <c r="I481" t="str">
        <f>VLOOKUP(C481,Países!$A$2:$B$186,2,FALSE)</f>
        <v>Europe</v>
      </c>
      <c r="J481" s="4">
        <f>VLOOKUP(H481,Productos!$B$2:$C$13,2,FALSE)</f>
        <v>1.5</v>
      </c>
      <c r="K481" s="4">
        <f>VLOOKUP(H481,Productos!$B$2:$D$13,3,FALSE)</f>
        <v>3</v>
      </c>
      <c r="L481" s="4">
        <f>VLOOKUP(I481,Inventarios!$A$3:$B$9,2,FALSE)</f>
        <v>12372</v>
      </c>
      <c r="M481" s="4">
        <f>VLOOKUP(I481,Inventarios!$A$3:$C$9,3,FALSE)</f>
        <v>22716</v>
      </c>
      <c r="N481" s="4">
        <f t="shared" si="28"/>
        <v>534</v>
      </c>
      <c r="O481" s="4">
        <f t="shared" si="29"/>
        <v>532.5</v>
      </c>
      <c r="P481" s="4">
        <f t="shared" si="30"/>
        <v>2016</v>
      </c>
      <c r="Q481" s="4">
        <f t="shared" si="31"/>
        <v>267</v>
      </c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5">
      <c r="A482" s="4">
        <v>23742</v>
      </c>
      <c r="B482" s="4" t="s">
        <v>703</v>
      </c>
      <c r="C482" s="4" t="s">
        <v>252</v>
      </c>
      <c r="D482" s="4" t="s">
        <v>41</v>
      </c>
      <c r="E482" s="4" t="s">
        <v>1219</v>
      </c>
      <c r="F482" s="4">
        <v>193</v>
      </c>
      <c r="G482" s="6">
        <v>42398</v>
      </c>
      <c r="H482" s="4" t="str">
        <f>VLOOKUP(D482,Productos!$A$2:$B$13,2,FALSE)</f>
        <v>garrafa 4l</v>
      </c>
      <c r="I482" t="str">
        <f>VLOOKUP(C482,Países!$A$2:$B$186,2,FALSE)</f>
        <v>Europe</v>
      </c>
      <c r="J482" s="4">
        <f>VLOOKUP(H482,Productos!$B$2:$C$13,2,FALSE)</f>
        <v>5</v>
      </c>
      <c r="K482" s="4">
        <f>VLOOKUP(H482,Productos!$B$2:$D$13,3,FALSE)</f>
        <v>9.99</v>
      </c>
      <c r="L482" s="4">
        <f>VLOOKUP(I482,Inventarios!$A$3:$B$9,2,FALSE)</f>
        <v>12372</v>
      </c>
      <c r="M482" s="4">
        <f>VLOOKUP(I482,Inventarios!$A$3:$C$9,3,FALSE)</f>
        <v>22716</v>
      </c>
      <c r="N482" s="4">
        <f t="shared" si="28"/>
        <v>1928.07</v>
      </c>
      <c r="O482" s="4">
        <f t="shared" si="29"/>
        <v>1923.07</v>
      </c>
      <c r="P482" s="4">
        <f t="shared" si="30"/>
        <v>2016</v>
      </c>
      <c r="Q482" s="4">
        <f t="shared" si="31"/>
        <v>965</v>
      </c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5">
      <c r="A483" s="4">
        <v>23743</v>
      </c>
      <c r="B483" s="4" t="s">
        <v>704</v>
      </c>
      <c r="C483" s="4" t="s">
        <v>26</v>
      </c>
      <c r="D483" s="4" t="s">
        <v>37</v>
      </c>
      <c r="E483" s="4" t="s">
        <v>1218</v>
      </c>
      <c r="F483" s="4">
        <v>174</v>
      </c>
      <c r="G483" s="6">
        <v>42436</v>
      </c>
      <c r="H483" s="4" t="str">
        <f>VLOOKUP(D483,Productos!$A$2:$B$13,2,FALSE)</f>
        <v>garrafa 3l</v>
      </c>
      <c r="I483" t="str">
        <f>VLOOKUP(C483,Países!$A$2:$B$186,2,FALSE)</f>
        <v>Europe</v>
      </c>
      <c r="J483" s="4">
        <f>VLOOKUP(H483,Productos!$B$2:$C$13,2,FALSE)</f>
        <v>3.5</v>
      </c>
      <c r="K483" s="4">
        <f>VLOOKUP(H483,Productos!$B$2:$D$13,3,FALSE)</f>
        <v>6.99</v>
      </c>
      <c r="L483" s="4">
        <f>VLOOKUP(I483,Inventarios!$A$3:$B$9,2,FALSE)</f>
        <v>12372</v>
      </c>
      <c r="M483" s="4">
        <f>VLOOKUP(I483,Inventarios!$A$3:$C$9,3,FALSE)</f>
        <v>22716</v>
      </c>
      <c r="N483" s="4">
        <f t="shared" si="28"/>
        <v>1216.26</v>
      </c>
      <c r="O483" s="4">
        <f t="shared" si="29"/>
        <v>1212.76</v>
      </c>
      <c r="P483" s="4">
        <f t="shared" si="30"/>
        <v>2016</v>
      </c>
      <c r="Q483" s="4">
        <f t="shared" si="31"/>
        <v>609</v>
      </c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5">
      <c r="A484" s="4">
        <v>23744</v>
      </c>
      <c r="B484" s="4" t="s">
        <v>705</v>
      </c>
      <c r="C484" s="4" t="s">
        <v>148</v>
      </c>
      <c r="D484" s="4" t="s">
        <v>31</v>
      </c>
      <c r="E484" s="4" t="s">
        <v>1218</v>
      </c>
      <c r="F484" s="4">
        <v>127</v>
      </c>
      <c r="G484" s="6">
        <v>42407</v>
      </c>
      <c r="H484" s="4" t="str">
        <f>VLOOKUP(D484,Productos!$A$2:$B$13,2,FALSE)</f>
        <v>botella 5l</v>
      </c>
      <c r="I484" t="str">
        <f>VLOOKUP(C484,Países!$A$2:$B$186,2,FALSE)</f>
        <v>Europe</v>
      </c>
      <c r="J484" s="4">
        <f>VLOOKUP(H484,Productos!$B$2:$C$13,2,FALSE)</f>
        <v>6</v>
      </c>
      <c r="K484" s="4">
        <f>VLOOKUP(H484,Productos!$B$2:$D$13,3,FALSE)</f>
        <v>9</v>
      </c>
      <c r="L484" s="4">
        <f>VLOOKUP(I484,Inventarios!$A$3:$B$9,2,FALSE)</f>
        <v>12372</v>
      </c>
      <c r="M484" s="4">
        <f>VLOOKUP(I484,Inventarios!$A$3:$C$9,3,FALSE)</f>
        <v>22716</v>
      </c>
      <c r="N484" s="4">
        <f t="shared" si="28"/>
        <v>1143</v>
      </c>
      <c r="O484" s="4">
        <f t="shared" si="29"/>
        <v>1137</v>
      </c>
      <c r="P484" s="4">
        <f t="shared" si="30"/>
        <v>2016</v>
      </c>
      <c r="Q484" s="4">
        <f t="shared" si="31"/>
        <v>762</v>
      </c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5">
      <c r="A485" s="4">
        <v>23745</v>
      </c>
      <c r="B485" s="4" t="s">
        <v>706</v>
      </c>
      <c r="C485" s="4" t="s">
        <v>268</v>
      </c>
      <c r="D485" s="4" t="s">
        <v>31</v>
      </c>
      <c r="E485" s="4" t="s">
        <v>1219</v>
      </c>
      <c r="F485" s="4">
        <v>180</v>
      </c>
      <c r="G485" s="6">
        <v>42448</v>
      </c>
      <c r="H485" s="4" t="str">
        <f>VLOOKUP(D485,Productos!$A$2:$B$13,2,FALSE)</f>
        <v>botella 5l</v>
      </c>
      <c r="I485" t="str">
        <f>VLOOKUP(C485,Países!$A$2:$B$186,2,FALSE)</f>
        <v>Central America and the Caribbean</v>
      </c>
      <c r="J485" s="4">
        <f>VLOOKUP(H485,Productos!$B$2:$C$13,2,FALSE)</f>
        <v>6</v>
      </c>
      <c r="K485" s="4">
        <f>VLOOKUP(H485,Productos!$B$2:$D$13,3,FALSE)</f>
        <v>9</v>
      </c>
      <c r="L485" s="4">
        <f>VLOOKUP(I485,Inventarios!$A$3:$B$9,2,FALSE)</f>
        <v>7690</v>
      </c>
      <c r="M485" s="4">
        <f>VLOOKUP(I485,Inventarios!$A$3:$C$9,3,FALSE)</f>
        <v>14672</v>
      </c>
      <c r="N485" s="4">
        <f t="shared" si="28"/>
        <v>1620</v>
      </c>
      <c r="O485" s="4">
        <f t="shared" si="29"/>
        <v>1614</v>
      </c>
      <c r="P485" s="4">
        <f t="shared" si="30"/>
        <v>2016</v>
      </c>
      <c r="Q485" s="4">
        <f t="shared" si="31"/>
        <v>1080</v>
      </c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5">
      <c r="A486" s="4">
        <v>23746</v>
      </c>
      <c r="B486" s="4" t="s">
        <v>707</v>
      </c>
      <c r="C486" s="4" t="s">
        <v>207</v>
      </c>
      <c r="D486" s="4" t="s">
        <v>19</v>
      </c>
      <c r="E486" s="4" t="s">
        <v>1218</v>
      </c>
      <c r="F486" s="4">
        <v>10</v>
      </c>
      <c r="G486" s="6">
        <v>42409</v>
      </c>
      <c r="H486" s="4" t="str">
        <f>VLOOKUP(D486,Productos!$A$2:$B$13,2,FALSE)</f>
        <v>botellín 300cc</v>
      </c>
      <c r="I486" t="str">
        <f>VLOOKUP(C486,Países!$A$2:$B$186,2,FALSE)</f>
        <v>Sub-Saharan Africa</v>
      </c>
      <c r="J486" s="4">
        <f>VLOOKUP(H486,Productos!$B$2:$C$13,2,FALSE)</f>
        <v>2</v>
      </c>
      <c r="K486" s="4">
        <f>VLOOKUP(H486,Productos!$B$2:$D$13,3,FALSE)</f>
        <v>3.99</v>
      </c>
      <c r="L486" s="4">
        <f>VLOOKUP(I486,Inventarios!$A$3:$B$9,2,FALSE)</f>
        <v>26618</v>
      </c>
      <c r="M486" s="4">
        <f>VLOOKUP(I486,Inventarios!$A$3:$C$9,3,FALSE)</f>
        <v>39447</v>
      </c>
      <c r="N486" s="4">
        <f t="shared" si="28"/>
        <v>39.900000000000006</v>
      </c>
      <c r="O486" s="4">
        <f t="shared" si="29"/>
        <v>37.900000000000006</v>
      </c>
      <c r="P486" s="4">
        <f t="shared" si="30"/>
        <v>2016</v>
      </c>
      <c r="Q486" s="4">
        <f t="shared" si="31"/>
        <v>20</v>
      </c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5">
      <c r="A487" s="4">
        <v>23747</v>
      </c>
      <c r="B487" s="4" t="s">
        <v>708</v>
      </c>
      <c r="C487" s="4" t="s">
        <v>97</v>
      </c>
      <c r="D487" s="4" t="s">
        <v>24</v>
      </c>
      <c r="E487" s="4" t="s">
        <v>1219</v>
      </c>
      <c r="F487" s="4">
        <v>97</v>
      </c>
      <c r="G487" s="6">
        <v>42385</v>
      </c>
      <c r="H487" s="4" t="str">
        <f>VLOOKUP(D487,Productos!$A$2:$B$13,2,FALSE)</f>
        <v>botella 0.5l</v>
      </c>
      <c r="I487" t="str">
        <f>VLOOKUP(C487,Países!$A$2:$B$186,2,FALSE)</f>
        <v>Sub-Saharan Africa</v>
      </c>
      <c r="J487" s="4">
        <f>VLOOKUP(H487,Productos!$B$2:$C$13,2,FALSE)</f>
        <v>3</v>
      </c>
      <c r="K487" s="4">
        <f>VLOOKUP(H487,Productos!$B$2:$D$13,3,FALSE)</f>
        <v>6</v>
      </c>
      <c r="L487" s="4">
        <f>VLOOKUP(I487,Inventarios!$A$3:$B$9,2,FALSE)</f>
        <v>26618</v>
      </c>
      <c r="M487" s="4">
        <f>VLOOKUP(I487,Inventarios!$A$3:$C$9,3,FALSE)</f>
        <v>39447</v>
      </c>
      <c r="N487" s="4">
        <f t="shared" si="28"/>
        <v>582</v>
      </c>
      <c r="O487" s="4">
        <f t="shared" si="29"/>
        <v>579</v>
      </c>
      <c r="P487" s="4">
        <f t="shared" si="30"/>
        <v>2016</v>
      </c>
      <c r="Q487" s="4">
        <f t="shared" si="31"/>
        <v>291</v>
      </c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5">
      <c r="A488" s="4">
        <v>23748</v>
      </c>
      <c r="B488" s="4" t="s">
        <v>709</v>
      </c>
      <c r="C488" s="4" t="s">
        <v>245</v>
      </c>
      <c r="D488" s="4" t="s">
        <v>37</v>
      </c>
      <c r="E488" s="4" t="s">
        <v>1218</v>
      </c>
      <c r="F488" s="4">
        <v>23</v>
      </c>
      <c r="G488" s="6">
        <v>42409</v>
      </c>
      <c r="H488" s="4" t="str">
        <f>VLOOKUP(D488,Productos!$A$2:$B$13,2,FALSE)</f>
        <v>garrafa 3l</v>
      </c>
      <c r="I488" t="str">
        <f>VLOOKUP(C488,Países!$A$2:$B$186,2,FALSE)</f>
        <v>Sub-Saharan Africa</v>
      </c>
      <c r="J488" s="4">
        <f>VLOOKUP(H488,Productos!$B$2:$C$13,2,FALSE)</f>
        <v>3.5</v>
      </c>
      <c r="K488" s="4">
        <f>VLOOKUP(H488,Productos!$B$2:$D$13,3,FALSE)</f>
        <v>6.99</v>
      </c>
      <c r="L488" s="4">
        <f>VLOOKUP(I488,Inventarios!$A$3:$B$9,2,FALSE)</f>
        <v>26618</v>
      </c>
      <c r="M488" s="4">
        <f>VLOOKUP(I488,Inventarios!$A$3:$C$9,3,FALSE)</f>
        <v>39447</v>
      </c>
      <c r="N488" s="4">
        <f t="shared" si="28"/>
        <v>160.77000000000001</v>
      </c>
      <c r="O488" s="4">
        <f t="shared" si="29"/>
        <v>157.27000000000001</v>
      </c>
      <c r="P488" s="4">
        <f t="shared" si="30"/>
        <v>2016</v>
      </c>
      <c r="Q488" s="4">
        <f t="shared" si="31"/>
        <v>80.5</v>
      </c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5">
      <c r="A489" s="4">
        <v>23749</v>
      </c>
      <c r="B489" s="4" t="s">
        <v>710</v>
      </c>
      <c r="C489" s="4" t="s">
        <v>240</v>
      </c>
      <c r="D489" s="4" t="s">
        <v>19</v>
      </c>
      <c r="E489" s="4" t="s">
        <v>1218</v>
      </c>
      <c r="F489" s="4">
        <v>139</v>
      </c>
      <c r="G489" s="6">
        <v>42455</v>
      </c>
      <c r="H489" s="4" t="str">
        <f>VLOOKUP(D489,Productos!$A$2:$B$13,2,FALSE)</f>
        <v>botellín 300cc</v>
      </c>
      <c r="I489" t="str">
        <f>VLOOKUP(C489,Países!$A$2:$B$186,2,FALSE)</f>
        <v>Australia and Oceania</v>
      </c>
      <c r="J489" s="4">
        <f>VLOOKUP(H489,Productos!$B$2:$C$13,2,FALSE)</f>
        <v>2</v>
      </c>
      <c r="K489" s="4">
        <f>VLOOKUP(H489,Productos!$B$2:$D$13,3,FALSE)</f>
        <v>3.99</v>
      </c>
      <c r="L489" s="4">
        <f>VLOOKUP(I489,Inventarios!$A$3:$B$9,2,FALSE)</f>
        <v>4047</v>
      </c>
      <c r="M489" s="4">
        <f>VLOOKUP(I489,Inventarios!$A$3:$C$9,3,FALSE)</f>
        <v>9654</v>
      </c>
      <c r="N489" s="4">
        <f t="shared" si="28"/>
        <v>554.61</v>
      </c>
      <c r="O489" s="4">
        <f t="shared" si="29"/>
        <v>552.61</v>
      </c>
      <c r="P489" s="4">
        <f t="shared" si="30"/>
        <v>2016</v>
      </c>
      <c r="Q489" s="4">
        <f t="shared" si="31"/>
        <v>278</v>
      </c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5">
      <c r="A490" s="4">
        <v>23750</v>
      </c>
      <c r="B490" s="4" t="s">
        <v>711</v>
      </c>
      <c r="C490" s="4" t="s">
        <v>173</v>
      </c>
      <c r="D490" s="4" t="s">
        <v>37</v>
      </c>
      <c r="E490" s="4" t="s">
        <v>1219</v>
      </c>
      <c r="F490" s="4">
        <v>75</v>
      </c>
      <c r="G490" s="6">
        <v>42411</v>
      </c>
      <c r="H490" s="4" t="str">
        <f>VLOOKUP(D490,Productos!$A$2:$B$13,2,FALSE)</f>
        <v>garrafa 3l</v>
      </c>
      <c r="I490" t="str">
        <f>VLOOKUP(C490,Países!$A$2:$B$186,2,FALSE)</f>
        <v>Asia</v>
      </c>
      <c r="J490" s="4">
        <f>VLOOKUP(H490,Productos!$B$2:$C$13,2,FALSE)</f>
        <v>3.5</v>
      </c>
      <c r="K490" s="4">
        <f>VLOOKUP(H490,Productos!$B$2:$D$13,3,FALSE)</f>
        <v>6.99</v>
      </c>
      <c r="L490" s="4">
        <f>VLOOKUP(I490,Inventarios!$A$3:$B$9,2,FALSE)</f>
        <v>10972</v>
      </c>
      <c r="M490" s="4">
        <f>VLOOKUP(I490,Inventarios!$A$3:$C$9,3,FALSE)</f>
        <v>18721</v>
      </c>
      <c r="N490" s="4">
        <f t="shared" si="28"/>
        <v>524.25</v>
      </c>
      <c r="O490" s="4">
        <f t="shared" si="29"/>
        <v>520.75</v>
      </c>
      <c r="P490" s="4">
        <f t="shared" si="30"/>
        <v>2016</v>
      </c>
      <c r="Q490" s="4">
        <f t="shared" si="31"/>
        <v>262.5</v>
      </c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5">
      <c r="A491" s="4">
        <v>23751</v>
      </c>
      <c r="B491" s="4" t="s">
        <v>712</v>
      </c>
      <c r="C491" s="4" t="s">
        <v>140</v>
      </c>
      <c r="D491" s="4" t="s">
        <v>35</v>
      </c>
      <c r="E491" s="4" t="s">
        <v>1218</v>
      </c>
      <c r="F491" s="4">
        <v>166</v>
      </c>
      <c r="G491" s="6">
        <v>42421</v>
      </c>
      <c r="H491" s="4" t="str">
        <f>VLOOKUP(D491,Productos!$A$2:$B$13,2,FALSE)</f>
        <v>garrafa 2l</v>
      </c>
      <c r="I491" t="str">
        <f>VLOOKUP(C491,Países!$A$2:$B$186,2,FALSE)</f>
        <v>Australia and Oceania</v>
      </c>
      <c r="J491" s="4">
        <f>VLOOKUP(H491,Productos!$B$2:$C$13,2,FALSE)</f>
        <v>2.5</v>
      </c>
      <c r="K491" s="4">
        <f>VLOOKUP(H491,Productos!$B$2:$D$13,3,FALSE)</f>
        <v>4.5</v>
      </c>
      <c r="L491" s="4">
        <f>VLOOKUP(I491,Inventarios!$A$3:$B$9,2,FALSE)</f>
        <v>4047</v>
      </c>
      <c r="M491" s="4">
        <f>VLOOKUP(I491,Inventarios!$A$3:$C$9,3,FALSE)</f>
        <v>9654</v>
      </c>
      <c r="N491" s="4">
        <f t="shared" si="28"/>
        <v>747</v>
      </c>
      <c r="O491" s="4">
        <f t="shared" si="29"/>
        <v>744.5</v>
      </c>
      <c r="P491" s="4">
        <f t="shared" si="30"/>
        <v>2016</v>
      </c>
      <c r="Q491" s="4">
        <f t="shared" si="31"/>
        <v>415</v>
      </c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5">
      <c r="A492" s="4">
        <v>23752</v>
      </c>
      <c r="B492" s="4" t="s">
        <v>713</v>
      </c>
      <c r="C492" s="4" t="s">
        <v>26</v>
      </c>
      <c r="D492" s="4" t="s">
        <v>13</v>
      </c>
      <c r="E492" s="4" t="s">
        <v>1219</v>
      </c>
      <c r="F492" s="4">
        <v>115</v>
      </c>
      <c r="G492" s="6">
        <v>42376</v>
      </c>
      <c r="H492" s="4" t="str">
        <f>VLOOKUP(D492,Productos!$A$2:$B$13,2,FALSE)</f>
        <v>botellín 200cc</v>
      </c>
      <c r="I492" t="str">
        <f>VLOOKUP(C492,Países!$A$2:$B$186,2,FALSE)</f>
        <v>Europe</v>
      </c>
      <c r="J492" s="4">
        <f>VLOOKUP(H492,Productos!$B$2:$C$13,2,FALSE)</f>
        <v>1.5</v>
      </c>
      <c r="K492" s="4">
        <f>VLOOKUP(H492,Productos!$B$2:$D$13,3,FALSE)</f>
        <v>3</v>
      </c>
      <c r="L492" s="4">
        <f>VLOOKUP(I492,Inventarios!$A$3:$B$9,2,FALSE)</f>
        <v>12372</v>
      </c>
      <c r="M492" s="4">
        <f>VLOOKUP(I492,Inventarios!$A$3:$C$9,3,FALSE)</f>
        <v>22716</v>
      </c>
      <c r="N492" s="4">
        <f t="shared" si="28"/>
        <v>345</v>
      </c>
      <c r="O492" s="4">
        <f t="shared" si="29"/>
        <v>343.5</v>
      </c>
      <c r="P492" s="4">
        <f t="shared" si="30"/>
        <v>2016</v>
      </c>
      <c r="Q492" s="4">
        <f t="shared" si="31"/>
        <v>172.5</v>
      </c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5">
      <c r="A493" s="4">
        <v>23753</v>
      </c>
      <c r="B493" s="4" t="s">
        <v>714</v>
      </c>
      <c r="C493" s="4" t="s">
        <v>78</v>
      </c>
      <c r="D493" s="4" t="s">
        <v>24</v>
      </c>
      <c r="E493" s="4" t="s">
        <v>1218</v>
      </c>
      <c r="F493" s="4">
        <v>206</v>
      </c>
      <c r="G493" s="6">
        <v>42412</v>
      </c>
      <c r="H493" s="4" t="str">
        <f>VLOOKUP(D493,Productos!$A$2:$B$13,2,FALSE)</f>
        <v>botella 0.5l</v>
      </c>
      <c r="I493" t="str">
        <f>VLOOKUP(C493,Países!$A$2:$B$186,2,FALSE)</f>
        <v>Europe</v>
      </c>
      <c r="J493" s="4">
        <f>VLOOKUP(H493,Productos!$B$2:$C$13,2,FALSE)</f>
        <v>3</v>
      </c>
      <c r="K493" s="4">
        <f>VLOOKUP(H493,Productos!$B$2:$D$13,3,FALSE)</f>
        <v>6</v>
      </c>
      <c r="L493" s="4">
        <f>VLOOKUP(I493,Inventarios!$A$3:$B$9,2,FALSE)</f>
        <v>12372</v>
      </c>
      <c r="M493" s="4">
        <f>VLOOKUP(I493,Inventarios!$A$3:$C$9,3,FALSE)</f>
        <v>22716</v>
      </c>
      <c r="N493" s="4">
        <f t="shared" si="28"/>
        <v>1236</v>
      </c>
      <c r="O493" s="4">
        <f t="shared" si="29"/>
        <v>1233</v>
      </c>
      <c r="P493" s="4">
        <f t="shared" si="30"/>
        <v>2016</v>
      </c>
      <c r="Q493" s="4">
        <f t="shared" si="31"/>
        <v>618</v>
      </c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5">
      <c r="A494" s="4">
        <v>23754</v>
      </c>
      <c r="B494" s="4" t="s">
        <v>715</v>
      </c>
      <c r="C494" s="4" t="s">
        <v>84</v>
      </c>
      <c r="D494" s="4" t="s">
        <v>19</v>
      </c>
      <c r="E494" s="4" t="s">
        <v>1218</v>
      </c>
      <c r="F494" s="4">
        <v>66</v>
      </c>
      <c r="G494" s="6">
        <v>42452</v>
      </c>
      <c r="H494" s="4" t="str">
        <f>VLOOKUP(D494,Productos!$A$2:$B$13,2,FALSE)</f>
        <v>botellín 300cc</v>
      </c>
      <c r="I494" t="str">
        <f>VLOOKUP(C494,Países!$A$2:$B$186,2,FALSE)</f>
        <v>Sub-Saharan Africa</v>
      </c>
      <c r="J494" s="4">
        <f>VLOOKUP(H494,Productos!$B$2:$C$13,2,FALSE)</f>
        <v>2</v>
      </c>
      <c r="K494" s="4">
        <f>VLOOKUP(H494,Productos!$B$2:$D$13,3,FALSE)</f>
        <v>3.99</v>
      </c>
      <c r="L494" s="4">
        <f>VLOOKUP(I494,Inventarios!$A$3:$B$9,2,FALSE)</f>
        <v>26618</v>
      </c>
      <c r="M494" s="4">
        <f>VLOOKUP(I494,Inventarios!$A$3:$C$9,3,FALSE)</f>
        <v>39447</v>
      </c>
      <c r="N494" s="4">
        <f t="shared" si="28"/>
        <v>263.34000000000003</v>
      </c>
      <c r="O494" s="4">
        <f t="shared" si="29"/>
        <v>261.34000000000003</v>
      </c>
      <c r="P494" s="4">
        <f t="shared" si="30"/>
        <v>2016</v>
      </c>
      <c r="Q494" s="4">
        <f t="shared" si="31"/>
        <v>132</v>
      </c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5">
      <c r="A495" s="4">
        <v>23755</v>
      </c>
      <c r="B495" s="4" t="s">
        <v>716</v>
      </c>
      <c r="C495" s="4" t="s">
        <v>235</v>
      </c>
      <c r="D495" s="4" t="s">
        <v>28</v>
      </c>
      <c r="E495" s="4" t="s">
        <v>1218</v>
      </c>
      <c r="F495" s="4">
        <v>65</v>
      </c>
      <c r="G495" s="6">
        <v>42375</v>
      </c>
      <c r="H495" s="4" t="str">
        <f>VLOOKUP(D495,Productos!$A$2:$B$13,2,FALSE)</f>
        <v>botella 1l</v>
      </c>
      <c r="I495" t="str">
        <f>VLOOKUP(C495,Países!$A$2:$B$186,2,FALSE)</f>
        <v>Asia</v>
      </c>
      <c r="J495" s="4">
        <f>VLOOKUP(H495,Productos!$B$2:$C$13,2,FALSE)</f>
        <v>3.5</v>
      </c>
      <c r="K495" s="4">
        <f>VLOOKUP(H495,Productos!$B$2:$D$13,3,FALSE)</f>
        <v>6.5</v>
      </c>
      <c r="L495" s="4">
        <f>VLOOKUP(I495,Inventarios!$A$3:$B$9,2,FALSE)</f>
        <v>10972</v>
      </c>
      <c r="M495" s="4">
        <f>VLOOKUP(I495,Inventarios!$A$3:$C$9,3,FALSE)</f>
        <v>18721</v>
      </c>
      <c r="N495" s="4">
        <f t="shared" si="28"/>
        <v>422.5</v>
      </c>
      <c r="O495" s="4">
        <f t="shared" si="29"/>
        <v>419</v>
      </c>
      <c r="P495" s="4">
        <f t="shared" si="30"/>
        <v>2016</v>
      </c>
      <c r="Q495" s="4">
        <f t="shared" si="31"/>
        <v>227.5</v>
      </c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5">
      <c r="A496" s="4">
        <v>23756</v>
      </c>
      <c r="B496" s="4" t="s">
        <v>717</v>
      </c>
      <c r="C496" s="4" t="s">
        <v>64</v>
      </c>
      <c r="D496" s="4" t="s">
        <v>43</v>
      </c>
      <c r="E496" s="4" t="s">
        <v>1218</v>
      </c>
      <c r="F496" s="4">
        <v>92</v>
      </c>
      <c r="G496" s="6">
        <v>42373</v>
      </c>
      <c r="H496" s="4" t="str">
        <f>VLOOKUP(D496,Productos!$A$2:$B$13,2,FALSE)</f>
        <v>garrafa 8l</v>
      </c>
      <c r="I496" t="str">
        <f>VLOOKUP(C496,Países!$A$2:$B$186,2,FALSE)</f>
        <v>Central America and the Caribbean</v>
      </c>
      <c r="J496" s="4">
        <f>VLOOKUP(H496,Productos!$B$2:$C$13,2,FALSE)</f>
        <v>8</v>
      </c>
      <c r="K496" s="4">
        <f>VLOOKUP(H496,Productos!$B$2:$D$13,3,FALSE)</f>
        <v>14.5</v>
      </c>
      <c r="L496" s="4">
        <f>VLOOKUP(I496,Inventarios!$A$3:$B$9,2,FALSE)</f>
        <v>7690</v>
      </c>
      <c r="M496" s="4">
        <f>VLOOKUP(I496,Inventarios!$A$3:$C$9,3,FALSE)</f>
        <v>14672</v>
      </c>
      <c r="N496" s="4">
        <f t="shared" si="28"/>
        <v>1334</v>
      </c>
      <c r="O496" s="4">
        <f t="shared" si="29"/>
        <v>1326</v>
      </c>
      <c r="P496" s="4">
        <f t="shared" si="30"/>
        <v>2016</v>
      </c>
      <c r="Q496" s="4">
        <f t="shared" si="31"/>
        <v>736</v>
      </c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5">
      <c r="A497" s="4">
        <v>23757</v>
      </c>
      <c r="B497" s="4" t="s">
        <v>718</v>
      </c>
      <c r="C497" s="4" t="s">
        <v>143</v>
      </c>
      <c r="D497" s="4" t="s">
        <v>13</v>
      </c>
      <c r="E497" s="4" t="s">
        <v>1218</v>
      </c>
      <c r="F497" s="4">
        <v>185</v>
      </c>
      <c r="G497" s="6">
        <v>42416</v>
      </c>
      <c r="H497" s="4" t="str">
        <f>VLOOKUP(D497,Productos!$A$2:$B$13,2,FALSE)</f>
        <v>botellín 200cc</v>
      </c>
      <c r="I497" t="str">
        <f>VLOOKUP(C497,Países!$A$2:$B$186,2,FALSE)</f>
        <v>Europe</v>
      </c>
      <c r="J497" s="4">
        <f>VLOOKUP(H497,Productos!$B$2:$C$13,2,FALSE)</f>
        <v>1.5</v>
      </c>
      <c r="K497" s="4">
        <f>VLOOKUP(H497,Productos!$B$2:$D$13,3,FALSE)</f>
        <v>3</v>
      </c>
      <c r="L497" s="4">
        <f>VLOOKUP(I497,Inventarios!$A$3:$B$9,2,FALSE)</f>
        <v>12372</v>
      </c>
      <c r="M497" s="4">
        <f>VLOOKUP(I497,Inventarios!$A$3:$C$9,3,FALSE)</f>
        <v>22716</v>
      </c>
      <c r="N497" s="4">
        <f t="shared" si="28"/>
        <v>555</v>
      </c>
      <c r="O497" s="4">
        <f t="shared" si="29"/>
        <v>553.5</v>
      </c>
      <c r="P497" s="4">
        <f t="shared" si="30"/>
        <v>2016</v>
      </c>
      <c r="Q497" s="4">
        <f t="shared" si="31"/>
        <v>277.5</v>
      </c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5">
      <c r="A498" s="4">
        <v>23758</v>
      </c>
      <c r="B498" s="4" t="s">
        <v>719</v>
      </c>
      <c r="C498" s="4" t="s">
        <v>55</v>
      </c>
      <c r="D498" s="4" t="s">
        <v>28</v>
      </c>
      <c r="E498" s="4" t="s">
        <v>1219</v>
      </c>
      <c r="F498" s="4">
        <v>205</v>
      </c>
      <c r="G498" s="6">
        <v>42428</v>
      </c>
      <c r="H498" s="4" t="str">
        <f>VLOOKUP(D498,Productos!$A$2:$B$13,2,FALSE)</f>
        <v>botella 1l</v>
      </c>
      <c r="I498" t="str">
        <f>VLOOKUP(C498,Países!$A$2:$B$186,2,FALSE)</f>
        <v>Sub-Saharan Africa</v>
      </c>
      <c r="J498" s="4">
        <f>VLOOKUP(H498,Productos!$B$2:$C$13,2,FALSE)</f>
        <v>3.5</v>
      </c>
      <c r="K498" s="4">
        <f>VLOOKUP(H498,Productos!$B$2:$D$13,3,FALSE)</f>
        <v>6.5</v>
      </c>
      <c r="L498" s="4">
        <f>VLOOKUP(I498,Inventarios!$A$3:$B$9,2,FALSE)</f>
        <v>26618</v>
      </c>
      <c r="M498" s="4">
        <f>VLOOKUP(I498,Inventarios!$A$3:$C$9,3,FALSE)</f>
        <v>39447</v>
      </c>
      <c r="N498" s="4">
        <f t="shared" si="28"/>
        <v>1332.5</v>
      </c>
      <c r="O498" s="4">
        <f t="shared" si="29"/>
        <v>1329</v>
      </c>
      <c r="P498" s="4">
        <f t="shared" si="30"/>
        <v>2016</v>
      </c>
      <c r="Q498" s="4">
        <f t="shared" si="31"/>
        <v>717.5</v>
      </c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5">
      <c r="A499" s="4">
        <v>23759</v>
      </c>
      <c r="B499" s="4" t="s">
        <v>720</v>
      </c>
      <c r="C499" s="4" t="s">
        <v>259</v>
      </c>
      <c r="D499" s="4" t="s">
        <v>19</v>
      </c>
      <c r="E499" s="4" t="s">
        <v>1218</v>
      </c>
      <c r="F499" s="4">
        <v>82</v>
      </c>
      <c r="G499" s="6">
        <v>42388</v>
      </c>
      <c r="H499" s="4" t="str">
        <f>VLOOKUP(D499,Productos!$A$2:$B$13,2,FALSE)</f>
        <v>botellín 300cc</v>
      </c>
      <c r="I499" t="str">
        <f>VLOOKUP(C499,Países!$A$2:$B$186,2,FALSE)</f>
        <v>Middle East and North Africa</v>
      </c>
      <c r="J499" s="4">
        <f>VLOOKUP(H499,Productos!$B$2:$C$13,2,FALSE)</f>
        <v>2</v>
      </c>
      <c r="K499" s="4">
        <f>VLOOKUP(H499,Productos!$B$2:$D$13,3,FALSE)</f>
        <v>3.99</v>
      </c>
      <c r="L499" s="4">
        <f>VLOOKUP(I499,Inventarios!$A$3:$B$9,2,FALSE)</f>
        <v>11415</v>
      </c>
      <c r="M499" s="4">
        <f>VLOOKUP(I499,Inventarios!$A$3:$C$9,3,FALSE)</f>
        <v>15102</v>
      </c>
      <c r="N499" s="4">
        <f t="shared" si="28"/>
        <v>327.18</v>
      </c>
      <c r="O499" s="4">
        <f t="shared" si="29"/>
        <v>325.18</v>
      </c>
      <c r="P499" s="4">
        <f t="shared" si="30"/>
        <v>2016</v>
      </c>
      <c r="Q499" s="4">
        <f t="shared" si="31"/>
        <v>164</v>
      </c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5">
      <c r="A500" s="4">
        <v>23760</v>
      </c>
      <c r="B500" s="4" t="s">
        <v>721</v>
      </c>
      <c r="C500" s="4" t="s">
        <v>291</v>
      </c>
      <c r="D500" s="4" t="s">
        <v>16</v>
      </c>
      <c r="E500" s="4" t="s">
        <v>1220</v>
      </c>
      <c r="F500" s="4">
        <v>69</v>
      </c>
      <c r="G500" s="6">
        <v>42444</v>
      </c>
      <c r="H500" s="4" t="str">
        <f>VLOOKUP(D500,Productos!$A$2:$B$13,2,FALSE)</f>
        <v>garrafa 1l</v>
      </c>
      <c r="I500" t="str">
        <f>VLOOKUP(C500,Países!$A$2:$B$186,2,FALSE)</f>
        <v>Asia</v>
      </c>
      <c r="J500" s="4">
        <f>VLOOKUP(H500,Productos!$B$2:$C$13,2,FALSE)</f>
        <v>1</v>
      </c>
      <c r="K500" s="4">
        <f>VLOOKUP(H500,Productos!$B$2:$D$13,3,FALSE)</f>
        <v>2</v>
      </c>
      <c r="L500" s="4">
        <f>VLOOKUP(I500,Inventarios!$A$3:$B$9,2,FALSE)</f>
        <v>10972</v>
      </c>
      <c r="M500" s="4">
        <f>VLOOKUP(I500,Inventarios!$A$3:$C$9,3,FALSE)</f>
        <v>18721</v>
      </c>
      <c r="N500" s="4">
        <f t="shared" si="28"/>
        <v>138</v>
      </c>
      <c r="O500" s="4">
        <f t="shared" si="29"/>
        <v>137</v>
      </c>
      <c r="P500" s="4">
        <f t="shared" si="30"/>
        <v>2016</v>
      </c>
      <c r="Q500" s="4">
        <f t="shared" si="31"/>
        <v>69</v>
      </c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5">
      <c r="A501" s="4">
        <v>23761</v>
      </c>
      <c r="B501" s="4" t="s">
        <v>722</v>
      </c>
      <c r="C501" s="4" t="s">
        <v>254</v>
      </c>
      <c r="D501" s="4" t="s">
        <v>19</v>
      </c>
      <c r="E501" s="4" t="s">
        <v>1218</v>
      </c>
      <c r="F501" s="4">
        <v>198</v>
      </c>
      <c r="G501" s="6">
        <v>42417</v>
      </c>
      <c r="H501" s="4" t="str">
        <f>VLOOKUP(D501,Productos!$A$2:$B$13,2,FALSE)</f>
        <v>botellín 300cc</v>
      </c>
      <c r="I501" t="str">
        <f>VLOOKUP(C501,Países!$A$2:$B$186,2,FALSE)</f>
        <v>Australia and Oceania</v>
      </c>
      <c r="J501" s="4">
        <f>VLOOKUP(H501,Productos!$B$2:$C$13,2,FALSE)</f>
        <v>2</v>
      </c>
      <c r="K501" s="4">
        <f>VLOOKUP(H501,Productos!$B$2:$D$13,3,FALSE)</f>
        <v>3.99</v>
      </c>
      <c r="L501" s="4">
        <f>VLOOKUP(I501,Inventarios!$A$3:$B$9,2,FALSE)</f>
        <v>4047</v>
      </c>
      <c r="M501" s="4">
        <f>VLOOKUP(I501,Inventarios!$A$3:$C$9,3,FALSE)</f>
        <v>9654</v>
      </c>
      <c r="N501" s="4">
        <f t="shared" si="28"/>
        <v>790.0200000000001</v>
      </c>
      <c r="O501" s="4">
        <f t="shared" si="29"/>
        <v>788.0200000000001</v>
      </c>
      <c r="P501" s="4">
        <f t="shared" si="30"/>
        <v>2016</v>
      </c>
      <c r="Q501" s="4">
        <f t="shared" si="31"/>
        <v>396</v>
      </c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5">
      <c r="A502" s="4">
        <v>23762</v>
      </c>
      <c r="B502" s="4" t="s">
        <v>723</v>
      </c>
      <c r="C502" s="4" t="s">
        <v>217</v>
      </c>
      <c r="D502" s="4" t="s">
        <v>37</v>
      </c>
      <c r="E502" s="4" t="s">
        <v>1219</v>
      </c>
      <c r="F502" s="4">
        <v>105</v>
      </c>
      <c r="G502" s="6">
        <v>42425</v>
      </c>
      <c r="H502" s="4" t="str">
        <f>VLOOKUP(D502,Productos!$A$2:$B$13,2,FALSE)</f>
        <v>garrafa 3l</v>
      </c>
      <c r="I502" t="str">
        <f>VLOOKUP(C502,Países!$A$2:$B$186,2,FALSE)</f>
        <v>Sub-Saharan Africa</v>
      </c>
      <c r="J502" s="4">
        <f>VLOOKUP(H502,Productos!$B$2:$C$13,2,FALSE)</f>
        <v>3.5</v>
      </c>
      <c r="K502" s="4">
        <f>VLOOKUP(H502,Productos!$B$2:$D$13,3,FALSE)</f>
        <v>6.99</v>
      </c>
      <c r="L502" s="4">
        <f>VLOOKUP(I502,Inventarios!$A$3:$B$9,2,FALSE)</f>
        <v>26618</v>
      </c>
      <c r="M502" s="4">
        <f>VLOOKUP(I502,Inventarios!$A$3:$C$9,3,FALSE)</f>
        <v>39447</v>
      </c>
      <c r="N502" s="4">
        <f t="shared" si="28"/>
        <v>733.95</v>
      </c>
      <c r="O502" s="4">
        <f t="shared" si="29"/>
        <v>730.45</v>
      </c>
      <c r="P502" s="4">
        <f t="shared" si="30"/>
        <v>2016</v>
      </c>
      <c r="Q502" s="4">
        <f t="shared" si="31"/>
        <v>367.5</v>
      </c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5">
      <c r="A503" s="4">
        <v>23763</v>
      </c>
      <c r="B503" s="4" t="s">
        <v>724</v>
      </c>
      <c r="C503" s="4" t="s">
        <v>143</v>
      </c>
      <c r="D503" s="4" t="s">
        <v>31</v>
      </c>
      <c r="E503" s="4" t="s">
        <v>1219</v>
      </c>
      <c r="F503" s="4">
        <v>7</v>
      </c>
      <c r="G503" s="6">
        <v>42440</v>
      </c>
      <c r="H503" s="4" t="str">
        <f>VLOOKUP(D503,Productos!$A$2:$B$13,2,FALSE)</f>
        <v>botella 5l</v>
      </c>
      <c r="I503" t="str">
        <f>VLOOKUP(C503,Países!$A$2:$B$186,2,FALSE)</f>
        <v>Europe</v>
      </c>
      <c r="J503" s="4">
        <f>VLOOKUP(H503,Productos!$B$2:$C$13,2,FALSE)</f>
        <v>6</v>
      </c>
      <c r="K503" s="4">
        <f>VLOOKUP(H503,Productos!$B$2:$D$13,3,FALSE)</f>
        <v>9</v>
      </c>
      <c r="L503" s="4">
        <f>VLOOKUP(I503,Inventarios!$A$3:$B$9,2,FALSE)</f>
        <v>12372</v>
      </c>
      <c r="M503" s="4">
        <f>VLOOKUP(I503,Inventarios!$A$3:$C$9,3,FALSE)</f>
        <v>22716</v>
      </c>
      <c r="N503" s="4">
        <f t="shared" si="28"/>
        <v>63</v>
      </c>
      <c r="O503" s="4">
        <f t="shared" si="29"/>
        <v>57</v>
      </c>
      <c r="P503" s="4">
        <f t="shared" si="30"/>
        <v>2016</v>
      </c>
      <c r="Q503" s="4">
        <f t="shared" si="31"/>
        <v>42</v>
      </c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5">
      <c r="A504" s="4">
        <v>23764</v>
      </c>
      <c r="B504" s="4" t="s">
        <v>725</v>
      </c>
      <c r="C504" s="4" t="s">
        <v>99</v>
      </c>
      <c r="D504" s="4" t="s">
        <v>28</v>
      </c>
      <c r="E504" s="4" t="s">
        <v>1220</v>
      </c>
      <c r="F504" s="4">
        <v>122</v>
      </c>
      <c r="G504" s="6">
        <v>42413</v>
      </c>
      <c r="H504" s="4" t="str">
        <f>VLOOKUP(D504,Productos!$A$2:$B$13,2,FALSE)</f>
        <v>botella 1l</v>
      </c>
      <c r="I504" t="str">
        <f>VLOOKUP(C504,Países!$A$2:$B$186,2,FALSE)</f>
        <v>Asia</v>
      </c>
      <c r="J504" s="4">
        <f>VLOOKUP(H504,Productos!$B$2:$C$13,2,FALSE)</f>
        <v>3.5</v>
      </c>
      <c r="K504" s="4">
        <f>VLOOKUP(H504,Productos!$B$2:$D$13,3,FALSE)</f>
        <v>6.5</v>
      </c>
      <c r="L504" s="4">
        <f>VLOOKUP(I504,Inventarios!$A$3:$B$9,2,FALSE)</f>
        <v>10972</v>
      </c>
      <c r="M504" s="4">
        <f>VLOOKUP(I504,Inventarios!$A$3:$C$9,3,FALSE)</f>
        <v>18721</v>
      </c>
      <c r="N504" s="4">
        <f t="shared" si="28"/>
        <v>793</v>
      </c>
      <c r="O504" s="4">
        <f t="shared" si="29"/>
        <v>789.5</v>
      </c>
      <c r="P504" s="4">
        <f t="shared" si="30"/>
        <v>2016</v>
      </c>
      <c r="Q504" s="4">
        <f t="shared" si="31"/>
        <v>427</v>
      </c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5">
      <c r="A505" s="4">
        <v>23765</v>
      </c>
      <c r="B505" s="4" t="s">
        <v>726</v>
      </c>
      <c r="C505" s="4" t="s">
        <v>192</v>
      </c>
      <c r="D505" s="4" t="s">
        <v>13</v>
      </c>
      <c r="E505" s="4" t="s">
        <v>1219</v>
      </c>
      <c r="F505" s="4">
        <v>29</v>
      </c>
      <c r="G505" s="6">
        <v>42446</v>
      </c>
      <c r="H505" s="4" t="str">
        <f>VLOOKUP(D505,Productos!$A$2:$B$13,2,FALSE)</f>
        <v>botellín 200cc</v>
      </c>
      <c r="I505" t="str">
        <f>VLOOKUP(C505,Países!$A$2:$B$186,2,FALSE)</f>
        <v>Asia</v>
      </c>
      <c r="J505" s="4">
        <f>VLOOKUP(H505,Productos!$B$2:$C$13,2,FALSE)</f>
        <v>1.5</v>
      </c>
      <c r="K505" s="4">
        <f>VLOOKUP(H505,Productos!$B$2:$D$13,3,FALSE)</f>
        <v>3</v>
      </c>
      <c r="L505" s="4">
        <f>VLOOKUP(I505,Inventarios!$A$3:$B$9,2,FALSE)</f>
        <v>10972</v>
      </c>
      <c r="M505" s="4">
        <f>VLOOKUP(I505,Inventarios!$A$3:$C$9,3,FALSE)</f>
        <v>18721</v>
      </c>
      <c r="N505" s="4">
        <f t="shared" si="28"/>
        <v>87</v>
      </c>
      <c r="O505" s="4">
        <f t="shared" si="29"/>
        <v>85.5</v>
      </c>
      <c r="P505" s="4">
        <f t="shared" si="30"/>
        <v>2016</v>
      </c>
      <c r="Q505" s="4">
        <f t="shared" si="31"/>
        <v>43.5</v>
      </c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5">
      <c r="A506" s="4">
        <v>23766</v>
      </c>
      <c r="B506" s="4" t="s">
        <v>727</v>
      </c>
      <c r="C506" s="4" t="s">
        <v>65</v>
      </c>
      <c r="D506" s="4" t="s">
        <v>16</v>
      </c>
      <c r="E506" s="4" t="s">
        <v>1218</v>
      </c>
      <c r="F506" s="4">
        <v>75</v>
      </c>
      <c r="G506" s="6">
        <v>42426</v>
      </c>
      <c r="H506" s="4" t="str">
        <f>VLOOKUP(D506,Productos!$A$2:$B$13,2,FALSE)</f>
        <v>garrafa 1l</v>
      </c>
      <c r="I506" t="str">
        <f>VLOOKUP(C506,Países!$A$2:$B$186,2,FALSE)</f>
        <v>Sub-Saharan Africa</v>
      </c>
      <c r="J506" s="4">
        <f>VLOOKUP(H506,Productos!$B$2:$C$13,2,FALSE)</f>
        <v>1</v>
      </c>
      <c r="K506" s="4">
        <f>VLOOKUP(H506,Productos!$B$2:$D$13,3,FALSE)</f>
        <v>2</v>
      </c>
      <c r="L506" s="4">
        <f>VLOOKUP(I506,Inventarios!$A$3:$B$9,2,FALSE)</f>
        <v>26618</v>
      </c>
      <c r="M506" s="4">
        <f>VLOOKUP(I506,Inventarios!$A$3:$C$9,3,FALSE)</f>
        <v>39447</v>
      </c>
      <c r="N506" s="4">
        <f t="shared" si="28"/>
        <v>150</v>
      </c>
      <c r="O506" s="4">
        <f t="shared" si="29"/>
        <v>149</v>
      </c>
      <c r="P506" s="4">
        <f t="shared" si="30"/>
        <v>2016</v>
      </c>
      <c r="Q506" s="4">
        <f t="shared" si="31"/>
        <v>75</v>
      </c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5">
      <c r="A507" s="4">
        <v>23767</v>
      </c>
      <c r="B507" s="4" t="s">
        <v>728</v>
      </c>
      <c r="C507" s="4" t="s">
        <v>233</v>
      </c>
      <c r="D507" s="4" t="s">
        <v>19</v>
      </c>
      <c r="E507" s="4" t="s">
        <v>1218</v>
      </c>
      <c r="F507" s="4">
        <v>83</v>
      </c>
      <c r="G507" s="6">
        <v>42400</v>
      </c>
      <c r="H507" s="4" t="str">
        <f>VLOOKUP(D507,Productos!$A$2:$B$13,2,FALSE)</f>
        <v>botellín 300cc</v>
      </c>
      <c r="I507" t="str">
        <f>VLOOKUP(C507,Países!$A$2:$B$186,2,FALSE)</f>
        <v>Middle East and North Africa</v>
      </c>
      <c r="J507" s="4">
        <f>VLOOKUP(H507,Productos!$B$2:$C$13,2,FALSE)</f>
        <v>2</v>
      </c>
      <c r="K507" s="4">
        <f>VLOOKUP(H507,Productos!$B$2:$D$13,3,FALSE)</f>
        <v>3.99</v>
      </c>
      <c r="L507" s="4">
        <f>VLOOKUP(I507,Inventarios!$A$3:$B$9,2,FALSE)</f>
        <v>11415</v>
      </c>
      <c r="M507" s="4">
        <f>VLOOKUP(I507,Inventarios!$A$3:$C$9,3,FALSE)</f>
        <v>15102</v>
      </c>
      <c r="N507" s="4">
        <f t="shared" si="28"/>
        <v>331.17</v>
      </c>
      <c r="O507" s="4">
        <f t="shared" si="29"/>
        <v>329.17</v>
      </c>
      <c r="P507" s="4">
        <f t="shared" si="30"/>
        <v>2016</v>
      </c>
      <c r="Q507" s="4">
        <f t="shared" si="31"/>
        <v>166</v>
      </c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5">
      <c r="A508" s="4">
        <v>23768</v>
      </c>
      <c r="B508" s="4" t="s">
        <v>729</v>
      </c>
      <c r="C508" s="4" t="s">
        <v>254</v>
      </c>
      <c r="D508" s="4" t="s">
        <v>35</v>
      </c>
      <c r="E508" s="4" t="s">
        <v>1219</v>
      </c>
      <c r="F508" s="4">
        <v>168</v>
      </c>
      <c r="G508" s="6">
        <v>42373</v>
      </c>
      <c r="H508" s="4" t="str">
        <f>VLOOKUP(D508,Productos!$A$2:$B$13,2,FALSE)</f>
        <v>garrafa 2l</v>
      </c>
      <c r="I508" t="str">
        <f>VLOOKUP(C508,Países!$A$2:$B$186,2,FALSE)</f>
        <v>Australia and Oceania</v>
      </c>
      <c r="J508" s="4">
        <f>VLOOKUP(H508,Productos!$B$2:$C$13,2,FALSE)</f>
        <v>2.5</v>
      </c>
      <c r="K508" s="4">
        <f>VLOOKUP(H508,Productos!$B$2:$D$13,3,FALSE)</f>
        <v>4.5</v>
      </c>
      <c r="L508" s="4">
        <f>VLOOKUP(I508,Inventarios!$A$3:$B$9,2,FALSE)</f>
        <v>4047</v>
      </c>
      <c r="M508" s="4">
        <f>VLOOKUP(I508,Inventarios!$A$3:$C$9,3,FALSE)</f>
        <v>9654</v>
      </c>
      <c r="N508" s="4">
        <f t="shared" si="28"/>
        <v>756</v>
      </c>
      <c r="O508" s="4">
        <f t="shared" si="29"/>
        <v>753.5</v>
      </c>
      <c r="P508" s="4">
        <f t="shared" si="30"/>
        <v>2016</v>
      </c>
      <c r="Q508" s="4">
        <f t="shared" si="31"/>
        <v>420</v>
      </c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5">
      <c r="A509" s="4">
        <v>23769</v>
      </c>
      <c r="B509" s="4" t="s">
        <v>730</v>
      </c>
      <c r="C509" s="4" t="s">
        <v>224</v>
      </c>
      <c r="D509" s="4" t="s">
        <v>22</v>
      </c>
      <c r="E509" s="4" t="s">
        <v>1219</v>
      </c>
      <c r="F509" s="4">
        <v>153</v>
      </c>
      <c r="G509" s="6">
        <v>42439</v>
      </c>
      <c r="H509" s="4" t="str">
        <f>VLOOKUP(D509,Productos!$A$2:$B$13,2,FALSE)</f>
        <v>botellín 500cc</v>
      </c>
      <c r="I509" t="str">
        <f>VLOOKUP(C509,Países!$A$2:$B$186,2,FALSE)</f>
        <v>Sub-Saharan Africa</v>
      </c>
      <c r="J509" s="4">
        <f>VLOOKUP(H509,Productos!$B$2:$C$13,2,FALSE)</f>
        <v>3.5</v>
      </c>
      <c r="K509" s="4">
        <f>VLOOKUP(H509,Productos!$B$2:$D$13,3,FALSE)</f>
        <v>6.5</v>
      </c>
      <c r="L509" s="4">
        <f>VLOOKUP(I509,Inventarios!$A$3:$B$9,2,FALSE)</f>
        <v>26618</v>
      </c>
      <c r="M509" s="4">
        <f>VLOOKUP(I509,Inventarios!$A$3:$C$9,3,FALSE)</f>
        <v>39447</v>
      </c>
      <c r="N509" s="4">
        <f t="shared" si="28"/>
        <v>994.5</v>
      </c>
      <c r="O509" s="4">
        <f t="shared" si="29"/>
        <v>991</v>
      </c>
      <c r="P509" s="4">
        <f t="shared" si="30"/>
        <v>2016</v>
      </c>
      <c r="Q509" s="4">
        <f t="shared" si="31"/>
        <v>535.5</v>
      </c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5">
      <c r="A510" s="4">
        <v>23770</v>
      </c>
      <c r="B510" s="4" t="s">
        <v>731</v>
      </c>
      <c r="C510" s="4" t="s">
        <v>307</v>
      </c>
      <c r="D510" s="4" t="s">
        <v>22</v>
      </c>
      <c r="E510" s="4" t="s">
        <v>1219</v>
      </c>
      <c r="F510" s="4">
        <v>109</v>
      </c>
      <c r="G510" s="6">
        <v>42402</v>
      </c>
      <c r="H510" s="4" t="str">
        <f>VLOOKUP(D510,Productos!$A$2:$B$13,2,FALSE)</f>
        <v>botellín 500cc</v>
      </c>
      <c r="I510" t="str">
        <f>VLOOKUP(C510,Países!$A$2:$B$186,2,FALSE)</f>
        <v>Sub-Saharan Africa</v>
      </c>
      <c r="J510" s="4">
        <f>VLOOKUP(H510,Productos!$B$2:$C$13,2,FALSE)</f>
        <v>3.5</v>
      </c>
      <c r="K510" s="4">
        <f>VLOOKUP(H510,Productos!$B$2:$D$13,3,FALSE)</f>
        <v>6.5</v>
      </c>
      <c r="L510" s="4">
        <f>VLOOKUP(I510,Inventarios!$A$3:$B$9,2,FALSE)</f>
        <v>26618</v>
      </c>
      <c r="M510" s="4">
        <f>VLOOKUP(I510,Inventarios!$A$3:$C$9,3,FALSE)</f>
        <v>39447</v>
      </c>
      <c r="N510" s="4">
        <f t="shared" si="28"/>
        <v>708.5</v>
      </c>
      <c r="O510" s="4">
        <f t="shared" si="29"/>
        <v>705</v>
      </c>
      <c r="P510" s="4">
        <f t="shared" si="30"/>
        <v>2016</v>
      </c>
      <c r="Q510" s="4">
        <f t="shared" si="31"/>
        <v>381.5</v>
      </c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5">
      <c r="A511" s="4">
        <v>23771</v>
      </c>
      <c r="B511" s="4" t="s">
        <v>732</v>
      </c>
      <c r="C511" s="4" t="s">
        <v>276</v>
      </c>
      <c r="D511" s="4" t="s">
        <v>35</v>
      </c>
      <c r="E511" s="4" t="s">
        <v>1219</v>
      </c>
      <c r="F511" s="4">
        <v>57</v>
      </c>
      <c r="G511" s="6">
        <v>42428</v>
      </c>
      <c r="H511" s="4" t="str">
        <f>VLOOKUP(D511,Productos!$A$2:$B$13,2,FALSE)</f>
        <v>garrafa 2l</v>
      </c>
      <c r="I511" t="str">
        <f>VLOOKUP(C511,Países!$A$2:$B$186,2,FALSE)</f>
        <v>Sub-Saharan Africa</v>
      </c>
      <c r="J511" s="4">
        <f>VLOOKUP(H511,Productos!$B$2:$C$13,2,FALSE)</f>
        <v>2.5</v>
      </c>
      <c r="K511" s="4">
        <f>VLOOKUP(H511,Productos!$B$2:$D$13,3,FALSE)</f>
        <v>4.5</v>
      </c>
      <c r="L511" s="4">
        <f>VLOOKUP(I511,Inventarios!$A$3:$B$9,2,FALSE)</f>
        <v>26618</v>
      </c>
      <c r="M511" s="4">
        <f>VLOOKUP(I511,Inventarios!$A$3:$C$9,3,FALSE)</f>
        <v>39447</v>
      </c>
      <c r="N511" s="4">
        <f t="shared" si="28"/>
        <v>256.5</v>
      </c>
      <c r="O511" s="4">
        <f t="shared" si="29"/>
        <v>254</v>
      </c>
      <c r="P511" s="4">
        <f t="shared" si="30"/>
        <v>2016</v>
      </c>
      <c r="Q511" s="4">
        <f t="shared" si="31"/>
        <v>142.5</v>
      </c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5">
      <c r="A512" s="4">
        <v>23772</v>
      </c>
      <c r="B512" s="4" t="s">
        <v>733</v>
      </c>
      <c r="C512" s="4" t="s">
        <v>99</v>
      </c>
      <c r="D512" s="4" t="s">
        <v>31</v>
      </c>
      <c r="E512" s="4" t="s">
        <v>1219</v>
      </c>
      <c r="F512" s="4">
        <v>119</v>
      </c>
      <c r="G512" s="6">
        <v>42385</v>
      </c>
      <c r="H512" s="4" t="str">
        <f>VLOOKUP(D512,Productos!$A$2:$B$13,2,FALSE)</f>
        <v>botella 5l</v>
      </c>
      <c r="I512" t="str">
        <f>VLOOKUP(C512,Países!$A$2:$B$186,2,FALSE)</f>
        <v>Asia</v>
      </c>
      <c r="J512" s="4">
        <f>VLOOKUP(H512,Productos!$B$2:$C$13,2,FALSE)</f>
        <v>6</v>
      </c>
      <c r="K512" s="4">
        <f>VLOOKUP(H512,Productos!$B$2:$D$13,3,FALSE)</f>
        <v>9</v>
      </c>
      <c r="L512" s="4">
        <f>VLOOKUP(I512,Inventarios!$A$3:$B$9,2,FALSE)</f>
        <v>10972</v>
      </c>
      <c r="M512" s="4">
        <f>VLOOKUP(I512,Inventarios!$A$3:$C$9,3,FALSE)</f>
        <v>18721</v>
      </c>
      <c r="N512" s="4">
        <f t="shared" si="28"/>
        <v>1071</v>
      </c>
      <c r="O512" s="4">
        <f t="shared" si="29"/>
        <v>1065</v>
      </c>
      <c r="P512" s="4">
        <f t="shared" si="30"/>
        <v>2016</v>
      </c>
      <c r="Q512" s="4">
        <f t="shared" si="31"/>
        <v>714</v>
      </c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5">
      <c r="A513" s="4">
        <v>23773</v>
      </c>
      <c r="B513" s="4" t="s">
        <v>734</v>
      </c>
      <c r="C513" s="4" t="s">
        <v>53</v>
      </c>
      <c r="D513" s="4" t="s">
        <v>28</v>
      </c>
      <c r="E513" s="4" t="s">
        <v>1218</v>
      </c>
      <c r="F513" s="4">
        <v>87</v>
      </c>
      <c r="G513" s="6">
        <v>42428</v>
      </c>
      <c r="H513" s="4" t="str">
        <f>VLOOKUP(D513,Productos!$A$2:$B$13,2,FALSE)</f>
        <v>botella 1l</v>
      </c>
      <c r="I513" t="str">
        <f>VLOOKUP(C513,Países!$A$2:$B$186,2,FALSE)</f>
        <v>Middle East and North Africa</v>
      </c>
      <c r="J513" s="4">
        <f>VLOOKUP(H513,Productos!$B$2:$C$13,2,FALSE)</f>
        <v>3.5</v>
      </c>
      <c r="K513" s="4">
        <f>VLOOKUP(H513,Productos!$B$2:$D$13,3,FALSE)</f>
        <v>6.5</v>
      </c>
      <c r="L513" s="4">
        <f>VLOOKUP(I513,Inventarios!$A$3:$B$9,2,FALSE)</f>
        <v>11415</v>
      </c>
      <c r="M513" s="4">
        <f>VLOOKUP(I513,Inventarios!$A$3:$C$9,3,FALSE)</f>
        <v>15102</v>
      </c>
      <c r="N513" s="4">
        <f t="shared" si="28"/>
        <v>565.5</v>
      </c>
      <c r="O513" s="4">
        <f t="shared" si="29"/>
        <v>562</v>
      </c>
      <c r="P513" s="4">
        <f t="shared" si="30"/>
        <v>2016</v>
      </c>
      <c r="Q513" s="4">
        <f t="shared" si="31"/>
        <v>304.5</v>
      </c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5">
      <c r="A514" s="4">
        <v>23774</v>
      </c>
      <c r="B514" s="4" t="s">
        <v>735</v>
      </c>
      <c r="C514" s="4" t="s">
        <v>51</v>
      </c>
      <c r="D514" s="4" t="s">
        <v>13</v>
      </c>
      <c r="E514" s="4" t="s">
        <v>1218</v>
      </c>
      <c r="F514" s="4">
        <v>170</v>
      </c>
      <c r="G514" s="6">
        <v>42436</v>
      </c>
      <c r="H514" s="4" t="str">
        <f>VLOOKUP(D514,Productos!$A$2:$B$13,2,FALSE)</f>
        <v>botellín 200cc</v>
      </c>
      <c r="I514" t="str">
        <f>VLOOKUP(C514,Países!$A$2:$B$186,2,FALSE)</f>
        <v>Central America and the Caribbean</v>
      </c>
      <c r="J514" s="4">
        <f>VLOOKUP(H514,Productos!$B$2:$C$13,2,FALSE)</f>
        <v>1.5</v>
      </c>
      <c r="K514" s="4">
        <f>VLOOKUP(H514,Productos!$B$2:$D$13,3,FALSE)</f>
        <v>3</v>
      </c>
      <c r="L514" s="4">
        <f>VLOOKUP(I514,Inventarios!$A$3:$B$9,2,FALSE)</f>
        <v>7690</v>
      </c>
      <c r="M514" s="4">
        <f>VLOOKUP(I514,Inventarios!$A$3:$C$9,3,FALSE)</f>
        <v>14672</v>
      </c>
      <c r="N514" s="4">
        <f t="shared" si="28"/>
        <v>510</v>
      </c>
      <c r="O514" s="4">
        <f t="shared" si="29"/>
        <v>508.5</v>
      </c>
      <c r="P514" s="4">
        <f t="shared" si="30"/>
        <v>2016</v>
      </c>
      <c r="Q514" s="4">
        <f t="shared" si="31"/>
        <v>255</v>
      </c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5">
      <c r="A515" s="4">
        <v>23775</v>
      </c>
      <c r="B515" s="4" t="s">
        <v>736</v>
      </c>
      <c r="C515" s="4" t="s">
        <v>315</v>
      </c>
      <c r="D515" s="4" t="s">
        <v>37</v>
      </c>
      <c r="E515" s="4" t="s">
        <v>1218</v>
      </c>
      <c r="F515" s="4">
        <v>91</v>
      </c>
      <c r="G515" s="6">
        <v>42373</v>
      </c>
      <c r="H515" s="4" t="str">
        <f>VLOOKUP(D515,Productos!$A$2:$B$13,2,FALSE)</f>
        <v>garrafa 3l</v>
      </c>
      <c r="I515" t="str">
        <f>VLOOKUP(C515,Países!$A$2:$B$186,2,FALSE)</f>
        <v>Sub-Saharan Africa</v>
      </c>
      <c r="J515" s="4">
        <f>VLOOKUP(H515,Productos!$B$2:$C$13,2,FALSE)</f>
        <v>3.5</v>
      </c>
      <c r="K515" s="4">
        <f>VLOOKUP(H515,Productos!$B$2:$D$13,3,FALSE)</f>
        <v>6.99</v>
      </c>
      <c r="L515" s="4">
        <f>VLOOKUP(I515,Inventarios!$A$3:$B$9,2,FALSE)</f>
        <v>26618</v>
      </c>
      <c r="M515" s="4">
        <f>VLOOKUP(I515,Inventarios!$A$3:$C$9,3,FALSE)</f>
        <v>39447</v>
      </c>
      <c r="N515" s="4">
        <f t="shared" ref="N515:N578" si="32">F515*K515</f>
        <v>636.09</v>
      </c>
      <c r="O515" s="4">
        <f t="shared" ref="O515:O578" si="33">N515-J515</f>
        <v>632.59</v>
      </c>
      <c r="P515" s="4">
        <f t="shared" ref="P515:P578" si="34">YEAR(G515)</f>
        <v>2016</v>
      </c>
      <c r="Q515" s="4">
        <f t="shared" ref="Q515:Q578" si="35">F515*J515</f>
        <v>318.5</v>
      </c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5">
      <c r="A516" s="4">
        <v>23776</v>
      </c>
      <c r="B516" s="4" t="s">
        <v>737</v>
      </c>
      <c r="C516" s="4" t="s">
        <v>278</v>
      </c>
      <c r="D516" s="4" t="s">
        <v>24</v>
      </c>
      <c r="E516" s="4" t="s">
        <v>1218</v>
      </c>
      <c r="F516" s="4">
        <v>124</v>
      </c>
      <c r="G516" s="6">
        <v>42433</v>
      </c>
      <c r="H516" s="4" t="str">
        <f>VLOOKUP(D516,Productos!$A$2:$B$13,2,FALSE)</f>
        <v>botella 0.5l</v>
      </c>
      <c r="I516" t="str">
        <f>VLOOKUP(C516,Países!$A$2:$B$186,2,FALSE)</f>
        <v>Europe</v>
      </c>
      <c r="J516" s="4">
        <f>VLOOKUP(H516,Productos!$B$2:$C$13,2,FALSE)</f>
        <v>3</v>
      </c>
      <c r="K516" s="4">
        <f>VLOOKUP(H516,Productos!$B$2:$D$13,3,FALSE)</f>
        <v>6</v>
      </c>
      <c r="L516" s="4">
        <f>VLOOKUP(I516,Inventarios!$A$3:$B$9,2,FALSE)</f>
        <v>12372</v>
      </c>
      <c r="M516" s="4">
        <f>VLOOKUP(I516,Inventarios!$A$3:$C$9,3,FALSE)</f>
        <v>22716</v>
      </c>
      <c r="N516" s="4">
        <f t="shared" si="32"/>
        <v>744</v>
      </c>
      <c r="O516" s="4">
        <f t="shared" si="33"/>
        <v>741</v>
      </c>
      <c r="P516" s="4">
        <f t="shared" si="34"/>
        <v>2016</v>
      </c>
      <c r="Q516" s="4">
        <f t="shared" si="35"/>
        <v>372</v>
      </c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5">
      <c r="A517" s="4">
        <v>23777</v>
      </c>
      <c r="B517" s="4" t="s">
        <v>738</v>
      </c>
      <c r="C517" s="4" t="s">
        <v>164</v>
      </c>
      <c r="D517" s="4" t="s">
        <v>28</v>
      </c>
      <c r="E517" s="4" t="s">
        <v>1219</v>
      </c>
      <c r="F517" s="4">
        <v>163</v>
      </c>
      <c r="G517" s="6">
        <v>42419</v>
      </c>
      <c r="H517" s="4" t="str">
        <f>VLOOKUP(D517,Productos!$A$2:$B$13,2,FALSE)</f>
        <v>botella 1l</v>
      </c>
      <c r="I517" t="str">
        <f>VLOOKUP(C517,Países!$A$2:$B$186,2,FALSE)</f>
        <v>Central America and the Caribbean</v>
      </c>
      <c r="J517" s="4">
        <f>VLOOKUP(H517,Productos!$B$2:$C$13,2,FALSE)</f>
        <v>3.5</v>
      </c>
      <c r="K517" s="4">
        <f>VLOOKUP(H517,Productos!$B$2:$D$13,3,FALSE)</f>
        <v>6.5</v>
      </c>
      <c r="L517" s="4">
        <f>VLOOKUP(I517,Inventarios!$A$3:$B$9,2,FALSE)</f>
        <v>7690</v>
      </c>
      <c r="M517" s="4">
        <f>VLOOKUP(I517,Inventarios!$A$3:$C$9,3,FALSE)</f>
        <v>14672</v>
      </c>
      <c r="N517" s="4">
        <f t="shared" si="32"/>
        <v>1059.5</v>
      </c>
      <c r="O517" s="4">
        <f t="shared" si="33"/>
        <v>1056</v>
      </c>
      <c r="P517" s="4">
        <f t="shared" si="34"/>
        <v>2016</v>
      </c>
      <c r="Q517" s="4">
        <f t="shared" si="35"/>
        <v>570.5</v>
      </c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5">
      <c r="A518" s="4">
        <v>23778</v>
      </c>
      <c r="B518" s="4" t="s">
        <v>739</v>
      </c>
      <c r="C518" s="4" t="s">
        <v>150</v>
      </c>
      <c r="D518" s="4" t="s">
        <v>24</v>
      </c>
      <c r="E518" s="4" t="s">
        <v>1219</v>
      </c>
      <c r="F518" s="4">
        <v>81</v>
      </c>
      <c r="G518" s="6">
        <v>42397</v>
      </c>
      <c r="H518" s="4" t="str">
        <f>VLOOKUP(D518,Productos!$A$2:$B$13,2,FALSE)</f>
        <v>botella 0.5l</v>
      </c>
      <c r="I518" t="str">
        <f>VLOOKUP(C518,Países!$A$2:$B$186,2,FALSE)</f>
        <v>Sub-Saharan Africa</v>
      </c>
      <c r="J518" s="4">
        <f>VLOOKUP(H518,Productos!$B$2:$C$13,2,FALSE)</f>
        <v>3</v>
      </c>
      <c r="K518" s="4">
        <f>VLOOKUP(H518,Productos!$B$2:$D$13,3,FALSE)</f>
        <v>6</v>
      </c>
      <c r="L518" s="4">
        <f>VLOOKUP(I518,Inventarios!$A$3:$B$9,2,FALSE)</f>
        <v>26618</v>
      </c>
      <c r="M518" s="4">
        <f>VLOOKUP(I518,Inventarios!$A$3:$C$9,3,FALSE)</f>
        <v>39447</v>
      </c>
      <c r="N518" s="4">
        <f t="shared" si="32"/>
        <v>486</v>
      </c>
      <c r="O518" s="4">
        <f t="shared" si="33"/>
        <v>483</v>
      </c>
      <c r="P518" s="4">
        <f t="shared" si="34"/>
        <v>2016</v>
      </c>
      <c r="Q518" s="4">
        <f t="shared" si="35"/>
        <v>243</v>
      </c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5">
      <c r="A519" s="4">
        <v>23779</v>
      </c>
      <c r="B519" s="4" t="s">
        <v>740</v>
      </c>
      <c r="C519" s="4" t="s">
        <v>55</v>
      </c>
      <c r="D519" s="4" t="s">
        <v>37</v>
      </c>
      <c r="E519" s="4" t="s">
        <v>1219</v>
      </c>
      <c r="F519" s="4">
        <v>124</v>
      </c>
      <c r="G519" s="6">
        <v>42436</v>
      </c>
      <c r="H519" s="4" t="str">
        <f>VLOOKUP(D519,Productos!$A$2:$B$13,2,FALSE)</f>
        <v>garrafa 3l</v>
      </c>
      <c r="I519" t="str">
        <f>VLOOKUP(C519,Países!$A$2:$B$186,2,FALSE)</f>
        <v>Sub-Saharan Africa</v>
      </c>
      <c r="J519" s="4">
        <f>VLOOKUP(H519,Productos!$B$2:$C$13,2,FALSE)</f>
        <v>3.5</v>
      </c>
      <c r="K519" s="4">
        <f>VLOOKUP(H519,Productos!$B$2:$D$13,3,FALSE)</f>
        <v>6.99</v>
      </c>
      <c r="L519" s="4">
        <f>VLOOKUP(I519,Inventarios!$A$3:$B$9,2,FALSE)</f>
        <v>26618</v>
      </c>
      <c r="M519" s="4">
        <f>VLOOKUP(I519,Inventarios!$A$3:$C$9,3,FALSE)</f>
        <v>39447</v>
      </c>
      <c r="N519" s="4">
        <f t="shared" si="32"/>
        <v>866.76</v>
      </c>
      <c r="O519" s="4">
        <f t="shared" si="33"/>
        <v>863.26</v>
      </c>
      <c r="P519" s="4">
        <f t="shared" si="34"/>
        <v>2016</v>
      </c>
      <c r="Q519" s="4">
        <f t="shared" si="35"/>
        <v>434</v>
      </c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5">
      <c r="A520" s="4">
        <v>23780</v>
      </c>
      <c r="B520" s="4" t="s">
        <v>741</v>
      </c>
      <c r="C520" s="4" t="s">
        <v>70</v>
      </c>
      <c r="D520" s="4" t="s">
        <v>31</v>
      </c>
      <c r="E520" s="4" t="s">
        <v>1218</v>
      </c>
      <c r="F520" s="4">
        <v>40</v>
      </c>
      <c r="G520" s="6">
        <v>42446</v>
      </c>
      <c r="H520" s="4" t="str">
        <f>VLOOKUP(D520,Productos!$A$2:$B$13,2,FALSE)</f>
        <v>botella 5l</v>
      </c>
      <c r="I520" t="str">
        <f>VLOOKUP(C520,Países!$A$2:$B$186,2,FALSE)</f>
        <v>Sub-Saharan Africa</v>
      </c>
      <c r="J520" s="4">
        <f>VLOOKUP(H520,Productos!$B$2:$C$13,2,FALSE)</f>
        <v>6</v>
      </c>
      <c r="K520" s="4">
        <f>VLOOKUP(H520,Productos!$B$2:$D$13,3,FALSE)</f>
        <v>9</v>
      </c>
      <c r="L520" s="4">
        <f>VLOOKUP(I520,Inventarios!$A$3:$B$9,2,FALSE)</f>
        <v>26618</v>
      </c>
      <c r="M520" s="4">
        <f>VLOOKUP(I520,Inventarios!$A$3:$C$9,3,FALSE)</f>
        <v>39447</v>
      </c>
      <c r="N520" s="4">
        <f t="shared" si="32"/>
        <v>360</v>
      </c>
      <c r="O520" s="4">
        <f t="shared" si="33"/>
        <v>354</v>
      </c>
      <c r="P520" s="4">
        <f t="shared" si="34"/>
        <v>2016</v>
      </c>
      <c r="Q520" s="4">
        <f t="shared" si="35"/>
        <v>240</v>
      </c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5">
      <c r="A521" s="4">
        <v>23781</v>
      </c>
      <c r="B521" s="4" t="s">
        <v>742</v>
      </c>
      <c r="C521" s="4" t="s">
        <v>81</v>
      </c>
      <c r="D521" s="4" t="s">
        <v>22</v>
      </c>
      <c r="E521" s="4" t="s">
        <v>1219</v>
      </c>
      <c r="F521" s="4">
        <v>198</v>
      </c>
      <c r="G521" s="6">
        <v>42435</v>
      </c>
      <c r="H521" s="4" t="str">
        <f>VLOOKUP(D521,Productos!$A$2:$B$13,2,FALSE)</f>
        <v>botellín 500cc</v>
      </c>
      <c r="I521" t="str">
        <f>VLOOKUP(C521,Países!$A$2:$B$186,2,FALSE)</f>
        <v>Asia</v>
      </c>
      <c r="J521" s="4">
        <f>VLOOKUP(H521,Productos!$B$2:$C$13,2,FALSE)</f>
        <v>3.5</v>
      </c>
      <c r="K521" s="4">
        <f>VLOOKUP(H521,Productos!$B$2:$D$13,3,FALSE)</f>
        <v>6.5</v>
      </c>
      <c r="L521" s="4">
        <f>VLOOKUP(I521,Inventarios!$A$3:$B$9,2,FALSE)</f>
        <v>10972</v>
      </c>
      <c r="M521" s="4">
        <f>VLOOKUP(I521,Inventarios!$A$3:$C$9,3,FALSE)</f>
        <v>18721</v>
      </c>
      <c r="N521" s="4">
        <f t="shared" si="32"/>
        <v>1287</v>
      </c>
      <c r="O521" s="4">
        <f t="shared" si="33"/>
        <v>1283.5</v>
      </c>
      <c r="P521" s="4">
        <f t="shared" si="34"/>
        <v>2016</v>
      </c>
      <c r="Q521" s="4">
        <f t="shared" si="35"/>
        <v>693</v>
      </c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5">
      <c r="A522" s="4">
        <v>23782</v>
      </c>
      <c r="B522" s="4" t="s">
        <v>743</v>
      </c>
      <c r="C522" s="4" t="s">
        <v>75</v>
      </c>
      <c r="D522" s="4" t="s">
        <v>31</v>
      </c>
      <c r="E522" s="4" t="s">
        <v>1219</v>
      </c>
      <c r="F522" s="4">
        <v>170</v>
      </c>
      <c r="G522" s="6">
        <v>42448</v>
      </c>
      <c r="H522" s="4" t="str">
        <f>VLOOKUP(D522,Productos!$A$2:$B$13,2,FALSE)</f>
        <v>botella 5l</v>
      </c>
      <c r="I522" t="str">
        <f>VLOOKUP(C522,Países!$A$2:$B$186,2,FALSE)</f>
        <v>Central America and the Caribbean</v>
      </c>
      <c r="J522" s="4">
        <f>VLOOKUP(H522,Productos!$B$2:$C$13,2,FALSE)</f>
        <v>6</v>
      </c>
      <c r="K522" s="4">
        <f>VLOOKUP(H522,Productos!$B$2:$D$13,3,FALSE)</f>
        <v>9</v>
      </c>
      <c r="L522" s="4">
        <f>VLOOKUP(I522,Inventarios!$A$3:$B$9,2,FALSE)</f>
        <v>7690</v>
      </c>
      <c r="M522" s="4">
        <f>VLOOKUP(I522,Inventarios!$A$3:$C$9,3,FALSE)</f>
        <v>14672</v>
      </c>
      <c r="N522" s="4">
        <f t="shared" si="32"/>
        <v>1530</v>
      </c>
      <c r="O522" s="4">
        <f t="shared" si="33"/>
        <v>1524</v>
      </c>
      <c r="P522" s="4">
        <f t="shared" si="34"/>
        <v>2016</v>
      </c>
      <c r="Q522" s="4">
        <f t="shared" si="35"/>
        <v>1020</v>
      </c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5">
      <c r="A523" s="4">
        <v>23783</v>
      </c>
      <c r="B523" s="4" t="s">
        <v>744</v>
      </c>
      <c r="C523" s="4" t="s">
        <v>15</v>
      </c>
      <c r="D523" s="4" t="s">
        <v>13</v>
      </c>
      <c r="E523" s="4" t="s">
        <v>1218</v>
      </c>
      <c r="F523" s="4">
        <v>127</v>
      </c>
      <c r="G523" s="6">
        <v>42376</v>
      </c>
      <c r="H523" s="4" t="str">
        <f>VLOOKUP(D523,Productos!$A$2:$B$13,2,FALSE)</f>
        <v>botellín 200cc</v>
      </c>
      <c r="I523" t="str">
        <f>VLOOKUP(C523,Países!$A$2:$B$186,2,FALSE)</f>
        <v>Sub-Saharan Africa</v>
      </c>
      <c r="J523" s="4">
        <f>VLOOKUP(H523,Productos!$B$2:$C$13,2,FALSE)</f>
        <v>1.5</v>
      </c>
      <c r="K523" s="4">
        <f>VLOOKUP(H523,Productos!$B$2:$D$13,3,FALSE)</f>
        <v>3</v>
      </c>
      <c r="L523" s="4">
        <f>VLOOKUP(I523,Inventarios!$A$3:$B$9,2,FALSE)</f>
        <v>26618</v>
      </c>
      <c r="M523" s="4">
        <f>VLOOKUP(I523,Inventarios!$A$3:$C$9,3,FALSE)</f>
        <v>39447</v>
      </c>
      <c r="N523" s="4">
        <f t="shared" si="32"/>
        <v>381</v>
      </c>
      <c r="O523" s="4">
        <f t="shared" si="33"/>
        <v>379.5</v>
      </c>
      <c r="P523" s="4">
        <f t="shared" si="34"/>
        <v>2016</v>
      </c>
      <c r="Q523" s="4">
        <f t="shared" si="35"/>
        <v>190.5</v>
      </c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5">
      <c r="A524" s="4">
        <v>23784</v>
      </c>
      <c r="B524" s="4" t="s">
        <v>745</v>
      </c>
      <c r="C524" s="4" t="s">
        <v>266</v>
      </c>
      <c r="D524" s="4" t="s">
        <v>22</v>
      </c>
      <c r="E524" s="4" t="s">
        <v>1218</v>
      </c>
      <c r="F524" s="4">
        <v>86</v>
      </c>
      <c r="G524" s="6">
        <v>42425</v>
      </c>
      <c r="H524" s="4" t="str">
        <f>VLOOKUP(D524,Productos!$A$2:$B$13,2,FALSE)</f>
        <v>botellín 500cc</v>
      </c>
      <c r="I524" t="str">
        <f>VLOOKUP(C524,Países!$A$2:$B$186,2,FALSE)</f>
        <v>Central America and the Caribbean</v>
      </c>
      <c r="J524" s="4">
        <f>VLOOKUP(H524,Productos!$B$2:$C$13,2,FALSE)</f>
        <v>3.5</v>
      </c>
      <c r="K524" s="4">
        <f>VLOOKUP(H524,Productos!$B$2:$D$13,3,FALSE)</f>
        <v>6.5</v>
      </c>
      <c r="L524" s="4">
        <f>VLOOKUP(I524,Inventarios!$A$3:$B$9,2,FALSE)</f>
        <v>7690</v>
      </c>
      <c r="M524" s="4">
        <f>VLOOKUP(I524,Inventarios!$A$3:$C$9,3,FALSE)</f>
        <v>14672</v>
      </c>
      <c r="N524" s="4">
        <f t="shared" si="32"/>
        <v>559</v>
      </c>
      <c r="O524" s="4">
        <f t="shared" si="33"/>
        <v>555.5</v>
      </c>
      <c r="P524" s="4">
        <f t="shared" si="34"/>
        <v>2016</v>
      </c>
      <c r="Q524" s="4">
        <f t="shared" si="35"/>
        <v>301</v>
      </c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5">
      <c r="A525" s="4">
        <v>23785</v>
      </c>
      <c r="B525" s="4" t="s">
        <v>746</v>
      </c>
      <c r="C525" s="4" t="s">
        <v>315</v>
      </c>
      <c r="D525" s="4" t="s">
        <v>13</v>
      </c>
      <c r="E525" s="4" t="s">
        <v>1220</v>
      </c>
      <c r="F525" s="4">
        <v>109</v>
      </c>
      <c r="G525" s="6">
        <v>42400</v>
      </c>
      <c r="H525" s="4" t="str">
        <f>VLOOKUP(D525,Productos!$A$2:$B$13,2,FALSE)</f>
        <v>botellín 200cc</v>
      </c>
      <c r="I525" t="str">
        <f>VLOOKUP(C525,Países!$A$2:$B$186,2,FALSE)</f>
        <v>Sub-Saharan Africa</v>
      </c>
      <c r="J525" s="4">
        <f>VLOOKUP(H525,Productos!$B$2:$C$13,2,FALSE)</f>
        <v>1.5</v>
      </c>
      <c r="K525" s="4">
        <f>VLOOKUP(H525,Productos!$B$2:$D$13,3,FALSE)</f>
        <v>3</v>
      </c>
      <c r="L525" s="4">
        <f>VLOOKUP(I525,Inventarios!$A$3:$B$9,2,FALSE)</f>
        <v>26618</v>
      </c>
      <c r="M525" s="4">
        <f>VLOOKUP(I525,Inventarios!$A$3:$C$9,3,FALSE)</f>
        <v>39447</v>
      </c>
      <c r="N525" s="4">
        <f t="shared" si="32"/>
        <v>327</v>
      </c>
      <c r="O525" s="4">
        <f t="shared" si="33"/>
        <v>325.5</v>
      </c>
      <c r="P525" s="4">
        <f t="shared" si="34"/>
        <v>2016</v>
      </c>
      <c r="Q525" s="4">
        <f t="shared" si="35"/>
        <v>163.5</v>
      </c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5">
      <c r="A526" s="4">
        <v>23786</v>
      </c>
      <c r="B526" s="4" t="s">
        <v>747</v>
      </c>
      <c r="C526" s="4" t="s">
        <v>146</v>
      </c>
      <c r="D526" s="4" t="s">
        <v>22</v>
      </c>
      <c r="E526" s="4" t="s">
        <v>1219</v>
      </c>
      <c r="F526" s="4">
        <v>194</v>
      </c>
      <c r="G526" s="6">
        <v>42376</v>
      </c>
      <c r="H526" s="4" t="str">
        <f>VLOOKUP(D526,Productos!$A$2:$B$13,2,FALSE)</f>
        <v>botellín 500cc</v>
      </c>
      <c r="I526" t="str">
        <f>VLOOKUP(C526,Países!$A$2:$B$186,2,FALSE)</f>
        <v>Europe</v>
      </c>
      <c r="J526" s="4">
        <f>VLOOKUP(H526,Productos!$B$2:$C$13,2,FALSE)</f>
        <v>3.5</v>
      </c>
      <c r="K526" s="4">
        <f>VLOOKUP(H526,Productos!$B$2:$D$13,3,FALSE)</f>
        <v>6.5</v>
      </c>
      <c r="L526" s="4">
        <f>VLOOKUP(I526,Inventarios!$A$3:$B$9,2,FALSE)</f>
        <v>12372</v>
      </c>
      <c r="M526" s="4">
        <f>VLOOKUP(I526,Inventarios!$A$3:$C$9,3,FALSE)</f>
        <v>22716</v>
      </c>
      <c r="N526" s="4">
        <f t="shared" si="32"/>
        <v>1261</v>
      </c>
      <c r="O526" s="4">
        <f t="shared" si="33"/>
        <v>1257.5</v>
      </c>
      <c r="P526" s="4">
        <f t="shared" si="34"/>
        <v>2016</v>
      </c>
      <c r="Q526" s="4">
        <f t="shared" si="35"/>
        <v>679</v>
      </c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5">
      <c r="A527" s="4">
        <v>23787</v>
      </c>
      <c r="B527" s="4" t="s">
        <v>748</v>
      </c>
      <c r="C527" s="4" t="s">
        <v>293</v>
      </c>
      <c r="D527" s="4" t="s">
        <v>22</v>
      </c>
      <c r="E527" s="4" t="s">
        <v>1219</v>
      </c>
      <c r="F527" s="4">
        <v>29</v>
      </c>
      <c r="G527" s="6">
        <v>42415</v>
      </c>
      <c r="H527" s="4" t="str">
        <f>VLOOKUP(D527,Productos!$A$2:$B$13,2,FALSE)</f>
        <v>botellín 500cc</v>
      </c>
      <c r="I527" t="str">
        <f>VLOOKUP(C527,Países!$A$2:$B$186,2,FALSE)</f>
        <v>Sub-Saharan Africa</v>
      </c>
      <c r="J527" s="4">
        <f>VLOOKUP(H527,Productos!$B$2:$C$13,2,FALSE)</f>
        <v>3.5</v>
      </c>
      <c r="K527" s="4">
        <f>VLOOKUP(H527,Productos!$B$2:$D$13,3,FALSE)</f>
        <v>6.5</v>
      </c>
      <c r="L527" s="4">
        <f>VLOOKUP(I527,Inventarios!$A$3:$B$9,2,FALSE)</f>
        <v>26618</v>
      </c>
      <c r="M527" s="4">
        <f>VLOOKUP(I527,Inventarios!$A$3:$C$9,3,FALSE)</f>
        <v>39447</v>
      </c>
      <c r="N527" s="4">
        <f t="shared" si="32"/>
        <v>188.5</v>
      </c>
      <c r="O527" s="4">
        <f t="shared" si="33"/>
        <v>185</v>
      </c>
      <c r="P527" s="4">
        <f t="shared" si="34"/>
        <v>2016</v>
      </c>
      <c r="Q527" s="4">
        <f t="shared" si="35"/>
        <v>101.5</v>
      </c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5">
      <c r="A528" s="4">
        <v>23788</v>
      </c>
      <c r="B528" s="4" t="s">
        <v>749</v>
      </c>
      <c r="C528" s="4" t="s">
        <v>122</v>
      </c>
      <c r="D528" s="4" t="s">
        <v>31</v>
      </c>
      <c r="E528" s="4" t="s">
        <v>1219</v>
      </c>
      <c r="F528" s="4">
        <v>60</v>
      </c>
      <c r="G528" s="6">
        <v>42433</v>
      </c>
      <c r="H528" s="4" t="str">
        <f>VLOOKUP(D528,Productos!$A$2:$B$13,2,FALSE)</f>
        <v>botella 5l</v>
      </c>
      <c r="I528" t="str">
        <f>VLOOKUP(C528,Países!$A$2:$B$186,2,FALSE)</f>
        <v>Sub-Saharan Africa</v>
      </c>
      <c r="J528" s="4">
        <f>VLOOKUP(H528,Productos!$B$2:$C$13,2,FALSE)</f>
        <v>6</v>
      </c>
      <c r="K528" s="4">
        <f>VLOOKUP(H528,Productos!$B$2:$D$13,3,FALSE)</f>
        <v>9</v>
      </c>
      <c r="L528" s="4">
        <f>VLOOKUP(I528,Inventarios!$A$3:$B$9,2,FALSE)</f>
        <v>26618</v>
      </c>
      <c r="M528" s="4">
        <f>VLOOKUP(I528,Inventarios!$A$3:$C$9,3,FALSE)</f>
        <v>39447</v>
      </c>
      <c r="N528" s="4">
        <f t="shared" si="32"/>
        <v>540</v>
      </c>
      <c r="O528" s="4">
        <f t="shared" si="33"/>
        <v>534</v>
      </c>
      <c r="P528" s="4">
        <f t="shared" si="34"/>
        <v>2016</v>
      </c>
      <c r="Q528" s="4">
        <f t="shared" si="35"/>
        <v>360</v>
      </c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5">
      <c r="A529" s="4">
        <v>23789</v>
      </c>
      <c r="B529" s="4" t="s">
        <v>750</v>
      </c>
      <c r="C529" s="4" t="s">
        <v>140</v>
      </c>
      <c r="D529" s="4" t="s">
        <v>16</v>
      </c>
      <c r="E529" s="4" t="s">
        <v>1218</v>
      </c>
      <c r="F529" s="4">
        <v>47</v>
      </c>
      <c r="G529" s="6">
        <v>42396</v>
      </c>
      <c r="H529" s="4" t="str">
        <f>VLOOKUP(D529,Productos!$A$2:$B$13,2,FALSE)</f>
        <v>garrafa 1l</v>
      </c>
      <c r="I529" t="str">
        <f>VLOOKUP(C529,Países!$A$2:$B$186,2,FALSE)</f>
        <v>Australia and Oceania</v>
      </c>
      <c r="J529" s="4">
        <f>VLOOKUP(H529,Productos!$B$2:$C$13,2,FALSE)</f>
        <v>1</v>
      </c>
      <c r="K529" s="4">
        <f>VLOOKUP(H529,Productos!$B$2:$D$13,3,FALSE)</f>
        <v>2</v>
      </c>
      <c r="L529" s="4">
        <f>VLOOKUP(I529,Inventarios!$A$3:$B$9,2,FALSE)</f>
        <v>4047</v>
      </c>
      <c r="M529" s="4">
        <f>VLOOKUP(I529,Inventarios!$A$3:$C$9,3,FALSE)</f>
        <v>9654</v>
      </c>
      <c r="N529" s="4">
        <f t="shared" si="32"/>
        <v>94</v>
      </c>
      <c r="O529" s="4">
        <f t="shared" si="33"/>
        <v>93</v>
      </c>
      <c r="P529" s="4">
        <f t="shared" si="34"/>
        <v>2016</v>
      </c>
      <c r="Q529" s="4">
        <f t="shared" si="35"/>
        <v>47</v>
      </c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5">
      <c r="A530" s="4">
        <v>23790</v>
      </c>
      <c r="B530" s="4" t="s">
        <v>751</v>
      </c>
      <c r="C530" s="4" t="s">
        <v>186</v>
      </c>
      <c r="D530" s="4" t="s">
        <v>41</v>
      </c>
      <c r="E530" s="4" t="s">
        <v>1219</v>
      </c>
      <c r="F530" s="4">
        <v>114</v>
      </c>
      <c r="G530" s="6">
        <v>42404</v>
      </c>
      <c r="H530" s="4" t="str">
        <f>VLOOKUP(D530,Productos!$A$2:$B$13,2,FALSE)</f>
        <v>garrafa 4l</v>
      </c>
      <c r="I530" t="str">
        <f>VLOOKUP(C530,Países!$A$2:$B$186,2,FALSE)</f>
        <v>Central America and the Caribbean</v>
      </c>
      <c r="J530" s="4">
        <f>VLOOKUP(H530,Productos!$B$2:$C$13,2,FALSE)</f>
        <v>5</v>
      </c>
      <c r="K530" s="4">
        <f>VLOOKUP(H530,Productos!$B$2:$D$13,3,FALSE)</f>
        <v>9.99</v>
      </c>
      <c r="L530" s="4">
        <f>VLOOKUP(I530,Inventarios!$A$3:$B$9,2,FALSE)</f>
        <v>7690</v>
      </c>
      <c r="M530" s="4">
        <f>VLOOKUP(I530,Inventarios!$A$3:$C$9,3,FALSE)</f>
        <v>14672</v>
      </c>
      <c r="N530" s="4">
        <f t="shared" si="32"/>
        <v>1138.8600000000001</v>
      </c>
      <c r="O530" s="4">
        <f t="shared" si="33"/>
        <v>1133.8600000000001</v>
      </c>
      <c r="P530" s="4">
        <f t="shared" si="34"/>
        <v>2016</v>
      </c>
      <c r="Q530" s="4">
        <f t="shared" si="35"/>
        <v>570</v>
      </c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5">
      <c r="A531" s="4">
        <v>23791</v>
      </c>
      <c r="B531" s="4" t="s">
        <v>752</v>
      </c>
      <c r="C531" s="4" t="s">
        <v>99</v>
      </c>
      <c r="D531" s="4" t="s">
        <v>37</v>
      </c>
      <c r="E531" s="4" t="s">
        <v>1219</v>
      </c>
      <c r="F531" s="4">
        <v>33</v>
      </c>
      <c r="G531" s="6">
        <v>42404</v>
      </c>
      <c r="H531" s="4" t="str">
        <f>VLOOKUP(D531,Productos!$A$2:$B$13,2,FALSE)</f>
        <v>garrafa 3l</v>
      </c>
      <c r="I531" t="str">
        <f>VLOOKUP(C531,Países!$A$2:$B$186,2,FALSE)</f>
        <v>Asia</v>
      </c>
      <c r="J531" s="4">
        <f>VLOOKUP(H531,Productos!$B$2:$C$13,2,FALSE)</f>
        <v>3.5</v>
      </c>
      <c r="K531" s="4">
        <f>VLOOKUP(H531,Productos!$B$2:$D$13,3,FALSE)</f>
        <v>6.99</v>
      </c>
      <c r="L531" s="4">
        <f>VLOOKUP(I531,Inventarios!$A$3:$B$9,2,FALSE)</f>
        <v>10972</v>
      </c>
      <c r="M531" s="4">
        <f>VLOOKUP(I531,Inventarios!$A$3:$C$9,3,FALSE)</f>
        <v>18721</v>
      </c>
      <c r="N531" s="4">
        <f t="shared" si="32"/>
        <v>230.67000000000002</v>
      </c>
      <c r="O531" s="4">
        <f t="shared" si="33"/>
        <v>227.17000000000002</v>
      </c>
      <c r="P531" s="4">
        <f t="shared" si="34"/>
        <v>2016</v>
      </c>
      <c r="Q531" s="4">
        <f t="shared" si="35"/>
        <v>115.5</v>
      </c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5">
      <c r="A532" s="4">
        <v>23792</v>
      </c>
      <c r="B532" s="4" t="s">
        <v>753</v>
      </c>
      <c r="C532" s="4" t="s">
        <v>140</v>
      </c>
      <c r="D532" s="4" t="s">
        <v>22</v>
      </c>
      <c r="E532" s="4" t="s">
        <v>1219</v>
      </c>
      <c r="F532" s="4">
        <v>31</v>
      </c>
      <c r="G532" s="6">
        <v>42402</v>
      </c>
      <c r="H532" s="4" t="str">
        <f>VLOOKUP(D532,Productos!$A$2:$B$13,2,FALSE)</f>
        <v>botellín 500cc</v>
      </c>
      <c r="I532" t="str">
        <f>VLOOKUP(C532,Países!$A$2:$B$186,2,FALSE)</f>
        <v>Australia and Oceania</v>
      </c>
      <c r="J532" s="4">
        <f>VLOOKUP(H532,Productos!$B$2:$C$13,2,FALSE)</f>
        <v>3.5</v>
      </c>
      <c r="K532" s="4">
        <f>VLOOKUP(H532,Productos!$B$2:$D$13,3,FALSE)</f>
        <v>6.5</v>
      </c>
      <c r="L532" s="4">
        <f>VLOOKUP(I532,Inventarios!$A$3:$B$9,2,FALSE)</f>
        <v>4047</v>
      </c>
      <c r="M532" s="4">
        <f>VLOOKUP(I532,Inventarios!$A$3:$C$9,3,FALSE)</f>
        <v>9654</v>
      </c>
      <c r="N532" s="4">
        <f t="shared" si="32"/>
        <v>201.5</v>
      </c>
      <c r="O532" s="4">
        <f t="shared" si="33"/>
        <v>198</v>
      </c>
      <c r="P532" s="4">
        <f t="shared" si="34"/>
        <v>2016</v>
      </c>
      <c r="Q532" s="4">
        <f t="shared" si="35"/>
        <v>108.5</v>
      </c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5">
      <c r="A533" s="4">
        <v>23793</v>
      </c>
      <c r="B533" s="4" t="s">
        <v>754</v>
      </c>
      <c r="C533" s="4" t="s">
        <v>235</v>
      </c>
      <c r="D533" s="4" t="s">
        <v>28</v>
      </c>
      <c r="E533" s="4" t="s">
        <v>1220</v>
      </c>
      <c r="F533" s="4">
        <v>12</v>
      </c>
      <c r="G533" s="6">
        <v>42458</v>
      </c>
      <c r="H533" s="4" t="str">
        <f>VLOOKUP(D533,Productos!$A$2:$B$13,2,FALSE)</f>
        <v>botella 1l</v>
      </c>
      <c r="I533" t="str">
        <f>VLOOKUP(C533,Países!$A$2:$B$186,2,FALSE)</f>
        <v>Asia</v>
      </c>
      <c r="J533" s="4">
        <f>VLOOKUP(H533,Productos!$B$2:$C$13,2,FALSE)</f>
        <v>3.5</v>
      </c>
      <c r="K533" s="4">
        <f>VLOOKUP(H533,Productos!$B$2:$D$13,3,FALSE)</f>
        <v>6.5</v>
      </c>
      <c r="L533" s="4">
        <f>VLOOKUP(I533,Inventarios!$A$3:$B$9,2,FALSE)</f>
        <v>10972</v>
      </c>
      <c r="M533" s="4">
        <f>VLOOKUP(I533,Inventarios!$A$3:$C$9,3,FALSE)</f>
        <v>18721</v>
      </c>
      <c r="N533" s="4">
        <f t="shared" si="32"/>
        <v>78</v>
      </c>
      <c r="O533" s="4">
        <f t="shared" si="33"/>
        <v>74.5</v>
      </c>
      <c r="P533" s="4">
        <f t="shared" si="34"/>
        <v>2016</v>
      </c>
      <c r="Q533" s="4">
        <f t="shared" si="35"/>
        <v>42</v>
      </c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5">
      <c r="A534" s="4">
        <v>23794</v>
      </c>
      <c r="B534" s="4" t="s">
        <v>755</v>
      </c>
      <c r="C534" s="4" t="s">
        <v>66</v>
      </c>
      <c r="D534" s="4" t="s">
        <v>31</v>
      </c>
      <c r="E534" s="4" t="s">
        <v>1219</v>
      </c>
      <c r="F534" s="4">
        <v>50</v>
      </c>
      <c r="G534" s="6">
        <v>42454</v>
      </c>
      <c r="H534" s="4" t="str">
        <f>VLOOKUP(D534,Productos!$A$2:$B$13,2,FALSE)</f>
        <v>botella 5l</v>
      </c>
      <c r="I534" t="str">
        <f>VLOOKUP(C534,Países!$A$2:$B$186,2,FALSE)</f>
        <v>Asia</v>
      </c>
      <c r="J534" s="4">
        <f>VLOOKUP(H534,Productos!$B$2:$C$13,2,FALSE)</f>
        <v>6</v>
      </c>
      <c r="K534" s="4">
        <f>VLOOKUP(H534,Productos!$B$2:$D$13,3,FALSE)</f>
        <v>9</v>
      </c>
      <c r="L534" s="4">
        <f>VLOOKUP(I534,Inventarios!$A$3:$B$9,2,FALSE)</f>
        <v>10972</v>
      </c>
      <c r="M534" s="4">
        <f>VLOOKUP(I534,Inventarios!$A$3:$C$9,3,FALSE)</f>
        <v>18721</v>
      </c>
      <c r="N534" s="4">
        <f t="shared" si="32"/>
        <v>450</v>
      </c>
      <c r="O534" s="4">
        <f t="shared" si="33"/>
        <v>444</v>
      </c>
      <c r="P534" s="4">
        <f t="shared" si="34"/>
        <v>2016</v>
      </c>
      <c r="Q534" s="4">
        <f t="shared" si="35"/>
        <v>300</v>
      </c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5">
      <c r="A535" s="4">
        <v>23795</v>
      </c>
      <c r="B535" s="4" t="s">
        <v>756</v>
      </c>
      <c r="C535" s="4" t="s">
        <v>63</v>
      </c>
      <c r="D535" s="4" t="s">
        <v>19</v>
      </c>
      <c r="E535" s="4" t="s">
        <v>1220</v>
      </c>
      <c r="F535" s="4">
        <v>115</v>
      </c>
      <c r="G535" s="6">
        <v>42401</v>
      </c>
      <c r="H535" s="4" t="str">
        <f>VLOOKUP(D535,Productos!$A$2:$B$13,2,FALSE)</f>
        <v>botellín 300cc</v>
      </c>
      <c r="I535" t="str">
        <f>VLOOKUP(C535,Países!$A$2:$B$186,2,FALSE)</f>
        <v>Europe</v>
      </c>
      <c r="J535" s="4">
        <f>VLOOKUP(H535,Productos!$B$2:$C$13,2,FALSE)</f>
        <v>2</v>
      </c>
      <c r="K535" s="4">
        <f>VLOOKUP(H535,Productos!$B$2:$D$13,3,FALSE)</f>
        <v>3.99</v>
      </c>
      <c r="L535" s="4">
        <f>VLOOKUP(I535,Inventarios!$A$3:$B$9,2,FALSE)</f>
        <v>12372</v>
      </c>
      <c r="M535" s="4">
        <f>VLOOKUP(I535,Inventarios!$A$3:$C$9,3,FALSE)</f>
        <v>22716</v>
      </c>
      <c r="N535" s="4">
        <f t="shared" si="32"/>
        <v>458.85</v>
      </c>
      <c r="O535" s="4">
        <f t="shared" si="33"/>
        <v>456.85</v>
      </c>
      <c r="P535" s="4">
        <f t="shared" si="34"/>
        <v>2016</v>
      </c>
      <c r="Q535" s="4">
        <f t="shared" si="35"/>
        <v>230</v>
      </c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5">
      <c r="A536" s="4">
        <v>23796</v>
      </c>
      <c r="B536" s="4" t="s">
        <v>757</v>
      </c>
      <c r="C536" s="4" t="s">
        <v>312</v>
      </c>
      <c r="D536" s="4" t="s">
        <v>24</v>
      </c>
      <c r="E536" s="4" t="s">
        <v>1218</v>
      </c>
      <c r="F536" s="4">
        <v>64</v>
      </c>
      <c r="G536" s="6">
        <v>42393</v>
      </c>
      <c r="H536" s="4" t="str">
        <f>VLOOKUP(D536,Productos!$A$2:$B$13,2,FALSE)</f>
        <v>botella 0.5l</v>
      </c>
      <c r="I536" t="str">
        <f>VLOOKUP(C536,Países!$A$2:$B$186,2,FALSE)</f>
        <v>Middle East and North Africa</v>
      </c>
      <c r="J536" s="4">
        <f>VLOOKUP(H536,Productos!$B$2:$C$13,2,FALSE)</f>
        <v>3</v>
      </c>
      <c r="K536" s="4">
        <f>VLOOKUP(H536,Productos!$B$2:$D$13,3,FALSE)</f>
        <v>6</v>
      </c>
      <c r="L536" s="4">
        <f>VLOOKUP(I536,Inventarios!$A$3:$B$9,2,FALSE)</f>
        <v>11415</v>
      </c>
      <c r="M536" s="4">
        <f>VLOOKUP(I536,Inventarios!$A$3:$C$9,3,FALSE)</f>
        <v>15102</v>
      </c>
      <c r="N536" s="4">
        <f t="shared" si="32"/>
        <v>384</v>
      </c>
      <c r="O536" s="4">
        <f t="shared" si="33"/>
        <v>381</v>
      </c>
      <c r="P536" s="4">
        <f t="shared" si="34"/>
        <v>2016</v>
      </c>
      <c r="Q536" s="4">
        <f t="shared" si="35"/>
        <v>192</v>
      </c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5">
      <c r="A537" s="4">
        <v>23797</v>
      </c>
      <c r="B537" s="4" t="s">
        <v>758</v>
      </c>
      <c r="C537" s="4" t="s">
        <v>94</v>
      </c>
      <c r="D537" s="4" t="s">
        <v>22</v>
      </c>
      <c r="E537" s="4" t="s">
        <v>1218</v>
      </c>
      <c r="F537" s="4">
        <v>126</v>
      </c>
      <c r="G537" s="6">
        <v>42450</v>
      </c>
      <c r="H537" s="4" t="str">
        <f>VLOOKUP(D537,Productos!$A$2:$B$13,2,FALSE)</f>
        <v>botellín 500cc</v>
      </c>
      <c r="I537" t="str">
        <f>VLOOKUP(C537,Países!$A$2:$B$186,2,FALSE)</f>
        <v>Sub-Saharan Africa</v>
      </c>
      <c r="J537" s="4">
        <f>VLOOKUP(H537,Productos!$B$2:$C$13,2,FALSE)</f>
        <v>3.5</v>
      </c>
      <c r="K537" s="4">
        <f>VLOOKUP(H537,Productos!$B$2:$D$13,3,FALSE)</f>
        <v>6.5</v>
      </c>
      <c r="L537" s="4">
        <f>VLOOKUP(I537,Inventarios!$A$3:$B$9,2,FALSE)</f>
        <v>26618</v>
      </c>
      <c r="M537" s="4">
        <f>VLOOKUP(I537,Inventarios!$A$3:$C$9,3,FALSE)</f>
        <v>39447</v>
      </c>
      <c r="N537" s="4">
        <f t="shared" si="32"/>
        <v>819</v>
      </c>
      <c r="O537" s="4">
        <f t="shared" si="33"/>
        <v>815.5</v>
      </c>
      <c r="P537" s="4">
        <f t="shared" si="34"/>
        <v>2016</v>
      </c>
      <c r="Q537" s="4">
        <f t="shared" si="35"/>
        <v>441</v>
      </c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5">
      <c r="A538" s="4">
        <v>23798</v>
      </c>
      <c r="B538" s="4" t="s">
        <v>759</v>
      </c>
      <c r="C538" s="4" t="s">
        <v>189</v>
      </c>
      <c r="D538" s="4" t="s">
        <v>43</v>
      </c>
      <c r="E538" s="4" t="s">
        <v>1219</v>
      </c>
      <c r="F538" s="4">
        <v>177</v>
      </c>
      <c r="G538" s="6">
        <v>42427</v>
      </c>
      <c r="H538" s="4" t="str">
        <f>VLOOKUP(D538,Productos!$A$2:$B$13,2,FALSE)</f>
        <v>garrafa 8l</v>
      </c>
      <c r="I538" t="str">
        <f>VLOOKUP(C538,Países!$A$2:$B$186,2,FALSE)</f>
        <v>Middle East and North Africa</v>
      </c>
      <c r="J538" s="4">
        <f>VLOOKUP(H538,Productos!$B$2:$C$13,2,FALSE)</f>
        <v>8</v>
      </c>
      <c r="K538" s="4">
        <f>VLOOKUP(H538,Productos!$B$2:$D$13,3,FALSE)</f>
        <v>14.5</v>
      </c>
      <c r="L538" s="4">
        <f>VLOOKUP(I538,Inventarios!$A$3:$B$9,2,FALSE)</f>
        <v>11415</v>
      </c>
      <c r="M538" s="4">
        <f>VLOOKUP(I538,Inventarios!$A$3:$C$9,3,FALSE)</f>
        <v>15102</v>
      </c>
      <c r="N538" s="4">
        <f t="shared" si="32"/>
        <v>2566.5</v>
      </c>
      <c r="O538" s="4">
        <f t="shared" si="33"/>
        <v>2558.5</v>
      </c>
      <c r="P538" s="4">
        <f t="shared" si="34"/>
        <v>2016</v>
      </c>
      <c r="Q538" s="4">
        <f t="shared" si="35"/>
        <v>1416</v>
      </c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5">
      <c r="A539" s="4">
        <v>23799</v>
      </c>
      <c r="B539" s="4" t="s">
        <v>760</v>
      </c>
      <c r="C539" s="4" t="s">
        <v>105</v>
      </c>
      <c r="D539" s="4" t="s">
        <v>37</v>
      </c>
      <c r="E539" s="4" t="s">
        <v>1218</v>
      </c>
      <c r="F539" s="4">
        <v>64</v>
      </c>
      <c r="G539" s="6">
        <v>42427</v>
      </c>
      <c r="H539" s="4" t="str">
        <f>VLOOKUP(D539,Productos!$A$2:$B$13,2,FALSE)</f>
        <v>garrafa 3l</v>
      </c>
      <c r="I539" t="str">
        <f>VLOOKUP(C539,Países!$A$2:$B$186,2,FALSE)</f>
        <v>Middle East and North Africa</v>
      </c>
      <c r="J539" s="4">
        <f>VLOOKUP(H539,Productos!$B$2:$C$13,2,FALSE)</f>
        <v>3.5</v>
      </c>
      <c r="K539" s="4">
        <f>VLOOKUP(H539,Productos!$B$2:$D$13,3,FALSE)</f>
        <v>6.99</v>
      </c>
      <c r="L539" s="4">
        <f>VLOOKUP(I539,Inventarios!$A$3:$B$9,2,FALSE)</f>
        <v>11415</v>
      </c>
      <c r="M539" s="4">
        <f>VLOOKUP(I539,Inventarios!$A$3:$C$9,3,FALSE)</f>
        <v>15102</v>
      </c>
      <c r="N539" s="4">
        <f t="shared" si="32"/>
        <v>447.36</v>
      </c>
      <c r="O539" s="4">
        <f t="shared" si="33"/>
        <v>443.86</v>
      </c>
      <c r="P539" s="4">
        <f t="shared" si="34"/>
        <v>2016</v>
      </c>
      <c r="Q539" s="4">
        <f t="shared" si="35"/>
        <v>224</v>
      </c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5">
      <c r="A540" s="4">
        <v>23800</v>
      </c>
      <c r="B540" s="4" t="s">
        <v>761</v>
      </c>
      <c r="C540" s="4" t="s">
        <v>84</v>
      </c>
      <c r="D540" s="4" t="s">
        <v>16</v>
      </c>
      <c r="E540" s="4" t="s">
        <v>1218</v>
      </c>
      <c r="F540" s="4">
        <v>44</v>
      </c>
      <c r="G540" s="6">
        <v>42397</v>
      </c>
      <c r="H540" s="4" t="str">
        <f>VLOOKUP(D540,Productos!$A$2:$B$13,2,FALSE)</f>
        <v>garrafa 1l</v>
      </c>
      <c r="I540" t="str">
        <f>VLOOKUP(C540,Países!$A$2:$B$186,2,FALSE)</f>
        <v>Sub-Saharan Africa</v>
      </c>
      <c r="J540" s="4">
        <f>VLOOKUP(H540,Productos!$B$2:$C$13,2,FALSE)</f>
        <v>1</v>
      </c>
      <c r="K540" s="4">
        <f>VLOOKUP(H540,Productos!$B$2:$D$13,3,FALSE)</f>
        <v>2</v>
      </c>
      <c r="L540" s="4">
        <f>VLOOKUP(I540,Inventarios!$A$3:$B$9,2,FALSE)</f>
        <v>26618</v>
      </c>
      <c r="M540" s="4">
        <f>VLOOKUP(I540,Inventarios!$A$3:$C$9,3,FALSE)</f>
        <v>39447</v>
      </c>
      <c r="N540" s="4">
        <f t="shared" si="32"/>
        <v>88</v>
      </c>
      <c r="O540" s="4">
        <f t="shared" si="33"/>
        <v>87</v>
      </c>
      <c r="P540" s="4">
        <f t="shared" si="34"/>
        <v>2016</v>
      </c>
      <c r="Q540" s="4">
        <f t="shared" si="35"/>
        <v>44</v>
      </c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5">
      <c r="A541" s="4">
        <v>23801</v>
      </c>
      <c r="B541" s="4" t="s">
        <v>762</v>
      </c>
      <c r="C541" s="4" t="s">
        <v>233</v>
      </c>
      <c r="D541" s="4" t="s">
        <v>41</v>
      </c>
      <c r="E541" s="4" t="s">
        <v>1218</v>
      </c>
      <c r="F541" s="4">
        <v>194</v>
      </c>
      <c r="G541" s="6">
        <v>42411</v>
      </c>
      <c r="H541" s="4" t="str">
        <f>VLOOKUP(D541,Productos!$A$2:$B$13,2,FALSE)</f>
        <v>garrafa 4l</v>
      </c>
      <c r="I541" t="str">
        <f>VLOOKUP(C541,Países!$A$2:$B$186,2,FALSE)</f>
        <v>Middle East and North Africa</v>
      </c>
      <c r="J541" s="4">
        <f>VLOOKUP(H541,Productos!$B$2:$C$13,2,FALSE)</f>
        <v>5</v>
      </c>
      <c r="K541" s="4">
        <f>VLOOKUP(H541,Productos!$B$2:$D$13,3,FALSE)</f>
        <v>9.99</v>
      </c>
      <c r="L541" s="4">
        <f>VLOOKUP(I541,Inventarios!$A$3:$B$9,2,FALSE)</f>
        <v>11415</v>
      </c>
      <c r="M541" s="4">
        <f>VLOOKUP(I541,Inventarios!$A$3:$C$9,3,FALSE)</f>
        <v>15102</v>
      </c>
      <c r="N541" s="4">
        <f t="shared" si="32"/>
        <v>1938.06</v>
      </c>
      <c r="O541" s="4">
        <f t="shared" si="33"/>
        <v>1933.06</v>
      </c>
      <c r="P541" s="4">
        <f t="shared" si="34"/>
        <v>2016</v>
      </c>
      <c r="Q541" s="4">
        <f t="shared" si="35"/>
        <v>970</v>
      </c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5">
      <c r="A542" s="4">
        <v>23802</v>
      </c>
      <c r="B542" s="4" t="s">
        <v>763</v>
      </c>
      <c r="C542" s="4" t="s">
        <v>131</v>
      </c>
      <c r="D542" s="4" t="s">
        <v>37</v>
      </c>
      <c r="E542" s="4" t="s">
        <v>1218</v>
      </c>
      <c r="F542" s="4">
        <v>49</v>
      </c>
      <c r="G542" s="6">
        <v>42408</v>
      </c>
      <c r="H542" s="4" t="str">
        <f>VLOOKUP(D542,Productos!$A$2:$B$13,2,FALSE)</f>
        <v>garrafa 3l</v>
      </c>
      <c r="I542" t="str">
        <f>VLOOKUP(C542,Países!$A$2:$B$186,2,FALSE)</f>
        <v>Sub-Saharan Africa</v>
      </c>
      <c r="J542" s="4">
        <f>VLOOKUP(H542,Productos!$B$2:$C$13,2,FALSE)</f>
        <v>3.5</v>
      </c>
      <c r="K542" s="4">
        <f>VLOOKUP(H542,Productos!$B$2:$D$13,3,FALSE)</f>
        <v>6.99</v>
      </c>
      <c r="L542" s="4">
        <f>VLOOKUP(I542,Inventarios!$A$3:$B$9,2,FALSE)</f>
        <v>26618</v>
      </c>
      <c r="M542" s="4">
        <f>VLOOKUP(I542,Inventarios!$A$3:$C$9,3,FALSE)</f>
        <v>39447</v>
      </c>
      <c r="N542" s="4">
        <f t="shared" si="32"/>
        <v>342.51</v>
      </c>
      <c r="O542" s="4">
        <f t="shared" si="33"/>
        <v>339.01</v>
      </c>
      <c r="P542" s="4">
        <f t="shared" si="34"/>
        <v>2016</v>
      </c>
      <c r="Q542" s="4">
        <f t="shared" si="35"/>
        <v>171.5</v>
      </c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5">
      <c r="A543" s="4">
        <v>23803</v>
      </c>
      <c r="B543" s="4" t="s">
        <v>764</v>
      </c>
      <c r="C543" s="4" t="s">
        <v>285</v>
      </c>
      <c r="D543" s="4" t="s">
        <v>43</v>
      </c>
      <c r="E543" s="4" t="s">
        <v>1219</v>
      </c>
      <c r="F543" s="4">
        <v>209</v>
      </c>
      <c r="G543" s="6">
        <v>42387</v>
      </c>
      <c r="H543" s="4" t="str">
        <f>VLOOKUP(D543,Productos!$A$2:$B$13,2,FALSE)</f>
        <v>garrafa 8l</v>
      </c>
      <c r="I543" t="str">
        <f>VLOOKUP(C543,Países!$A$2:$B$186,2,FALSE)</f>
        <v>Middle East and North Africa</v>
      </c>
      <c r="J543" s="4">
        <f>VLOOKUP(H543,Productos!$B$2:$C$13,2,FALSE)</f>
        <v>8</v>
      </c>
      <c r="K543" s="4">
        <f>VLOOKUP(H543,Productos!$B$2:$D$13,3,FALSE)</f>
        <v>14.5</v>
      </c>
      <c r="L543" s="4">
        <f>VLOOKUP(I543,Inventarios!$A$3:$B$9,2,FALSE)</f>
        <v>11415</v>
      </c>
      <c r="M543" s="4">
        <f>VLOOKUP(I543,Inventarios!$A$3:$C$9,3,FALSE)</f>
        <v>15102</v>
      </c>
      <c r="N543" s="4">
        <f t="shared" si="32"/>
        <v>3030.5</v>
      </c>
      <c r="O543" s="4">
        <f t="shared" si="33"/>
        <v>3022.5</v>
      </c>
      <c r="P543" s="4">
        <f t="shared" si="34"/>
        <v>2016</v>
      </c>
      <c r="Q543" s="4">
        <f t="shared" si="35"/>
        <v>1672</v>
      </c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5">
      <c r="A544" s="4">
        <v>23804</v>
      </c>
      <c r="B544" s="4" t="s">
        <v>765</v>
      </c>
      <c r="C544" s="4" t="s">
        <v>142</v>
      </c>
      <c r="D544" s="4" t="s">
        <v>24</v>
      </c>
      <c r="E544" s="4" t="s">
        <v>1219</v>
      </c>
      <c r="F544" s="4">
        <v>105</v>
      </c>
      <c r="G544" s="6">
        <v>42456</v>
      </c>
      <c r="H544" s="4" t="str">
        <f>VLOOKUP(D544,Productos!$A$2:$B$13,2,FALSE)</f>
        <v>botella 0.5l</v>
      </c>
      <c r="I544" t="str">
        <f>VLOOKUP(C544,Países!$A$2:$B$186,2,FALSE)</f>
        <v>Europe</v>
      </c>
      <c r="J544" s="4">
        <f>VLOOKUP(H544,Productos!$B$2:$C$13,2,FALSE)</f>
        <v>3</v>
      </c>
      <c r="K544" s="4">
        <f>VLOOKUP(H544,Productos!$B$2:$D$13,3,FALSE)</f>
        <v>6</v>
      </c>
      <c r="L544" s="4">
        <f>VLOOKUP(I544,Inventarios!$A$3:$B$9,2,FALSE)</f>
        <v>12372</v>
      </c>
      <c r="M544" s="4">
        <f>VLOOKUP(I544,Inventarios!$A$3:$C$9,3,FALSE)</f>
        <v>22716</v>
      </c>
      <c r="N544" s="4">
        <f t="shared" si="32"/>
        <v>630</v>
      </c>
      <c r="O544" s="4">
        <f t="shared" si="33"/>
        <v>627</v>
      </c>
      <c r="P544" s="4">
        <f t="shared" si="34"/>
        <v>2016</v>
      </c>
      <c r="Q544" s="4">
        <f t="shared" si="35"/>
        <v>315</v>
      </c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5">
      <c r="A545" s="4">
        <v>23805</v>
      </c>
      <c r="B545" s="4" t="s">
        <v>766</v>
      </c>
      <c r="C545" s="4" t="s">
        <v>61</v>
      </c>
      <c r="D545" s="4" t="s">
        <v>16</v>
      </c>
      <c r="E545" s="4" t="s">
        <v>1219</v>
      </c>
      <c r="F545" s="4">
        <v>130</v>
      </c>
      <c r="G545" s="6">
        <v>42386</v>
      </c>
      <c r="H545" s="4" t="str">
        <f>VLOOKUP(D545,Productos!$A$2:$B$13,2,FALSE)</f>
        <v>garrafa 1l</v>
      </c>
      <c r="I545" t="str">
        <f>VLOOKUP(C545,Países!$A$2:$B$186,2,FALSE)</f>
        <v>Sub-Saharan Africa</v>
      </c>
      <c r="J545" s="4">
        <f>VLOOKUP(H545,Productos!$B$2:$C$13,2,FALSE)</f>
        <v>1</v>
      </c>
      <c r="K545" s="4">
        <f>VLOOKUP(H545,Productos!$B$2:$D$13,3,FALSE)</f>
        <v>2</v>
      </c>
      <c r="L545" s="4">
        <f>VLOOKUP(I545,Inventarios!$A$3:$B$9,2,FALSE)</f>
        <v>26618</v>
      </c>
      <c r="M545" s="4">
        <f>VLOOKUP(I545,Inventarios!$A$3:$C$9,3,FALSE)</f>
        <v>39447</v>
      </c>
      <c r="N545" s="4">
        <f t="shared" si="32"/>
        <v>260</v>
      </c>
      <c r="O545" s="4">
        <f t="shared" si="33"/>
        <v>259</v>
      </c>
      <c r="P545" s="4">
        <f t="shared" si="34"/>
        <v>2016</v>
      </c>
      <c r="Q545" s="4">
        <f t="shared" si="35"/>
        <v>130</v>
      </c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5">
      <c r="A546" s="4">
        <v>23806</v>
      </c>
      <c r="B546" s="4" t="s">
        <v>767</v>
      </c>
      <c r="C546" s="4" t="s">
        <v>252</v>
      </c>
      <c r="D546" s="4" t="s">
        <v>31</v>
      </c>
      <c r="E546" s="4" t="s">
        <v>1219</v>
      </c>
      <c r="F546" s="4">
        <v>48</v>
      </c>
      <c r="G546" s="6">
        <v>42434</v>
      </c>
      <c r="H546" s="4" t="str">
        <f>VLOOKUP(D546,Productos!$A$2:$B$13,2,FALSE)</f>
        <v>botella 5l</v>
      </c>
      <c r="I546" t="str">
        <f>VLOOKUP(C546,Países!$A$2:$B$186,2,FALSE)</f>
        <v>Europe</v>
      </c>
      <c r="J546" s="4">
        <f>VLOOKUP(H546,Productos!$B$2:$C$13,2,FALSE)</f>
        <v>6</v>
      </c>
      <c r="K546" s="4">
        <f>VLOOKUP(H546,Productos!$B$2:$D$13,3,FALSE)</f>
        <v>9</v>
      </c>
      <c r="L546" s="4">
        <f>VLOOKUP(I546,Inventarios!$A$3:$B$9,2,FALSE)</f>
        <v>12372</v>
      </c>
      <c r="M546" s="4">
        <f>VLOOKUP(I546,Inventarios!$A$3:$C$9,3,FALSE)</f>
        <v>22716</v>
      </c>
      <c r="N546" s="4">
        <f t="shared" si="32"/>
        <v>432</v>
      </c>
      <c r="O546" s="4">
        <f t="shared" si="33"/>
        <v>426</v>
      </c>
      <c r="P546" s="4">
        <f t="shared" si="34"/>
        <v>2016</v>
      </c>
      <c r="Q546" s="4">
        <f t="shared" si="35"/>
        <v>288</v>
      </c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5">
      <c r="A547" s="4">
        <v>23807</v>
      </c>
      <c r="B547" s="4" t="s">
        <v>768</v>
      </c>
      <c r="C547" s="4" t="s">
        <v>178</v>
      </c>
      <c r="D547" s="4" t="s">
        <v>43</v>
      </c>
      <c r="E547" s="4" t="s">
        <v>1220</v>
      </c>
      <c r="F547" s="4">
        <v>160</v>
      </c>
      <c r="G547" s="6">
        <v>42445</v>
      </c>
      <c r="H547" s="4" t="str">
        <f>VLOOKUP(D547,Productos!$A$2:$B$13,2,FALSE)</f>
        <v>garrafa 8l</v>
      </c>
      <c r="I547" t="str">
        <f>VLOOKUP(C547,Países!$A$2:$B$186,2,FALSE)</f>
        <v>Middle East and North Africa</v>
      </c>
      <c r="J547" s="4">
        <f>VLOOKUP(H547,Productos!$B$2:$C$13,2,FALSE)</f>
        <v>8</v>
      </c>
      <c r="K547" s="4">
        <f>VLOOKUP(H547,Productos!$B$2:$D$13,3,FALSE)</f>
        <v>14.5</v>
      </c>
      <c r="L547" s="4">
        <f>VLOOKUP(I547,Inventarios!$A$3:$B$9,2,FALSE)</f>
        <v>11415</v>
      </c>
      <c r="M547" s="4">
        <f>VLOOKUP(I547,Inventarios!$A$3:$C$9,3,FALSE)</f>
        <v>15102</v>
      </c>
      <c r="N547" s="4">
        <f t="shared" si="32"/>
        <v>2320</v>
      </c>
      <c r="O547" s="4">
        <f t="shared" si="33"/>
        <v>2312</v>
      </c>
      <c r="P547" s="4">
        <f t="shared" si="34"/>
        <v>2016</v>
      </c>
      <c r="Q547" s="4">
        <f t="shared" si="35"/>
        <v>1280</v>
      </c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5">
      <c r="A548" s="4">
        <v>23808</v>
      </c>
      <c r="B548" s="4" t="s">
        <v>771</v>
      </c>
      <c r="C548" s="4" t="s">
        <v>252</v>
      </c>
      <c r="D548" s="4" t="s">
        <v>43</v>
      </c>
      <c r="E548" s="4" t="s">
        <v>1218</v>
      </c>
      <c r="F548" s="4">
        <v>179</v>
      </c>
      <c r="G548" s="6">
        <v>42382</v>
      </c>
      <c r="H548" s="4" t="str">
        <f>VLOOKUP(D548,Productos!$A$2:$B$13,2,FALSE)</f>
        <v>garrafa 8l</v>
      </c>
      <c r="I548" t="str">
        <f>VLOOKUP(C548,Países!$A$2:$B$186,2,FALSE)</f>
        <v>Europe</v>
      </c>
      <c r="J548" s="4">
        <f>VLOOKUP(H548,Productos!$B$2:$C$13,2,FALSE)</f>
        <v>8</v>
      </c>
      <c r="K548" s="4">
        <f>VLOOKUP(H548,Productos!$B$2:$D$13,3,FALSE)</f>
        <v>14.5</v>
      </c>
      <c r="L548" s="4">
        <f>VLOOKUP(I548,Inventarios!$A$3:$B$9,2,FALSE)</f>
        <v>12372</v>
      </c>
      <c r="M548" s="4">
        <f>VLOOKUP(I548,Inventarios!$A$3:$C$9,3,FALSE)</f>
        <v>22716</v>
      </c>
      <c r="N548" s="4">
        <f t="shared" si="32"/>
        <v>2595.5</v>
      </c>
      <c r="O548" s="4">
        <f t="shared" si="33"/>
        <v>2587.5</v>
      </c>
      <c r="P548" s="4">
        <f t="shared" si="34"/>
        <v>2016</v>
      </c>
      <c r="Q548" s="4">
        <f t="shared" si="35"/>
        <v>1432</v>
      </c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5">
      <c r="A549" s="4">
        <v>23809</v>
      </c>
      <c r="B549" s="4" t="s">
        <v>772</v>
      </c>
      <c r="C549" s="4" t="s">
        <v>321</v>
      </c>
      <c r="D549" s="4" t="s">
        <v>37</v>
      </c>
      <c r="E549" s="4" t="s">
        <v>1219</v>
      </c>
      <c r="F549" s="4">
        <v>180</v>
      </c>
      <c r="G549" s="6">
        <v>42392</v>
      </c>
      <c r="H549" s="4" t="str">
        <f>VLOOKUP(D549,Productos!$A$2:$B$13,2,FALSE)</f>
        <v>garrafa 3l</v>
      </c>
      <c r="I549" t="str">
        <f>VLOOKUP(C549,Países!$A$2:$B$186,2,FALSE)</f>
        <v>Asia</v>
      </c>
      <c r="J549" s="4">
        <f>VLOOKUP(H549,Productos!$B$2:$C$13,2,FALSE)</f>
        <v>3.5</v>
      </c>
      <c r="K549" s="4">
        <f>VLOOKUP(H549,Productos!$B$2:$D$13,3,FALSE)</f>
        <v>6.99</v>
      </c>
      <c r="L549" s="4">
        <f>VLOOKUP(I549,Inventarios!$A$3:$B$9,2,FALSE)</f>
        <v>10972</v>
      </c>
      <c r="M549" s="4">
        <f>VLOOKUP(I549,Inventarios!$A$3:$C$9,3,FALSE)</f>
        <v>18721</v>
      </c>
      <c r="N549" s="4">
        <f t="shared" si="32"/>
        <v>1258.2</v>
      </c>
      <c r="O549" s="4">
        <f t="shared" si="33"/>
        <v>1254.7</v>
      </c>
      <c r="P549" s="4">
        <f t="shared" si="34"/>
        <v>2016</v>
      </c>
      <c r="Q549" s="4">
        <f t="shared" si="35"/>
        <v>630</v>
      </c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5">
      <c r="A550" s="4">
        <v>23810</v>
      </c>
      <c r="B550" s="4" t="s">
        <v>773</v>
      </c>
      <c r="C550" s="4" t="s">
        <v>72</v>
      </c>
      <c r="D550" s="4" t="s">
        <v>43</v>
      </c>
      <c r="E550" s="4" t="s">
        <v>1218</v>
      </c>
      <c r="F550" s="4">
        <v>171</v>
      </c>
      <c r="G550" s="6">
        <v>42456</v>
      </c>
      <c r="H550" s="4" t="str">
        <f>VLOOKUP(D550,Productos!$A$2:$B$13,2,FALSE)</f>
        <v>garrafa 8l</v>
      </c>
      <c r="I550" t="str">
        <f>VLOOKUP(C550,Países!$A$2:$B$186,2,FALSE)</f>
        <v>Middle East and North Africa</v>
      </c>
      <c r="J550" s="4">
        <f>VLOOKUP(H550,Productos!$B$2:$C$13,2,FALSE)</f>
        <v>8</v>
      </c>
      <c r="K550" s="4">
        <f>VLOOKUP(H550,Productos!$B$2:$D$13,3,FALSE)</f>
        <v>14.5</v>
      </c>
      <c r="L550" s="4">
        <f>VLOOKUP(I550,Inventarios!$A$3:$B$9,2,FALSE)</f>
        <v>11415</v>
      </c>
      <c r="M550" s="4">
        <f>VLOOKUP(I550,Inventarios!$A$3:$C$9,3,FALSE)</f>
        <v>15102</v>
      </c>
      <c r="N550" s="4">
        <f t="shared" si="32"/>
        <v>2479.5</v>
      </c>
      <c r="O550" s="4">
        <f t="shared" si="33"/>
        <v>2471.5</v>
      </c>
      <c r="P550" s="4">
        <f t="shared" si="34"/>
        <v>2016</v>
      </c>
      <c r="Q550" s="4">
        <f t="shared" si="35"/>
        <v>1368</v>
      </c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5">
      <c r="A551" s="4">
        <v>23811</v>
      </c>
      <c r="B551" s="4" t="s">
        <v>774</v>
      </c>
      <c r="C551" s="4" t="s">
        <v>293</v>
      </c>
      <c r="D551" s="4" t="s">
        <v>28</v>
      </c>
      <c r="E551" s="4" t="s">
        <v>1219</v>
      </c>
      <c r="F551" s="4">
        <v>107</v>
      </c>
      <c r="G551" s="6">
        <v>42414</v>
      </c>
      <c r="H551" s="4" t="str">
        <f>VLOOKUP(D551,Productos!$A$2:$B$13,2,FALSE)</f>
        <v>botella 1l</v>
      </c>
      <c r="I551" t="str">
        <f>VLOOKUP(C551,Países!$A$2:$B$186,2,FALSE)</f>
        <v>Sub-Saharan Africa</v>
      </c>
      <c r="J551" s="4">
        <f>VLOOKUP(H551,Productos!$B$2:$C$13,2,FALSE)</f>
        <v>3.5</v>
      </c>
      <c r="K551" s="4">
        <f>VLOOKUP(H551,Productos!$B$2:$D$13,3,FALSE)</f>
        <v>6.5</v>
      </c>
      <c r="L551" s="4">
        <f>VLOOKUP(I551,Inventarios!$A$3:$B$9,2,FALSE)</f>
        <v>26618</v>
      </c>
      <c r="M551" s="4">
        <f>VLOOKUP(I551,Inventarios!$A$3:$C$9,3,FALSE)</f>
        <v>39447</v>
      </c>
      <c r="N551" s="4">
        <f t="shared" si="32"/>
        <v>695.5</v>
      </c>
      <c r="O551" s="4">
        <f t="shared" si="33"/>
        <v>692</v>
      </c>
      <c r="P551" s="4">
        <f t="shared" si="34"/>
        <v>2016</v>
      </c>
      <c r="Q551" s="4">
        <f t="shared" si="35"/>
        <v>374.5</v>
      </c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5">
      <c r="A552" s="4">
        <v>23812</v>
      </c>
      <c r="B552" s="4" t="s">
        <v>775</v>
      </c>
      <c r="C552" s="4" t="s">
        <v>99</v>
      </c>
      <c r="D552" s="4" t="s">
        <v>37</v>
      </c>
      <c r="E552" s="4" t="s">
        <v>1219</v>
      </c>
      <c r="F552" s="4">
        <v>189</v>
      </c>
      <c r="G552" s="6">
        <v>42425</v>
      </c>
      <c r="H552" s="4" t="str">
        <f>VLOOKUP(D552,Productos!$A$2:$B$13,2,FALSE)</f>
        <v>garrafa 3l</v>
      </c>
      <c r="I552" t="str">
        <f>VLOOKUP(C552,Países!$A$2:$B$186,2,FALSE)</f>
        <v>Asia</v>
      </c>
      <c r="J552" s="4">
        <f>VLOOKUP(H552,Productos!$B$2:$C$13,2,FALSE)</f>
        <v>3.5</v>
      </c>
      <c r="K552" s="4">
        <f>VLOOKUP(H552,Productos!$B$2:$D$13,3,FALSE)</f>
        <v>6.99</v>
      </c>
      <c r="L552" s="4">
        <f>VLOOKUP(I552,Inventarios!$A$3:$B$9,2,FALSE)</f>
        <v>10972</v>
      </c>
      <c r="M552" s="4">
        <f>VLOOKUP(I552,Inventarios!$A$3:$C$9,3,FALSE)</f>
        <v>18721</v>
      </c>
      <c r="N552" s="4">
        <f t="shared" si="32"/>
        <v>1321.1100000000001</v>
      </c>
      <c r="O552" s="4">
        <f t="shared" si="33"/>
        <v>1317.6100000000001</v>
      </c>
      <c r="P552" s="4">
        <f t="shared" si="34"/>
        <v>2016</v>
      </c>
      <c r="Q552" s="4">
        <f t="shared" si="35"/>
        <v>661.5</v>
      </c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5">
      <c r="A553" s="4">
        <v>23813</v>
      </c>
      <c r="B553" s="4" t="s">
        <v>776</v>
      </c>
      <c r="C553" s="4" t="s">
        <v>70</v>
      </c>
      <c r="D553" s="4" t="s">
        <v>13</v>
      </c>
      <c r="E553" s="4" t="s">
        <v>1218</v>
      </c>
      <c r="F553" s="4">
        <v>161</v>
      </c>
      <c r="G553" s="6">
        <v>42393</v>
      </c>
      <c r="H553" s="4" t="str">
        <f>VLOOKUP(D553,Productos!$A$2:$B$13,2,FALSE)</f>
        <v>botellín 200cc</v>
      </c>
      <c r="I553" t="str">
        <f>VLOOKUP(C553,Países!$A$2:$B$186,2,FALSE)</f>
        <v>Sub-Saharan Africa</v>
      </c>
      <c r="J553" s="4">
        <f>VLOOKUP(H553,Productos!$B$2:$C$13,2,FALSE)</f>
        <v>1.5</v>
      </c>
      <c r="K553" s="4">
        <f>VLOOKUP(H553,Productos!$B$2:$D$13,3,FALSE)</f>
        <v>3</v>
      </c>
      <c r="L553" s="4">
        <f>VLOOKUP(I553,Inventarios!$A$3:$B$9,2,FALSE)</f>
        <v>26618</v>
      </c>
      <c r="M553" s="4">
        <f>VLOOKUP(I553,Inventarios!$A$3:$C$9,3,FALSE)</f>
        <v>39447</v>
      </c>
      <c r="N553" s="4">
        <f t="shared" si="32"/>
        <v>483</v>
      </c>
      <c r="O553" s="4">
        <f t="shared" si="33"/>
        <v>481.5</v>
      </c>
      <c r="P553" s="4">
        <f t="shared" si="34"/>
        <v>2016</v>
      </c>
      <c r="Q553" s="4">
        <f t="shared" si="35"/>
        <v>241.5</v>
      </c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5">
      <c r="A554" s="4">
        <v>23814</v>
      </c>
      <c r="B554" s="4" t="s">
        <v>777</v>
      </c>
      <c r="C554" s="4" t="s">
        <v>191</v>
      </c>
      <c r="D554" s="4" t="s">
        <v>43</v>
      </c>
      <c r="E554" s="4" t="s">
        <v>1218</v>
      </c>
      <c r="F554" s="4">
        <v>150</v>
      </c>
      <c r="G554" s="6">
        <v>42445</v>
      </c>
      <c r="H554" s="4" t="str">
        <f>VLOOKUP(D554,Productos!$A$2:$B$13,2,FALSE)</f>
        <v>garrafa 8l</v>
      </c>
      <c r="I554" t="str">
        <f>VLOOKUP(C554,Países!$A$2:$B$186,2,FALSE)</f>
        <v>Asia</v>
      </c>
      <c r="J554" s="4">
        <f>VLOOKUP(H554,Productos!$B$2:$C$13,2,FALSE)</f>
        <v>8</v>
      </c>
      <c r="K554" s="4">
        <f>VLOOKUP(H554,Productos!$B$2:$D$13,3,FALSE)</f>
        <v>14.5</v>
      </c>
      <c r="L554" s="4">
        <f>VLOOKUP(I554,Inventarios!$A$3:$B$9,2,FALSE)</f>
        <v>10972</v>
      </c>
      <c r="M554" s="4">
        <f>VLOOKUP(I554,Inventarios!$A$3:$C$9,3,FALSE)</f>
        <v>18721</v>
      </c>
      <c r="N554" s="4">
        <f t="shared" si="32"/>
        <v>2175</v>
      </c>
      <c r="O554" s="4">
        <f t="shared" si="33"/>
        <v>2167</v>
      </c>
      <c r="P554" s="4">
        <f t="shared" si="34"/>
        <v>2016</v>
      </c>
      <c r="Q554" s="4">
        <f t="shared" si="35"/>
        <v>1200</v>
      </c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5">
      <c r="A555" s="4">
        <v>23815</v>
      </c>
      <c r="B555" s="4" t="s">
        <v>778</v>
      </c>
      <c r="C555" s="4" t="s">
        <v>116</v>
      </c>
      <c r="D555" s="4" t="s">
        <v>37</v>
      </c>
      <c r="E555" s="4" t="s">
        <v>1218</v>
      </c>
      <c r="F555" s="4">
        <v>85</v>
      </c>
      <c r="G555" s="6">
        <v>42405</v>
      </c>
      <c r="H555" s="4" t="str">
        <f>VLOOKUP(D555,Productos!$A$2:$B$13,2,FALSE)</f>
        <v>garrafa 3l</v>
      </c>
      <c r="I555" t="str">
        <f>VLOOKUP(C555,Países!$A$2:$B$186,2,FALSE)</f>
        <v>Europe</v>
      </c>
      <c r="J555" s="4">
        <f>VLOOKUP(H555,Productos!$B$2:$C$13,2,FALSE)</f>
        <v>3.5</v>
      </c>
      <c r="K555" s="4">
        <f>VLOOKUP(H555,Productos!$B$2:$D$13,3,FALSE)</f>
        <v>6.99</v>
      </c>
      <c r="L555" s="4">
        <f>VLOOKUP(I555,Inventarios!$A$3:$B$9,2,FALSE)</f>
        <v>12372</v>
      </c>
      <c r="M555" s="4">
        <f>VLOOKUP(I555,Inventarios!$A$3:$C$9,3,FALSE)</f>
        <v>22716</v>
      </c>
      <c r="N555" s="4">
        <f t="shared" si="32"/>
        <v>594.15</v>
      </c>
      <c r="O555" s="4">
        <f t="shared" si="33"/>
        <v>590.65</v>
      </c>
      <c r="P555" s="4">
        <f t="shared" si="34"/>
        <v>2016</v>
      </c>
      <c r="Q555" s="4">
        <f t="shared" si="35"/>
        <v>297.5</v>
      </c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5">
      <c r="A556" s="4">
        <v>23816</v>
      </c>
      <c r="B556" s="4" t="s">
        <v>779</v>
      </c>
      <c r="C556" s="4" t="s">
        <v>180</v>
      </c>
      <c r="D556" s="4" t="s">
        <v>41</v>
      </c>
      <c r="E556" s="4" t="s">
        <v>1218</v>
      </c>
      <c r="F556" s="4">
        <v>85</v>
      </c>
      <c r="G556" s="6">
        <v>42452</v>
      </c>
      <c r="H556" s="4" t="str">
        <f>VLOOKUP(D556,Productos!$A$2:$B$13,2,FALSE)</f>
        <v>garrafa 4l</v>
      </c>
      <c r="I556" t="str">
        <f>VLOOKUP(C556,Países!$A$2:$B$186,2,FALSE)</f>
        <v>Europe</v>
      </c>
      <c r="J556" s="4">
        <f>VLOOKUP(H556,Productos!$B$2:$C$13,2,FALSE)</f>
        <v>5</v>
      </c>
      <c r="K556" s="4">
        <f>VLOOKUP(H556,Productos!$B$2:$D$13,3,FALSE)</f>
        <v>9.99</v>
      </c>
      <c r="L556" s="4">
        <f>VLOOKUP(I556,Inventarios!$A$3:$B$9,2,FALSE)</f>
        <v>12372</v>
      </c>
      <c r="M556" s="4">
        <f>VLOOKUP(I556,Inventarios!$A$3:$C$9,3,FALSE)</f>
        <v>22716</v>
      </c>
      <c r="N556" s="4">
        <f t="shared" si="32"/>
        <v>849.15</v>
      </c>
      <c r="O556" s="4">
        <f t="shared" si="33"/>
        <v>844.15</v>
      </c>
      <c r="P556" s="4">
        <f t="shared" si="34"/>
        <v>2016</v>
      </c>
      <c r="Q556" s="4">
        <f t="shared" si="35"/>
        <v>425</v>
      </c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5">
      <c r="A557" s="4">
        <v>23817</v>
      </c>
      <c r="B557" s="4" t="s">
        <v>780</v>
      </c>
      <c r="C557" s="4" t="s">
        <v>113</v>
      </c>
      <c r="D557" s="4" t="s">
        <v>35</v>
      </c>
      <c r="E557" s="4" t="s">
        <v>1218</v>
      </c>
      <c r="F557" s="4">
        <v>58</v>
      </c>
      <c r="G557" s="6">
        <v>42427</v>
      </c>
      <c r="H557" s="4" t="str">
        <f>VLOOKUP(D557,Productos!$A$2:$B$13,2,FALSE)</f>
        <v>garrafa 2l</v>
      </c>
      <c r="I557" t="str">
        <f>VLOOKUP(C557,Países!$A$2:$B$186,2,FALSE)</f>
        <v>Europe</v>
      </c>
      <c r="J557" s="4">
        <f>VLOOKUP(H557,Productos!$B$2:$C$13,2,FALSE)</f>
        <v>2.5</v>
      </c>
      <c r="K557" s="4">
        <f>VLOOKUP(H557,Productos!$B$2:$D$13,3,FALSE)</f>
        <v>4.5</v>
      </c>
      <c r="L557" s="4">
        <f>VLOOKUP(I557,Inventarios!$A$3:$B$9,2,FALSE)</f>
        <v>12372</v>
      </c>
      <c r="M557" s="4">
        <f>VLOOKUP(I557,Inventarios!$A$3:$C$9,3,FALSE)</f>
        <v>22716</v>
      </c>
      <c r="N557" s="4">
        <f t="shared" si="32"/>
        <v>261</v>
      </c>
      <c r="O557" s="4">
        <f t="shared" si="33"/>
        <v>258.5</v>
      </c>
      <c r="P557" s="4">
        <f t="shared" si="34"/>
        <v>2016</v>
      </c>
      <c r="Q557" s="4">
        <f t="shared" si="35"/>
        <v>145</v>
      </c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5">
      <c r="A558" s="4">
        <v>23818</v>
      </c>
      <c r="B558" s="4" t="s">
        <v>781</v>
      </c>
      <c r="C558" s="4" t="s">
        <v>245</v>
      </c>
      <c r="D558" s="4" t="s">
        <v>13</v>
      </c>
      <c r="E558" s="4" t="s">
        <v>1219</v>
      </c>
      <c r="F558" s="4">
        <v>93</v>
      </c>
      <c r="G558" s="6">
        <v>42380</v>
      </c>
      <c r="H558" s="4" t="str">
        <f>VLOOKUP(D558,Productos!$A$2:$B$13,2,FALSE)</f>
        <v>botellín 200cc</v>
      </c>
      <c r="I558" t="str">
        <f>VLOOKUP(C558,Países!$A$2:$B$186,2,FALSE)</f>
        <v>Sub-Saharan Africa</v>
      </c>
      <c r="J558" s="4">
        <f>VLOOKUP(H558,Productos!$B$2:$C$13,2,FALSE)</f>
        <v>1.5</v>
      </c>
      <c r="K558" s="4">
        <f>VLOOKUP(H558,Productos!$B$2:$D$13,3,FALSE)</f>
        <v>3</v>
      </c>
      <c r="L558" s="4">
        <f>VLOOKUP(I558,Inventarios!$A$3:$B$9,2,FALSE)</f>
        <v>26618</v>
      </c>
      <c r="M558" s="4">
        <f>VLOOKUP(I558,Inventarios!$A$3:$C$9,3,FALSE)</f>
        <v>39447</v>
      </c>
      <c r="N558" s="4">
        <f t="shared" si="32"/>
        <v>279</v>
      </c>
      <c r="O558" s="4">
        <f t="shared" si="33"/>
        <v>277.5</v>
      </c>
      <c r="P558" s="4">
        <f t="shared" si="34"/>
        <v>2016</v>
      </c>
      <c r="Q558" s="4">
        <f t="shared" si="35"/>
        <v>139.5</v>
      </c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5">
      <c r="A559" s="4">
        <v>23819</v>
      </c>
      <c r="B559" s="4" t="s">
        <v>782</v>
      </c>
      <c r="C559" s="4" t="s">
        <v>242</v>
      </c>
      <c r="D559" s="4" t="s">
        <v>28</v>
      </c>
      <c r="E559" s="4" t="s">
        <v>1218</v>
      </c>
      <c r="F559" s="4">
        <v>154</v>
      </c>
      <c r="G559" s="6">
        <v>42371</v>
      </c>
      <c r="H559" s="4" t="str">
        <f>VLOOKUP(D559,Productos!$A$2:$B$13,2,FALSE)</f>
        <v>botella 1l</v>
      </c>
      <c r="I559" t="str">
        <f>VLOOKUP(C559,Países!$A$2:$B$186,2,FALSE)</f>
        <v>Europe</v>
      </c>
      <c r="J559" s="4">
        <f>VLOOKUP(H559,Productos!$B$2:$C$13,2,FALSE)</f>
        <v>3.5</v>
      </c>
      <c r="K559" s="4">
        <f>VLOOKUP(H559,Productos!$B$2:$D$13,3,FALSE)</f>
        <v>6.5</v>
      </c>
      <c r="L559" s="4">
        <f>VLOOKUP(I559,Inventarios!$A$3:$B$9,2,FALSE)</f>
        <v>12372</v>
      </c>
      <c r="M559" s="4">
        <f>VLOOKUP(I559,Inventarios!$A$3:$C$9,3,FALSE)</f>
        <v>22716</v>
      </c>
      <c r="N559" s="4">
        <f t="shared" si="32"/>
        <v>1001</v>
      </c>
      <c r="O559" s="4">
        <f t="shared" si="33"/>
        <v>997.5</v>
      </c>
      <c r="P559" s="4">
        <f t="shared" si="34"/>
        <v>2016</v>
      </c>
      <c r="Q559" s="4">
        <f t="shared" si="35"/>
        <v>539</v>
      </c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5">
      <c r="A560" s="4">
        <v>23820</v>
      </c>
      <c r="B560" s="4" t="s">
        <v>783</v>
      </c>
      <c r="C560" s="4" t="s">
        <v>143</v>
      </c>
      <c r="D560" s="4" t="s">
        <v>19</v>
      </c>
      <c r="E560" s="4" t="s">
        <v>1218</v>
      </c>
      <c r="F560" s="4">
        <v>194</v>
      </c>
      <c r="G560" s="6">
        <v>42458</v>
      </c>
      <c r="H560" s="4" t="str">
        <f>VLOOKUP(D560,Productos!$A$2:$B$13,2,FALSE)</f>
        <v>botellín 300cc</v>
      </c>
      <c r="I560" t="str">
        <f>VLOOKUP(C560,Países!$A$2:$B$186,2,FALSE)</f>
        <v>Europe</v>
      </c>
      <c r="J560" s="4">
        <f>VLOOKUP(H560,Productos!$B$2:$C$13,2,FALSE)</f>
        <v>2</v>
      </c>
      <c r="K560" s="4">
        <f>VLOOKUP(H560,Productos!$B$2:$D$13,3,FALSE)</f>
        <v>3.99</v>
      </c>
      <c r="L560" s="4">
        <f>VLOOKUP(I560,Inventarios!$A$3:$B$9,2,FALSE)</f>
        <v>12372</v>
      </c>
      <c r="M560" s="4">
        <f>VLOOKUP(I560,Inventarios!$A$3:$C$9,3,FALSE)</f>
        <v>22716</v>
      </c>
      <c r="N560" s="4">
        <f t="shared" si="32"/>
        <v>774.06000000000006</v>
      </c>
      <c r="O560" s="4">
        <f t="shared" si="33"/>
        <v>772.06000000000006</v>
      </c>
      <c r="P560" s="4">
        <f t="shared" si="34"/>
        <v>2016</v>
      </c>
      <c r="Q560" s="4">
        <f t="shared" si="35"/>
        <v>388</v>
      </c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5">
      <c r="A561" s="4">
        <v>23821</v>
      </c>
      <c r="B561" s="4" t="s">
        <v>784</v>
      </c>
      <c r="C561" s="4" t="s">
        <v>127</v>
      </c>
      <c r="D561" s="4" t="s">
        <v>37</v>
      </c>
      <c r="E561" s="4" t="s">
        <v>1218</v>
      </c>
      <c r="F561" s="4">
        <v>40</v>
      </c>
      <c r="G561" s="6">
        <v>42380</v>
      </c>
      <c r="H561" s="4" t="str">
        <f>VLOOKUP(D561,Productos!$A$2:$B$13,2,FALSE)</f>
        <v>garrafa 3l</v>
      </c>
      <c r="I561" t="str">
        <f>VLOOKUP(C561,Países!$A$2:$B$186,2,FALSE)</f>
        <v>Central America and the Caribbean</v>
      </c>
      <c r="J561" s="4">
        <f>VLOOKUP(H561,Productos!$B$2:$C$13,2,FALSE)</f>
        <v>3.5</v>
      </c>
      <c r="K561" s="4">
        <f>VLOOKUP(H561,Productos!$B$2:$D$13,3,FALSE)</f>
        <v>6.99</v>
      </c>
      <c r="L561" s="4">
        <f>VLOOKUP(I561,Inventarios!$A$3:$B$9,2,FALSE)</f>
        <v>7690</v>
      </c>
      <c r="M561" s="4">
        <f>VLOOKUP(I561,Inventarios!$A$3:$C$9,3,FALSE)</f>
        <v>14672</v>
      </c>
      <c r="N561" s="4">
        <f t="shared" si="32"/>
        <v>279.60000000000002</v>
      </c>
      <c r="O561" s="4">
        <f t="shared" si="33"/>
        <v>276.10000000000002</v>
      </c>
      <c r="P561" s="4">
        <f t="shared" si="34"/>
        <v>2016</v>
      </c>
      <c r="Q561" s="4">
        <f t="shared" si="35"/>
        <v>140</v>
      </c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5">
      <c r="A562" s="4">
        <v>23822</v>
      </c>
      <c r="B562" s="4" t="s">
        <v>785</v>
      </c>
      <c r="C562" s="4" t="s">
        <v>44</v>
      </c>
      <c r="D562" s="4" t="s">
        <v>13</v>
      </c>
      <c r="E562" s="4" t="s">
        <v>1218</v>
      </c>
      <c r="F562" s="4">
        <v>193</v>
      </c>
      <c r="G562" s="6">
        <v>42410</v>
      </c>
      <c r="H562" s="4" t="str">
        <f>VLOOKUP(D562,Productos!$A$2:$B$13,2,FALSE)</f>
        <v>botellín 200cc</v>
      </c>
      <c r="I562" t="str">
        <f>VLOOKUP(C562,Países!$A$2:$B$186,2,FALSE)</f>
        <v>Central America and the Caribbean</v>
      </c>
      <c r="J562" s="4">
        <f>VLOOKUP(H562,Productos!$B$2:$C$13,2,FALSE)</f>
        <v>1.5</v>
      </c>
      <c r="K562" s="4">
        <f>VLOOKUP(H562,Productos!$B$2:$D$13,3,FALSE)</f>
        <v>3</v>
      </c>
      <c r="L562" s="4">
        <f>VLOOKUP(I562,Inventarios!$A$3:$B$9,2,FALSE)</f>
        <v>7690</v>
      </c>
      <c r="M562" s="4">
        <f>VLOOKUP(I562,Inventarios!$A$3:$C$9,3,FALSE)</f>
        <v>14672</v>
      </c>
      <c r="N562" s="4">
        <f t="shared" si="32"/>
        <v>579</v>
      </c>
      <c r="O562" s="4">
        <f t="shared" si="33"/>
        <v>577.5</v>
      </c>
      <c r="P562" s="4">
        <f t="shared" si="34"/>
        <v>2016</v>
      </c>
      <c r="Q562" s="4">
        <f t="shared" si="35"/>
        <v>289.5</v>
      </c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5">
      <c r="A563" s="4">
        <v>23823</v>
      </c>
      <c r="B563" s="4" t="s">
        <v>786</v>
      </c>
      <c r="C563" s="4" t="s">
        <v>217</v>
      </c>
      <c r="D563" s="4" t="s">
        <v>31</v>
      </c>
      <c r="E563" s="4" t="s">
        <v>1218</v>
      </c>
      <c r="F563" s="4">
        <v>79</v>
      </c>
      <c r="G563" s="6">
        <v>42441</v>
      </c>
      <c r="H563" s="4" t="str">
        <f>VLOOKUP(D563,Productos!$A$2:$B$13,2,FALSE)</f>
        <v>botella 5l</v>
      </c>
      <c r="I563" t="str">
        <f>VLOOKUP(C563,Países!$A$2:$B$186,2,FALSE)</f>
        <v>Sub-Saharan Africa</v>
      </c>
      <c r="J563" s="4">
        <f>VLOOKUP(H563,Productos!$B$2:$C$13,2,FALSE)</f>
        <v>6</v>
      </c>
      <c r="K563" s="4">
        <f>VLOOKUP(H563,Productos!$B$2:$D$13,3,FALSE)</f>
        <v>9</v>
      </c>
      <c r="L563" s="4">
        <f>VLOOKUP(I563,Inventarios!$A$3:$B$9,2,FALSE)</f>
        <v>26618</v>
      </c>
      <c r="M563" s="4">
        <f>VLOOKUP(I563,Inventarios!$A$3:$C$9,3,FALSE)</f>
        <v>39447</v>
      </c>
      <c r="N563" s="4">
        <f t="shared" si="32"/>
        <v>711</v>
      </c>
      <c r="O563" s="4">
        <f t="shared" si="33"/>
        <v>705</v>
      </c>
      <c r="P563" s="4">
        <f t="shared" si="34"/>
        <v>2016</v>
      </c>
      <c r="Q563" s="4">
        <f t="shared" si="35"/>
        <v>474</v>
      </c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5">
      <c r="A564" s="4">
        <v>23824</v>
      </c>
      <c r="B564" s="4" t="s">
        <v>787</v>
      </c>
      <c r="C564" s="4" t="s">
        <v>68</v>
      </c>
      <c r="D564" s="4" t="s">
        <v>28</v>
      </c>
      <c r="E564" s="4" t="s">
        <v>1219</v>
      </c>
      <c r="F564" s="4">
        <v>118</v>
      </c>
      <c r="G564" s="6">
        <v>42393</v>
      </c>
      <c r="H564" s="4" t="str">
        <f>VLOOKUP(D564,Productos!$A$2:$B$13,2,FALSE)</f>
        <v>botella 1l</v>
      </c>
      <c r="I564" t="str">
        <f>VLOOKUP(C564,Países!$A$2:$B$186,2,FALSE)</f>
        <v>Sub-Saharan Africa</v>
      </c>
      <c r="J564" s="4">
        <f>VLOOKUP(H564,Productos!$B$2:$C$13,2,FALSE)</f>
        <v>3.5</v>
      </c>
      <c r="K564" s="4">
        <f>VLOOKUP(H564,Productos!$B$2:$D$13,3,FALSE)</f>
        <v>6.5</v>
      </c>
      <c r="L564" s="4">
        <f>VLOOKUP(I564,Inventarios!$A$3:$B$9,2,FALSE)</f>
        <v>26618</v>
      </c>
      <c r="M564" s="4">
        <f>VLOOKUP(I564,Inventarios!$A$3:$C$9,3,FALSE)</f>
        <v>39447</v>
      </c>
      <c r="N564" s="4">
        <f t="shared" si="32"/>
        <v>767</v>
      </c>
      <c r="O564" s="4">
        <f t="shared" si="33"/>
        <v>763.5</v>
      </c>
      <c r="P564" s="4">
        <f t="shared" si="34"/>
        <v>2016</v>
      </c>
      <c r="Q564" s="4">
        <f t="shared" si="35"/>
        <v>413</v>
      </c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5">
      <c r="A565" s="4">
        <v>23825</v>
      </c>
      <c r="B565" s="4" t="s">
        <v>788</v>
      </c>
      <c r="C565" s="4" t="s">
        <v>137</v>
      </c>
      <c r="D565" s="4" t="s">
        <v>22</v>
      </c>
      <c r="E565" s="4" t="s">
        <v>1219</v>
      </c>
      <c r="F565" s="4">
        <v>182</v>
      </c>
      <c r="G565" s="6">
        <v>42376</v>
      </c>
      <c r="H565" s="4" t="str">
        <f>VLOOKUP(D565,Productos!$A$2:$B$13,2,FALSE)</f>
        <v>botellín 500cc</v>
      </c>
      <c r="I565" t="str">
        <f>VLOOKUP(C565,Países!$A$2:$B$186,2,FALSE)</f>
        <v>Sub-Saharan Africa</v>
      </c>
      <c r="J565" s="4">
        <f>VLOOKUP(H565,Productos!$B$2:$C$13,2,FALSE)</f>
        <v>3.5</v>
      </c>
      <c r="K565" s="4">
        <f>VLOOKUP(H565,Productos!$B$2:$D$13,3,FALSE)</f>
        <v>6.5</v>
      </c>
      <c r="L565" s="4">
        <f>VLOOKUP(I565,Inventarios!$A$3:$B$9,2,FALSE)</f>
        <v>26618</v>
      </c>
      <c r="M565" s="4">
        <f>VLOOKUP(I565,Inventarios!$A$3:$C$9,3,FALSE)</f>
        <v>39447</v>
      </c>
      <c r="N565" s="4">
        <f t="shared" si="32"/>
        <v>1183</v>
      </c>
      <c r="O565" s="4">
        <f t="shared" si="33"/>
        <v>1179.5</v>
      </c>
      <c r="P565" s="4">
        <f t="shared" si="34"/>
        <v>2016</v>
      </c>
      <c r="Q565" s="4">
        <f t="shared" si="35"/>
        <v>637</v>
      </c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5">
      <c r="A566" s="4">
        <v>23826</v>
      </c>
      <c r="B566" s="4" t="s">
        <v>789</v>
      </c>
      <c r="C566" s="4" t="s">
        <v>148</v>
      </c>
      <c r="D566" s="4" t="s">
        <v>19</v>
      </c>
      <c r="E566" s="4" t="s">
        <v>1219</v>
      </c>
      <c r="F566" s="4">
        <v>199</v>
      </c>
      <c r="G566" s="6">
        <v>42433</v>
      </c>
      <c r="H566" s="4" t="str">
        <f>VLOOKUP(D566,Productos!$A$2:$B$13,2,FALSE)</f>
        <v>botellín 300cc</v>
      </c>
      <c r="I566" t="str">
        <f>VLOOKUP(C566,Países!$A$2:$B$186,2,FALSE)</f>
        <v>Europe</v>
      </c>
      <c r="J566" s="4">
        <f>VLOOKUP(H566,Productos!$B$2:$C$13,2,FALSE)</f>
        <v>2</v>
      </c>
      <c r="K566" s="4">
        <f>VLOOKUP(H566,Productos!$B$2:$D$13,3,FALSE)</f>
        <v>3.99</v>
      </c>
      <c r="L566" s="4">
        <f>VLOOKUP(I566,Inventarios!$A$3:$B$9,2,FALSE)</f>
        <v>12372</v>
      </c>
      <c r="M566" s="4">
        <f>VLOOKUP(I566,Inventarios!$A$3:$C$9,3,FALSE)</f>
        <v>22716</v>
      </c>
      <c r="N566" s="4">
        <f t="shared" si="32"/>
        <v>794.01</v>
      </c>
      <c r="O566" s="4">
        <f t="shared" si="33"/>
        <v>792.01</v>
      </c>
      <c r="P566" s="4">
        <f t="shared" si="34"/>
        <v>2016</v>
      </c>
      <c r="Q566" s="4">
        <f t="shared" si="35"/>
        <v>398</v>
      </c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5">
      <c r="A567" s="4">
        <v>23827</v>
      </c>
      <c r="B567" s="4" t="s">
        <v>790</v>
      </c>
      <c r="C567" s="4" t="s">
        <v>157</v>
      </c>
      <c r="D567" s="4" t="s">
        <v>41</v>
      </c>
      <c r="E567" s="4" t="s">
        <v>1218</v>
      </c>
      <c r="F567" s="4">
        <v>83</v>
      </c>
      <c r="G567" s="6">
        <v>42381</v>
      </c>
      <c r="H567" s="4" t="str">
        <f>VLOOKUP(D567,Productos!$A$2:$B$13,2,FALSE)</f>
        <v>garrafa 4l</v>
      </c>
      <c r="I567" t="str">
        <f>VLOOKUP(C567,Países!$A$2:$B$186,2,FALSE)</f>
        <v>Central America and the Caribbean</v>
      </c>
      <c r="J567" s="4">
        <f>VLOOKUP(H567,Productos!$B$2:$C$13,2,FALSE)</f>
        <v>5</v>
      </c>
      <c r="K567" s="4">
        <f>VLOOKUP(H567,Productos!$B$2:$D$13,3,FALSE)</f>
        <v>9.99</v>
      </c>
      <c r="L567" s="4">
        <f>VLOOKUP(I567,Inventarios!$A$3:$B$9,2,FALSE)</f>
        <v>7690</v>
      </c>
      <c r="M567" s="4">
        <f>VLOOKUP(I567,Inventarios!$A$3:$C$9,3,FALSE)</f>
        <v>14672</v>
      </c>
      <c r="N567" s="4">
        <f t="shared" si="32"/>
        <v>829.17000000000007</v>
      </c>
      <c r="O567" s="4">
        <f t="shared" si="33"/>
        <v>824.17000000000007</v>
      </c>
      <c r="P567" s="4">
        <f t="shared" si="34"/>
        <v>2016</v>
      </c>
      <c r="Q567" s="4">
        <f t="shared" si="35"/>
        <v>415</v>
      </c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5">
      <c r="A568" s="4">
        <v>23828</v>
      </c>
      <c r="B568" s="4" t="s">
        <v>791</v>
      </c>
      <c r="C568" s="4" t="s">
        <v>223</v>
      </c>
      <c r="D568" s="4" t="s">
        <v>16</v>
      </c>
      <c r="E568" s="4" t="s">
        <v>1219</v>
      </c>
      <c r="F568" s="4">
        <v>115</v>
      </c>
      <c r="G568" s="6">
        <v>42454</v>
      </c>
      <c r="H568" s="4" t="str">
        <f>VLOOKUP(D568,Productos!$A$2:$B$13,2,FALSE)</f>
        <v>garrafa 1l</v>
      </c>
      <c r="I568" t="str">
        <f>VLOOKUP(C568,Países!$A$2:$B$186,2,FALSE)</f>
        <v>Australia and Oceania</v>
      </c>
      <c r="J568" s="4">
        <f>VLOOKUP(H568,Productos!$B$2:$C$13,2,FALSE)</f>
        <v>1</v>
      </c>
      <c r="K568" s="4">
        <f>VLOOKUP(H568,Productos!$B$2:$D$13,3,FALSE)</f>
        <v>2</v>
      </c>
      <c r="L568" s="4">
        <f>VLOOKUP(I568,Inventarios!$A$3:$B$9,2,FALSE)</f>
        <v>4047</v>
      </c>
      <c r="M568" s="4">
        <f>VLOOKUP(I568,Inventarios!$A$3:$C$9,3,FALSE)</f>
        <v>9654</v>
      </c>
      <c r="N568" s="4">
        <f t="shared" si="32"/>
        <v>230</v>
      </c>
      <c r="O568" s="4">
        <f t="shared" si="33"/>
        <v>229</v>
      </c>
      <c r="P568" s="4">
        <f t="shared" si="34"/>
        <v>2016</v>
      </c>
      <c r="Q568" s="4">
        <f t="shared" si="35"/>
        <v>115</v>
      </c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5">
      <c r="A569" s="4">
        <v>23829</v>
      </c>
      <c r="B569" s="4" t="s">
        <v>792</v>
      </c>
      <c r="C569" s="4" t="s">
        <v>150</v>
      </c>
      <c r="D569" s="4" t="s">
        <v>24</v>
      </c>
      <c r="E569" s="4" t="s">
        <v>1219</v>
      </c>
      <c r="F569" s="4">
        <v>137</v>
      </c>
      <c r="G569" s="6">
        <v>42415</v>
      </c>
      <c r="H569" s="4" t="str">
        <f>VLOOKUP(D569,Productos!$A$2:$B$13,2,FALSE)</f>
        <v>botella 0.5l</v>
      </c>
      <c r="I569" t="str">
        <f>VLOOKUP(C569,Países!$A$2:$B$186,2,FALSE)</f>
        <v>Sub-Saharan Africa</v>
      </c>
      <c r="J569" s="4">
        <f>VLOOKUP(H569,Productos!$B$2:$C$13,2,FALSE)</f>
        <v>3</v>
      </c>
      <c r="K569" s="4">
        <f>VLOOKUP(H569,Productos!$B$2:$D$13,3,FALSE)</f>
        <v>6</v>
      </c>
      <c r="L569" s="4">
        <f>VLOOKUP(I569,Inventarios!$A$3:$B$9,2,FALSE)</f>
        <v>26618</v>
      </c>
      <c r="M569" s="4">
        <f>VLOOKUP(I569,Inventarios!$A$3:$C$9,3,FALSE)</f>
        <v>39447</v>
      </c>
      <c r="N569" s="4">
        <f t="shared" si="32"/>
        <v>822</v>
      </c>
      <c r="O569" s="4">
        <f t="shared" si="33"/>
        <v>819</v>
      </c>
      <c r="P569" s="4">
        <f t="shared" si="34"/>
        <v>2016</v>
      </c>
      <c r="Q569" s="4">
        <f t="shared" si="35"/>
        <v>411</v>
      </c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5">
      <c r="A570" s="4">
        <v>23830</v>
      </c>
      <c r="B570" s="4" t="s">
        <v>793</v>
      </c>
      <c r="C570" s="4" t="s">
        <v>105</v>
      </c>
      <c r="D570" s="4" t="s">
        <v>16</v>
      </c>
      <c r="E570" s="4" t="s">
        <v>1219</v>
      </c>
      <c r="F570" s="4">
        <v>37</v>
      </c>
      <c r="G570" s="6">
        <v>42389</v>
      </c>
      <c r="H570" s="4" t="str">
        <f>VLOOKUP(D570,Productos!$A$2:$B$13,2,FALSE)</f>
        <v>garrafa 1l</v>
      </c>
      <c r="I570" t="str">
        <f>VLOOKUP(C570,Países!$A$2:$B$186,2,FALSE)</f>
        <v>Middle East and North Africa</v>
      </c>
      <c r="J570" s="4">
        <f>VLOOKUP(H570,Productos!$B$2:$C$13,2,FALSE)</f>
        <v>1</v>
      </c>
      <c r="K570" s="4">
        <f>VLOOKUP(H570,Productos!$B$2:$D$13,3,FALSE)</f>
        <v>2</v>
      </c>
      <c r="L570" s="4">
        <f>VLOOKUP(I570,Inventarios!$A$3:$B$9,2,FALSE)</f>
        <v>11415</v>
      </c>
      <c r="M570" s="4">
        <f>VLOOKUP(I570,Inventarios!$A$3:$C$9,3,FALSE)</f>
        <v>15102</v>
      </c>
      <c r="N570" s="4">
        <f t="shared" si="32"/>
        <v>74</v>
      </c>
      <c r="O570" s="4">
        <f t="shared" si="33"/>
        <v>73</v>
      </c>
      <c r="P570" s="4">
        <f t="shared" si="34"/>
        <v>2016</v>
      </c>
      <c r="Q570" s="4">
        <f t="shared" si="35"/>
        <v>37</v>
      </c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5">
      <c r="A571" s="4">
        <v>23831</v>
      </c>
      <c r="B571" s="4" t="s">
        <v>794</v>
      </c>
      <c r="C571" s="4" t="s">
        <v>102</v>
      </c>
      <c r="D571" s="4" t="s">
        <v>24</v>
      </c>
      <c r="E571" s="4" t="s">
        <v>1220</v>
      </c>
      <c r="F571" s="4">
        <v>140</v>
      </c>
      <c r="G571" s="6">
        <v>42419</v>
      </c>
      <c r="H571" s="4" t="str">
        <f>VLOOKUP(D571,Productos!$A$2:$B$13,2,FALSE)</f>
        <v>botella 0.5l</v>
      </c>
      <c r="I571" t="str">
        <f>VLOOKUP(C571,Países!$A$2:$B$186,2,FALSE)</f>
        <v>Central America and the Caribbean</v>
      </c>
      <c r="J571" s="4">
        <f>VLOOKUP(H571,Productos!$B$2:$C$13,2,FALSE)</f>
        <v>3</v>
      </c>
      <c r="K571" s="4">
        <f>VLOOKUP(H571,Productos!$B$2:$D$13,3,FALSE)</f>
        <v>6</v>
      </c>
      <c r="L571" s="4">
        <f>VLOOKUP(I571,Inventarios!$A$3:$B$9,2,FALSE)</f>
        <v>7690</v>
      </c>
      <c r="M571" s="4">
        <f>VLOOKUP(I571,Inventarios!$A$3:$C$9,3,FALSE)</f>
        <v>14672</v>
      </c>
      <c r="N571" s="4">
        <f t="shared" si="32"/>
        <v>840</v>
      </c>
      <c r="O571" s="4">
        <f t="shared" si="33"/>
        <v>837</v>
      </c>
      <c r="P571" s="4">
        <f t="shared" si="34"/>
        <v>2016</v>
      </c>
      <c r="Q571" s="4">
        <f t="shared" si="35"/>
        <v>420</v>
      </c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5">
      <c r="A572" s="4">
        <v>23832</v>
      </c>
      <c r="B572" s="4" t="s">
        <v>795</v>
      </c>
      <c r="C572" s="4" t="s">
        <v>293</v>
      </c>
      <c r="D572" s="4" t="s">
        <v>19</v>
      </c>
      <c r="E572" s="4" t="s">
        <v>1218</v>
      </c>
      <c r="F572" s="4">
        <v>49</v>
      </c>
      <c r="G572" s="6">
        <v>42370</v>
      </c>
      <c r="H572" s="4" t="str">
        <f>VLOOKUP(D572,Productos!$A$2:$B$13,2,FALSE)</f>
        <v>botellín 300cc</v>
      </c>
      <c r="I572" t="str">
        <f>VLOOKUP(C572,Países!$A$2:$B$186,2,FALSE)</f>
        <v>Sub-Saharan Africa</v>
      </c>
      <c r="J572" s="4">
        <f>VLOOKUP(H572,Productos!$B$2:$C$13,2,FALSE)</f>
        <v>2</v>
      </c>
      <c r="K572" s="4">
        <f>VLOOKUP(H572,Productos!$B$2:$D$13,3,FALSE)</f>
        <v>3.99</v>
      </c>
      <c r="L572" s="4">
        <f>VLOOKUP(I572,Inventarios!$A$3:$B$9,2,FALSE)</f>
        <v>26618</v>
      </c>
      <c r="M572" s="4">
        <f>VLOOKUP(I572,Inventarios!$A$3:$C$9,3,FALSE)</f>
        <v>39447</v>
      </c>
      <c r="N572" s="4">
        <f t="shared" si="32"/>
        <v>195.51000000000002</v>
      </c>
      <c r="O572" s="4">
        <f t="shared" si="33"/>
        <v>193.51000000000002</v>
      </c>
      <c r="P572" s="4">
        <f t="shared" si="34"/>
        <v>2016</v>
      </c>
      <c r="Q572" s="4">
        <f t="shared" si="35"/>
        <v>98</v>
      </c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5">
      <c r="A573" s="4">
        <v>23833</v>
      </c>
      <c r="B573" s="4" t="s">
        <v>796</v>
      </c>
      <c r="C573" s="4" t="s">
        <v>259</v>
      </c>
      <c r="D573" s="4" t="s">
        <v>37</v>
      </c>
      <c r="E573" s="4" t="s">
        <v>1219</v>
      </c>
      <c r="F573" s="4">
        <v>74</v>
      </c>
      <c r="G573" s="6">
        <v>42448</v>
      </c>
      <c r="H573" s="4" t="str">
        <f>VLOOKUP(D573,Productos!$A$2:$B$13,2,FALSE)</f>
        <v>garrafa 3l</v>
      </c>
      <c r="I573" t="str">
        <f>VLOOKUP(C573,Países!$A$2:$B$186,2,FALSE)</f>
        <v>Middle East and North Africa</v>
      </c>
      <c r="J573" s="4">
        <f>VLOOKUP(H573,Productos!$B$2:$C$13,2,FALSE)</f>
        <v>3.5</v>
      </c>
      <c r="K573" s="4">
        <f>VLOOKUP(H573,Productos!$B$2:$D$13,3,FALSE)</f>
        <v>6.99</v>
      </c>
      <c r="L573" s="4">
        <f>VLOOKUP(I573,Inventarios!$A$3:$B$9,2,FALSE)</f>
        <v>11415</v>
      </c>
      <c r="M573" s="4">
        <f>VLOOKUP(I573,Inventarios!$A$3:$C$9,3,FALSE)</f>
        <v>15102</v>
      </c>
      <c r="N573" s="4">
        <f t="shared" si="32"/>
        <v>517.26</v>
      </c>
      <c r="O573" s="4">
        <f t="shared" si="33"/>
        <v>513.76</v>
      </c>
      <c r="P573" s="4">
        <f t="shared" si="34"/>
        <v>2016</v>
      </c>
      <c r="Q573" s="4">
        <f t="shared" si="35"/>
        <v>259</v>
      </c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5">
      <c r="A574" s="4">
        <v>23834</v>
      </c>
      <c r="B574" s="4" t="s">
        <v>797</v>
      </c>
      <c r="C574" s="4" t="s">
        <v>172</v>
      </c>
      <c r="D574" s="4" t="s">
        <v>35</v>
      </c>
      <c r="E574" s="4" t="s">
        <v>1218</v>
      </c>
      <c r="F574" s="4">
        <v>23</v>
      </c>
      <c r="G574" s="6">
        <v>42423</v>
      </c>
      <c r="H574" s="4" t="str">
        <f>VLOOKUP(D574,Productos!$A$2:$B$13,2,FALSE)</f>
        <v>garrafa 2l</v>
      </c>
      <c r="I574" t="str">
        <f>VLOOKUP(C574,Países!$A$2:$B$186,2,FALSE)</f>
        <v>Asia</v>
      </c>
      <c r="J574" s="4">
        <f>VLOOKUP(H574,Productos!$B$2:$C$13,2,FALSE)</f>
        <v>2.5</v>
      </c>
      <c r="K574" s="4">
        <f>VLOOKUP(H574,Productos!$B$2:$D$13,3,FALSE)</f>
        <v>4.5</v>
      </c>
      <c r="L574" s="4">
        <f>VLOOKUP(I574,Inventarios!$A$3:$B$9,2,FALSE)</f>
        <v>10972</v>
      </c>
      <c r="M574" s="4">
        <f>VLOOKUP(I574,Inventarios!$A$3:$C$9,3,FALSE)</f>
        <v>18721</v>
      </c>
      <c r="N574" s="4">
        <f t="shared" si="32"/>
        <v>103.5</v>
      </c>
      <c r="O574" s="4">
        <f t="shared" si="33"/>
        <v>101</v>
      </c>
      <c r="P574" s="4">
        <f t="shared" si="34"/>
        <v>2016</v>
      </c>
      <c r="Q574" s="4">
        <f t="shared" si="35"/>
        <v>57.5</v>
      </c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5">
      <c r="A575" s="4">
        <v>23835</v>
      </c>
      <c r="B575" s="4" t="s">
        <v>798</v>
      </c>
      <c r="C575" s="4" t="s">
        <v>317</v>
      </c>
      <c r="D575" s="4" t="s">
        <v>16</v>
      </c>
      <c r="E575" s="4" t="s">
        <v>1219</v>
      </c>
      <c r="F575" s="4">
        <v>116</v>
      </c>
      <c r="G575" s="6">
        <v>42450</v>
      </c>
      <c r="H575" s="4" t="str">
        <f>VLOOKUP(D575,Productos!$A$2:$B$13,2,FALSE)</f>
        <v>garrafa 1l</v>
      </c>
      <c r="I575" t="str">
        <f>VLOOKUP(C575,Países!$A$2:$B$186,2,FALSE)</f>
        <v>Europe</v>
      </c>
      <c r="J575" s="4">
        <f>VLOOKUP(H575,Productos!$B$2:$C$13,2,FALSE)</f>
        <v>1</v>
      </c>
      <c r="K575" s="4">
        <f>VLOOKUP(H575,Productos!$B$2:$D$13,3,FALSE)</f>
        <v>2</v>
      </c>
      <c r="L575" s="4">
        <f>VLOOKUP(I575,Inventarios!$A$3:$B$9,2,FALSE)</f>
        <v>12372</v>
      </c>
      <c r="M575" s="4">
        <f>VLOOKUP(I575,Inventarios!$A$3:$C$9,3,FALSE)</f>
        <v>22716</v>
      </c>
      <c r="N575" s="4">
        <f t="shared" si="32"/>
        <v>232</v>
      </c>
      <c r="O575" s="4">
        <f t="shared" si="33"/>
        <v>231</v>
      </c>
      <c r="P575" s="4">
        <f t="shared" si="34"/>
        <v>2016</v>
      </c>
      <c r="Q575" s="4">
        <f t="shared" si="35"/>
        <v>116</v>
      </c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5">
      <c r="A576" s="4">
        <v>23836</v>
      </c>
      <c r="B576" s="4" t="s">
        <v>799</v>
      </c>
      <c r="C576" s="4" t="s">
        <v>70</v>
      </c>
      <c r="D576" s="4" t="s">
        <v>43</v>
      </c>
      <c r="E576" s="4" t="s">
        <v>1218</v>
      </c>
      <c r="F576" s="4">
        <v>190</v>
      </c>
      <c r="G576" s="6">
        <v>42454</v>
      </c>
      <c r="H576" s="4" t="str">
        <f>VLOOKUP(D576,Productos!$A$2:$B$13,2,FALSE)</f>
        <v>garrafa 8l</v>
      </c>
      <c r="I576" t="str">
        <f>VLOOKUP(C576,Países!$A$2:$B$186,2,FALSE)</f>
        <v>Sub-Saharan Africa</v>
      </c>
      <c r="J576" s="4">
        <f>VLOOKUP(H576,Productos!$B$2:$C$13,2,FALSE)</f>
        <v>8</v>
      </c>
      <c r="K576" s="4">
        <f>VLOOKUP(H576,Productos!$B$2:$D$13,3,FALSE)</f>
        <v>14.5</v>
      </c>
      <c r="L576" s="4">
        <f>VLOOKUP(I576,Inventarios!$A$3:$B$9,2,FALSE)</f>
        <v>26618</v>
      </c>
      <c r="M576" s="4">
        <f>VLOOKUP(I576,Inventarios!$A$3:$C$9,3,FALSE)</f>
        <v>39447</v>
      </c>
      <c r="N576" s="4">
        <f t="shared" si="32"/>
        <v>2755</v>
      </c>
      <c r="O576" s="4">
        <f t="shared" si="33"/>
        <v>2747</v>
      </c>
      <c r="P576" s="4">
        <f t="shared" si="34"/>
        <v>2016</v>
      </c>
      <c r="Q576" s="4">
        <f t="shared" si="35"/>
        <v>1520</v>
      </c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5">
      <c r="A577" s="4">
        <v>23837</v>
      </c>
      <c r="B577" s="4" t="s">
        <v>800</v>
      </c>
      <c r="C577" s="4" t="s">
        <v>161</v>
      </c>
      <c r="D577" s="4" t="s">
        <v>37</v>
      </c>
      <c r="E577" s="4" t="s">
        <v>1219</v>
      </c>
      <c r="F577" s="4">
        <v>151</v>
      </c>
      <c r="G577" s="6">
        <v>42418</v>
      </c>
      <c r="H577" s="4" t="str">
        <f>VLOOKUP(D577,Productos!$A$2:$B$13,2,FALSE)</f>
        <v>garrafa 3l</v>
      </c>
      <c r="I577" t="str">
        <f>VLOOKUP(C577,Países!$A$2:$B$186,2,FALSE)</f>
        <v>Sub-Saharan Africa</v>
      </c>
      <c r="J577" s="4">
        <f>VLOOKUP(H577,Productos!$B$2:$C$13,2,FALSE)</f>
        <v>3.5</v>
      </c>
      <c r="K577" s="4">
        <f>VLOOKUP(H577,Productos!$B$2:$D$13,3,FALSE)</f>
        <v>6.99</v>
      </c>
      <c r="L577" s="4">
        <f>VLOOKUP(I577,Inventarios!$A$3:$B$9,2,FALSE)</f>
        <v>26618</v>
      </c>
      <c r="M577" s="4">
        <f>VLOOKUP(I577,Inventarios!$A$3:$C$9,3,FALSE)</f>
        <v>39447</v>
      </c>
      <c r="N577" s="4">
        <f t="shared" si="32"/>
        <v>1055.49</v>
      </c>
      <c r="O577" s="4">
        <f t="shared" si="33"/>
        <v>1051.99</v>
      </c>
      <c r="P577" s="4">
        <f t="shared" si="34"/>
        <v>2016</v>
      </c>
      <c r="Q577" s="4">
        <f t="shared" si="35"/>
        <v>528.5</v>
      </c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5">
      <c r="A578" s="4">
        <v>23838</v>
      </c>
      <c r="B578" s="4" t="s">
        <v>801</v>
      </c>
      <c r="C578" s="4" t="s">
        <v>98</v>
      </c>
      <c r="D578" s="4" t="s">
        <v>35</v>
      </c>
      <c r="E578" s="4" t="s">
        <v>1218</v>
      </c>
      <c r="F578" s="4">
        <v>133</v>
      </c>
      <c r="G578" s="6">
        <v>42446</v>
      </c>
      <c r="H578" s="4" t="str">
        <f>VLOOKUP(D578,Productos!$A$2:$B$13,2,FALSE)</f>
        <v>garrafa 2l</v>
      </c>
      <c r="I578" t="str">
        <f>VLOOKUP(C578,Países!$A$2:$B$186,2,FALSE)</f>
        <v>Australia and Oceania</v>
      </c>
      <c r="J578" s="4">
        <f>VLOOKUP(H578,Productos!$B$2:$C$13,2,FALSE)</f>
        <v>2.5</v>
      </c>
      <c r="K578" s="4">
        <f>VLOOKUP(H578,Productos!$B$2:$D$13,3,FALSE)</f>
        <v>4.5</v>
      </c>
      <c r="L578" s="4">
        <f>VLOOKUP(I578,Inventarios!$A$3:$B$9,2,FALSE)</f>
        <v>4047</v>
      </c>
      <c r="M578" s="4">
        <f>VLOOKUP(I578,Inventarios!$A$3:$C$9,3,FALSE)</f>
        <v>9654</v>
      </c>
      <c r="N578" s="4">
        <f t="shared" si="32"/>
        <v>598.5</v>
      </c>
      <c r="O578" s="4">
        <f t="shared" si="33"/>
        <v>596</v>
      </c>
      <c r="P578" s="4">
        <f t="shared" si="34"/>
        <v>2016</v>
      </c>
      <c r="Q578" s="4">
        <f t="shared" si="35"/>
        <v>332.5</v>
      </c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5">
      <c r="A579" s="4">
        <v>23839</v>
      </c>
      <c r="B579" s="4" t="s">
        <v>802</v>
      </c>
      <c r="C579" s="4" t="s">
        <v>173</v>
      </c>
      <c r="D579" s="4" t="s">
        <v>16</v>
      </c>
      <c r="E579" s="4" t="s">
        <v>1219</v>
      </c>
      <c r="F579" s="4">
        <v>182</v>
      </c>
      <c r="G579" s="6">
        <v>42391</v>
      </c>
      <c r="H579" s="4" t="str">
        <f>VLOOKUP(D579,Productos!$A$2:$B$13,2,FALSE)</f>
        <v>garrafa 1l</v>
      </c>
      <c r="I579" t="str">
        <f>VLOOKUP(C579,Países!$A$2:$B$186,2,FALSE)</f>
        <v>Asia</v>
      </c>
      <c r="J579" s="4">
        <f>VLOOKUP(H579,Productos!$B$2:$C$13,2,FALSE)</f>
        <v>1</v>
      </c>
      <c r="K579" s="4">
        <f>VLOOKUP(H579,Productos!$B$2:$D$13,3,FALSE)</f>
        <v>2</v>
      </c>
      <c r="L579" s="4">
        <f>VLOOKUP(I579,Inventarios!$A$3:$B$9,2,FALSE)</f>
        <v>10972</v>
      </c>
      <c r="M579" s="4">
        <f>VLOOKUP(I579,Inventarios!$A$3:$C$9,3,FALSE)</f>
        <v>18721</v>
      </c>
      <c r="N579" s="4">
        <f t="shared" ref="N579:N642" si="36">F579*K579</f>
        <v>364</v>
      </c>
      <c r="O579" s="4">
        <f t="shared" ref="O579:O642" si="37">N579-J579</f>
        <v>363</v>
      </c>
      <c r="P579" s="4">
        <f t="shared" ref="P579:P642" si="38">YEAR(G579)</f>
        <v>2016</v>
      </c>
      <c r="Q579" s="4">
        <f t="shared" ref="Q579:Q642" si="39">F579*J579</f>
        <v>182</v>
      </c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5">
      <c r="A580" s="4">
        <v>23840</v>
      </c>
      <c r="B580" s="4" t="s">
        <v>803</v>
      </c>
      <c r="C580" s="4" t="s">
        <v>90</v>
      </c>
      <c r="D580" s="4" t="s">
        <v>37</v>
      </c>
      <c r="E580" s="4" t="s">
        <v>1219</v>
      </c>
      <c r="F580" s="4">
        <v>203</v>
      </c>
      <c r="G580" s="6">
        <v>42400</v>
      </c>
      <c r="H580" s="4" t="str">
        <f>VLOOKUP(D580,Productos!$A$2:$B$13,2,FALSE)</f>
        <v>garrafa 3l</v>
      </c>
      <c r="I580" t="str">
        <f>VLOOKUP(C580,Países!$A$2:$B$186,2,FALSE)</f>
        <v>Europe</v>
      </c>
      <c r="J580" s="4">
        <f>VLOOKUP(H580,Productos!$B$2:$C$13,2,FALSE)</f>
        <v>3.5</v>
      </c>
      <c r="K580" s="4">
        <f>VLOOKUP(H580,Productos!$B$2:$D$13,3,FALSE)</f>
        <v>6.99</v>
      </c>
      <c r="L580" s="4">
        <f>VLOOKUP(I580,Inventarios!$A$3:$B$9,2,FALSE)</f>
        <v>12372</v>
      </c>
      <c r="M580" s="4">
        <f>VLOOKUP(I580,Inventarios!$A$3:$C$9,3,FALSE)</f>
        <v>22716</v>
      </c>
      <c r="N580" s="4">
        <f t="shared" si="36"/>
        <v>1418.97</v>
      </c>
      <c r="O580" s="4">
        <f t="shared" si="37"/>
        <v>1415.47</v>
      </c>
      <c r="P580" s="4">
        <f t="shared" si="38"/>
        <v>2016</v>
      </c>
      <c r="Q580" s="4">
        <f t="shared" si="39"/>
        <v>710.5</v>
      </c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5">
      <c r="A581" s="4">
        <v>23841</v>
      </c>
      <c r="B581" s="4" t="s">
        <v>804</v>
      </c>
      <c r="C581" s="4" t="s">
        <v>75</v>
      </c>
      <c r="D581" s="4" t="s">
        <v>19</v>
      </c>
      <c r="E581" s="4" t="s">
        <v>1219</v>
      </c>
      <c r="F581" s="4">
        <v>170</v>
      </c>
      <c r="G581" s="6">
        <v>42369</v>
      </c>
      <c r="H581" s="4" t="str">
        <f>VLOOKUP(D581,Productos!$A$2:$B$13,2,FALSE)</f>
        <v>botellín 300cc</v>
      </c>
      <c r="I581" t="str">
        <f>VLOOKUP(C581,Países!$A$2:$B$186,2,FALSE)</f>
        <v>Central America and the Caribbean</v>
      </c>
      <c r="J581" s="4">
        <f>VLOOKUP(H581,Productos!$B$2:$C$13,2,FALSE)</f>
        <v>2</v>
      </c>
      <c r="K581" s="4">
        <f>VLOOKUP(H581,Productos!$B$2:$D$13,3,FALSE)</f>
        <v>3.99</v>
      </c>
      <c r="L581" s="4">
        <f>VLOOKUP(I581,Inventarios!$A$3:$B$9,2,FALSE)</f>
        <v>7690</v>
      </c>
      <c r="M581" s="4">
        <f>VLOOKUP(I581,Inventarios!$A$3:$C$9,3,FALSE)</f>
        <v>14672</v>
      </c>
      <c r="N581" s="4">
        <f t="shared" si="36"/>
        <v>678.30000000000007</v>
      </c>
      <c r="O581" s="4">
        <f t="shared" si="37"/>
        <v>676.30000000000007</v>
      </c>
      <c r="P581" s="4">
        <f t="shared" si="38"/>
        <v>2015</v>
      </c>
      <c r="Q581" s="4">
        <f t="shared" si="39"/>
        <v>340</v>
      </c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5">
      <c r="A582" s="4">
        <v>23842</v>
      </c>
      <c r="B582" s="4" t="s">
        <v>805</v>
      </c>
      <c r="C582" s="4" t="s">
        <v>87</v>
      </c>
      <c r="D582" s="4" t="s">
        <v>24</v>
      </c>
      <c r="E582" s="4" t="s">
        <v>1219</v>
      </c>
      <c r="F582" s="4">
        <v>190</v>
      </c>
      <c r="G582" s="6">
        <v>42409</v>
      </c>
      <c r="H582" s="4" t="str">
        <f>VLOOKUP(D582,Productos!$A$2:$B$13,2,FALSE)</f>
        <v>botella 0.5l</v>
      </c>
      <c r="I582" t="str">
        <f>VLOOKUP(C582,Países!$A$2:$B$186,2,FALSE)</f>
        <v>Asia</v>
      </c>
      <c r="J582" s="4">
        <f>VLOOKUP(H582,Productos!$B$2:$C$13,2,FALSE)</f>
        <v>3</v>
      </c>
      <c r="K582" s="4">
        <f>VLOOKUP(H582,Productos!$B$2:$D$13,3,FALSE)</f>
        <v>6</v>
      </c>
      <c r="L582" s="4">
        <f>VLOOKUP(I582,Inventarios!$A$3:$B$9,2,FALSE)</f>
        <v>10972</v>
      </c>
      <c r="M582" s="4">
        <f>VLOOKUP(I582,Inventarios!$A$3:$C$9,3,FALSE)</f>
        <v>18721</v>
      </c>
      <c r="N582" s="4">
        <f t="shared" si="36"/>
        <v>1140</v>
      </c>
      <c r="O582" s="4">
        <f t="shared" si="37"/>
        <v>1137</v>
      </c>
      <c r="P582" s="4">
        <f t="shared" si="38"/>
        <v>2016</v>
      </c>
      <c r="Q582" s="4">
        <f t="shared" si="39"/>
        <v>570</v>
      </c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5">
      <c r="A583" s="4">
        <v>23843</v>
      </c>
      <c r="B583" s="4" t="s">
        <v>806</v>
      </c>
      <c r="C583" s="4" t="s">
        <v>317</v>
      </c>
      <c r="D583" s="4" t="s">
        <v>37</v>
      </c>
      <c r="E583" s="4" t="s">
        <v>1218</v>
      </c>
      <c r="F583" s="4">
        <v>211</v>
      </c>
      <c r="G583" s="6">
        <v>42375</v>
      </c>
      <c r="H583" s="4" t="str">
        <f>VLOOKUP(D583,Productos!$A$2:$B$13,2,FALSE)</f>
        <v>garrafa 3l</v>
      </c>
      <c r="I583" t="str">
        <f>VLOOKUP(C583,Países!$A$2:$B$186,2,FALSE)</f>
        <v>Europe</v>
      </c>
      <c r="J583" s="4">
        <f>VLOOKUP(H583,Productos!$B$2:$C$13,2,FALSE)</f>
        <v>3.5</v>
      </c>
      <c r="K583" s="4">
        <f>VLOOKUP(H583,Productos!$B$2:$D$13,3,FALSE)</f>
        <v>6.99</v>
      </c>
      <c r="L583" s="4">
        <f>VLOOKUP(I583,Inventarios!$A$3:$B$9,2,FALSE)</f>
        <v>12372</v>
      </c>
      <c r="M583" s="4">
        <f>VLOOKUP(I583,Inventarios!$A$3:$C$9,3,FALSE)</f>
        <v>22716</v>
      </c>
      <c r="N583" s="4">
        <f t="shared" si="36"/>
        <v>1474.89</v>
      </c>
      <c r="O583" s="4">
        <f t="shared" si="37"/>
        <v>1471.39</v>
      </c>
      <c r="P583" s="4">
        <f t="shared" si="38"/>
        <v>2016</v>
      </c>
      <c r="Q583" s="4">
        <f t="shared" si="39"/>
        <v>738.5</v>
      </c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5">
      <c r="A584" s="4">
        <v>23844</v>
      </c>
      <c r="B584" s="4" t="s">
        <v>807</v>
      </c>
      <c r="C584" s="4" t="s">
        <v>290</v>
      </c>
      <c r="D584" s="4" t="s">
        <v>24</v>
      </c>
      <c r="E584" s="4" t="s">
        <v>1219</v>
      </c>
      <c r="F584" s="4">
        <v>179</v>
      </c>
      <c r="G584" s="6">
        <v>42402</v>
      </c>
      <c r="H584" s="4" t="str">
        <f>VLOOKUP(D584,Productos!$A$2:$B$13,2,FALSE)</f>
        <v>botella 0.5l</v>
      </c>
      <c r="I584" t="str">
        <f>VLOOKUP(C584,Países!$A$2:$B$186,2,FALSE)</f>
        <v>Europe</v>
      </c>
      <c r="J584" s="4">
        <f>VLOOKUP(H584,Productos!$B$2:$C$13,2,FALSE)</f>
        <v>3</v>
      </c>
      <c r="K584" s="4">
        <f>VLOOKUP(H584,Productos!$B$2:$D$13,3,FALSE)</f>
        <v>6</v>
      </c>
      <c r="L584" s="4">
        <f>VLOOKUP(I584,Inventarios!$A$3:$B$9,2,FALSE)</f>
        <v>12372</v>
      </c>
      <c r="M584" s="4">
        <f>VLOOKUP(I584,Inventarios!$A$3:$C$9,3,FALSE)</f>
        <v>22716</v>
      </c>
      <c r="N584" s="4">
        <f t="shared" si="36"/>
        <v>1074</v>
      </c>
      <c r="O584" s="4">
        <f t="shared" si="37"/>
        <v>1071</v>
      </c>
      <c r="P584" s="4">
        <f t="shared" si="38"/>
        <v>2016</v>
      </c>
      <c r="Q584" s="4">
        <f t="shared" si="39"/>
        <v>537</v>
      </c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5">
      <c r="A585" s="4">
        <v>23845</v>
      </c>
      <c r="B585" s="4" t="s">
        <v>808</v>
      </c>
      <c r="C585" s="4" t="s">
        <v>90</v>
      </c>
      <c r="D585" s="4" t="s">
        <v>35</v>
      </c>
      <c r="E585" s="4" t="s">
        <v>1218</v>
      </c>
      <c r="F585" s="4">
        <v>142</v>
      </c>
      <c r="G585" s="6">
        <v>42374</v>
      </c>
      <c r="H585" s="4" t="str">
        <f>VLOOKUP(D585,Productos!$A$2:$B$13,2,FALSE)</f>
        <v>garrafa 2l</v>
      </c>
      <c r="I585" t="str">
        <f>VLOOKUP(C585,Países!$A$2:$B$186,2,FALSE)</f>
        <v>Europe</v>
      </c>
      <c r="J585" s="4">
        <f>VLOOKUP(H585,Productos!$B$2:$C$13,2,FALSE)</f>
        <v>2.5</v>
      </c>
      <c r="K585" s="4">
        <f>VLOOKUP(H585,Productos!$B$2:$D$13,3,FALSE)</f>
        <v>4.5</v>
      </c>
      <c r="L585" s="4">
        <f>VLOOKUP(I585,Inventarios!$A$3:$B$9,2,FALSE)</f>
        <v>12372</v>
      </c>
      <c r="M585" s="4">
        <f>VLOOKUP(I585,Inventarios!$A$3:$C$9,3,FALSE)</f>
        <v>22716</v>
      </c>
      <c r="N585" s="4">
        <f t="shared" si="36"/>
        <v>639</v>
      </c>
      <c r="O585" s="4">
        <f t="shared" si="37"/>
        <v>636.5</v>
      </c>
      <c r="P585" s="4">
        <f t="shared" si="38"/>
        <v>2016</v>
      </c>
      <c r="Q585" s="4">
        <f t="shared" si="39"/>
        <v>355</v>
      </c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5">
      <c r="A586" s="4">
        <v>23846</v>
      </c>
      <c r="B586" s="4" t="s">
        <v>809</v>
      </c>
      <c r="C586" s="4" t="s">
        <v>141</v>
      </c>
      <c r="D586" s="4" t="s">
        <v>13</v>
      </c>
      <c r="E586" s="4" t="s">
        <v>1218</v>
      </c>
      <c r="F586" s="4">
        <v>19</v>
      </c>
      <c r="G586" s="6">
        <v>42437</v>
      </c>
      <c r="H586" s="4" t="str">
        <f>VLOOKUP(D586,Productos!$A$2:$B$13,2,FALSE)</f>
        <v>botellín 200cc</v>
      </c>
      <c r="I586" t="str">
        <f>VLOOKUP(C586,Países!$A$2:$B$186,2,FALSE)</f>
        <v>Australia and Oceania</v>
      </c>
      <c r="J586" s="4">
        <f>VLOOKUP(H586,Productos!$B$2:$C$13,2,FALSE)</f>
        <v>1.5</v>
      </c>
      <c r="K586" s="4">
        <f>VLOOKUP(H586,Productos!$B$2:$D$13,3,FALSE)</f>
        <v>3</v>
      </c>
      <c r="L586" s="4">
        <f>VLOOKUP(I586,Inventarios!$A$3:$B$9,2,FALSE)</f>
        <v>4047</v>
      </c>
      <c r="M586" s="4">
        <f>VLOOKUP(I586,Inventarios!$A$3:$C$9,3,FALSE)</f>
        <v>9654</v>
      </c>
      <c r="N586" s="4">
        <f t="shared" si="36"/>
        <v>57</v>
      </c>
      <c r="O586" s="4">
        <f t="shared" si="37"/>
        <v>55.5</v>
      </c>
      <c r="P586" s="4">
        <f t="shared" si="38"/>
        <v>2016</v>
      </c>
      <c r="Q586" s="4">
        <f t="shared" si="39"/>
        <v>28.5</v>
      </c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5">
      <c r="A587" s="4">
        <v>23847</v>
      </c>
      <c r="B587" s="4" t="s">
        <v>810</v>
      </c>
      <c r="C587" s="4" t="s">
        <v>312</v>
      </c>
      <c r="D587" s="4" t="s">
        <v>28</v>
      </c>
      <c r="E587" s="4" t="s">
        <v>1219</v>
      </c>
      <c r="F587" s="4">
        <v>108</v>
      </c>
      <c r="G587" s="6">
        <v>42391</v>
      </c>
      <c r="H587" s="4" t="str">
        <f>VLOOKUP(D587,Productos!$A$2:$B$13,2,FALSE)</f>
        <v>botella 1l</v>
      </c>
      <c r="I587" t="str">
        <f>VLOOKUP(C587,Países!$A$2:$B$186,2,FALSE)</f>
        <v>Middle East and North Africa</v>
      </c>
      <c r="J587" s="4">
        <f>VLOOKUP(H587,Productos!$B$2:$C$13,2,FALSE)</f>
        <v>3.5</v>
      </c>
      <c r="K587" s="4">
        <f>VLOOKUP(H587,Productos!$B$2:$D$13,3,FALSE)</f>
        <v>6.5</v>
      </c>
      <c r="L587" s="4">
        <f>VLOOKUP(I587,Inventarios!$A$3:$B$9,2,FALSE)</f>
        <v>11415</v>
      </c>
      <c r="M587" s="4">
        <f>VLOOKUP(I587,Inventarios!$A$3:$C$9,3,FALSE)</f>
        <v>15102</v>
      </c>
      <c r="N587" s="4">
        <f t="shared" si="36"/>
        <v>702</v>
      </c>
      <c r="O587" s="4">
        <f t="shared" si="37"/>
        <v>698.5</v>
      </c>
      <c r="P587" s="4">
        <f t="shared" si="38"/>
        <v>2016</v>
      </c>
      <c r="Q587" s="4">
        <f t="shared" si="39"/>
        <v>378</v>
      </c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5">
      <c r="A588" s="4">
        <v>23848</v>
      </c>
      <c r="B588" s="4" t="s">
        <v>811</v>
      </c>
      <c r="C588" s="4" t="s">
        <v>254</v>
      </c>
      <c r="D588" s="4" t="s">
        <v>41</v>
      </c>
      <c r="E588" s="4" t="s">
        <v>1219</v>
      </c>
      <c r="F588" s="4">
        <v>62</v>
      </c>
      <c r="G588" s="6">
        <v>42395</v>
      </c>
      <c r="H588" s="4" t="str">
        <f>VLOOKUP(D588,Productos!$A$2:$B$13,2,FALSE)</f>
        <v>garrafa 4l</v>
      </c>
      <c r="I588" t="str">
        <f>VLOOKUP(C588,Países!$A$2:$B$186,2,FALSE)</f>
        <v>Australia and Oceania</v>
      </c>
      <c r="J588" s="4">
        <f>VLOOKUP(H588,Productos!$B$2:$C$13,2,FALSE)</f>
        <v>5</v>
      </c>
      <c r="K588" s="4">
        <f>VLOOKUP(H588,Productos!$B$2:$D$13,3,FALSE)</f>
        <v>9.99</v>
      </c>
      <c r="L588" s="4">
        <f>VLOOKUP(I588,Inventarios!$A$3:$B$9,2,FALSE)</f>
        <v>4047</v>
      </c>
      <c r="M588" s="4">
        <f>VLOOKUP(I588,Inventarios!$A$3:$C$9,3,FALSE)</f>
        <v>9654</v>
      </c>
      <c r="N588" s="4">
        <f t="shared" si="36"/>
        <v>619.38</v>
      </c>
      <c r="O588" s="4">
        <f t="shared" si="37"/>
        <v>614.38</v>
      </c>
      <c r="P588" s="4">
        <f t="shared" si="38"/>
        <v>2016</v>
      </c>
      <c r="Q588" s="4">
        <f t="shared" si="39"/>
        <v>310</v>
      </c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5">
      <c r="A589" s="4">
        <v>23849</v>
      </c>
      <c r="B589" s="4" t="s">
        <v>812</v>
      </c>
      <c r="C589" s="4" t="s">
        <v>30</v>
      </c>
      <c r="D589" s="4" t="s">
        <v>24</v>
      </c>
      <c r="E589" s="4" t="s">
        <v>1219</v>
      </c>
      <c r="F589" s="4">
        <v>50</v>
      </c>
      <c r="G589" s="6">
        <v>42428</v>
      </c>
      <c r="H589" s="4" t="str">
        <f>VLOOKUP(D589,Productos!$A$2:$B$13,2,FALSE)</f>
        <v>botella 0.5l</v>
      </c>
      <c r="I589" t="str">
        <f>VLOOKUP(C589,Países!$A$2:$B$186,2,FALSE)</f>
        <v>Middle East and North Africa</v>
      </c>
      <c r="J589" s="4">
        <f>VLOOKUP(H589,Productos!$B$2:$C$13,2,FALSE)</f>
        <v>3</v>
      </c>
      <c r="K589" s="4">
        <f>VLOOKUP(H589,Productos!$B$2:$D$13,3,FALSE)</f>
        <v>6</v>
      </c>
      <c r="L589" s="4">
        <f>VLOOKUP(I589,Inventarios!$A$3:$B$9,2,FALSE)</f>
        <v>11415</v>
      </c>
      <c r="M589" s="4">
        <f>VLOOKUP(I589,Inventarios!$A$3:$C$9,3,FALSE)</f>
        <v>15102</v>
      </c>
      <c r="N589" s="4">
        <f t="shared" si="36"/>
        <v>300</v>
      </c>
      <c r="O589" s="4">
        <f t="shared" si="37"/>
        <v>297</v>
      </c>
      <c r="P589" s="4">
        <f t="shared" si="38"/>
        <v>2016</v>
      </c>
      <c r="Q589" s="4">
        <f t="shared" si="39"/>
        <v>150</v>
      </c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5">
      <c r="A590" s="4">
        <v>23850</v>
      </c>
      <c r="B590" s="4" t="s">
        <v>813</v>
      </c>
      <c r="C590" s="4" t="s">
        <v>137</v>
      </c>
      <c r="D590" s="4" t="s">
        <v>31</v>
      </c>
      <c r="E590" s="4" t="s">
        <v>1218</v>
      </c>
      <c r="F590" s="4">
        <v>156</v>
      </c>
      <c r="G590" s="6">
        <v>42455</v>
      </c>
      <c r="H590" s="4" t="str">
        <f>VLOOKUP(D590,Productos!$A$2:$B$13,2,FALSE)</f>
        <v>botella 5l</v>
      </c>
      <c r="I590" t="str">
        <f>VLOOKUP(C590,Países!$A$2:$B$186,2,FALSE)</f>
        <v>Sub-Saharan Africa</v>
      </c>
      <c r="J590" s="4">
        <f>VLOOKUP(H590,Productos!$B$2:$C$13,2,FALSE)</f>
        <v>6</v>
      </c>
      <c r="K590" s="4">
        <f>VLOOKUP(H590,Productos!$B$2:$D$13,3,FALSE)</f>
        <v>9</v>
      </c>
      <c r="L590" s="4">
        <f>VLOOKUP(I590,Inventarios!$A$3:$B$9,2,FALSE)</f>
        <v>26618</v>
      </c>
      <c r="M590" s="4">
        <f>VLOOKUP(I590,Inventarios!$A$3:$C$9,3,FALSE)</f>
        <v>39447</v>
      </c>
      <c r="N590" s="4">
        <f t="shared" si="36"/>
        <v>1404</v>
      </c>
      <c r="O590" s="4">
        <f t="shared" si="37"/>
        <v>1398</v>
      </c>
      <c r="P590" s="4">
        <f t="shared" si="38"/>
        <v>2016</v>
      </c>
      <c r="Q590" s="4">
        <f t="shared" si="39"/>
        <v>936</v>
      </c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5">
      <c r="A591" s="4">
        <v>23851</v>
      </c>
      <c r="B591" s="4" t="s">
        <v>814</v>
      </c>
      <c r="C591" s="4" t="s">
        <v>165</v>
      </c>
      <c r="D591" s="4" t="s">
        <v>19</v>
      </c>
      <c r="E591" s="4" t="s">
        <v>1219</v>
      </c>
      <c r="F591" s="4">
        <v>171</v>
      </c>
      <c r="G591" s="6">
        <v>42416</v>
      </c>
      <c r="H591" s="4" t="str">
        <f>VLOOKUP(D591,Productos!$A$2:$B$13,2,FALSE)</f>
        <v>botellín 300cc</v>
      </c>
      <c r="I591" t="str">
        <f>VLOOKUP(C591,Países!$A$2:$B$186,2,FALSE)</f>
        <v>Central America and the Caribbean</v>
      </c>
      <c r="J591" s="4">
        <f>VLOOKUP(H591,Productos!$B$2:$C$13,2,FALSE)</f>
        <v>2</v>
      </c>
      <c r="K591" s="4">
        <f>VLOOKUP(H591,Productos!$B$2:$D$13,3,FALSE)</f>
        <v>3.99</v>
      </c>
      <c r="L591" s="4">
        <f>VLOOKUP(I591,Inventarios!$A$3:$B$9,2,FALSE)</f>
        <v>7690</v>
      </c>
      <c r="M591" s="4">
        <f>VLOOKUP(I591,Inventarios!$A$3:$C$9,3,FALSE)</f>
        <v>14672</v>
      </c>
      <c r="N591" s="4">
        <f t="shared" si="36"/>
        <v>682.29000000000008</v>
      </c>
      <c r="O591" s="4">
        <f t="shared" si="37"/>
        <v>680.29000000000008</v>
      </c>
      <c r="P591" s="4">
        <f t="shared" si="38"/>
        <v>2016</v>
      </c>
      <c r="Q591" s="4">
        <f t="shared" si="39"/>
        <v>342</v>
      </c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5">
      <c r="A592" s="4">
        <v>23852</v>
      </c>
      <c r="B592" s="4" t="s">
        <v>815</v>
      </c>
      <c r="C592" s="4" t="s">
        <v>62</v>
      </c>
      <c r="D592" s="4" t="s">
        <v>28</v>
      </c>
      <c r="E592" s="4" t="s">
        <v>1219</v>
      </c>
      <c r="F592" s="4">
        <v>164</v>
      </c>
      <c r="G592" s="6">
        <v>42377</v>
      </c>
      <c r="H592" s="4" t="str">
        <f>VLOOKUP(D592,Productos!$A$2:$B$13,2,FALSE)</f>
        <v>botella 1l</v>
      </c>
      <c r="I592" t="str">
        <f>VLOOKUP(C592,Países!$A$2:$B$186,2,FALSE)</f>
        <v>Europe</v>
      </c>
      <c r="J592" s="4">
        <f>VLOOKUP(H592,Productos!$B$2:$C$13,2,FALSE)</f>
        <v>3.5</v>
      </c>
      <c r="K592" s="4">
        <f>VLOOKUP(H592,Productos!$B$2:$D$13,3,FALSE)</f>
        <v>6.5</v>
      </c>
      <c r="L592" s="4">
        <f>VLOOKUP(I592,Inventarios!$A$3:$B$9,2,FALSE)</f>
        <v>12372</v>
      </c>
      <c r="M592" s="4">
        <f>VLOOKUP(I592,Inventarios!$A$3:$C$9,3,FALSE)</f>
        <v>22716</v>
      </c>
      <c r="N592" s="4">
        <f t="shared" si="36"/>
        <v>1066</v>
      </c>
      <c r="O592" s="4">
        <f t="shared" si="37"/>
        <v>1062.5</v>
      </c>
      <c r="P592" s="4">
        <f t="shared" si="38"/>
        <v>2016</v>
      </c>
      <c r="Q592" s="4">
        <f t="shared" si="39"/>
        <v>574</v>
      </c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5">
      <c r="A593" s="4">
        <v>23853</v>
      </c>
      <c r="B593" s="4" t="s">
        <v>816</v>
      </c>
      <c r="C593" s="4" t="s">
        <v>291</v>
      </c>
      <c r="D593" s="4" t="s">
        <v>31</v>
      </c>
      <c r="E593" s="4" t="s">
        <v>1219</v>
      </c>
      <c r="F593" s="4">
        <v>34</v>
      </c>
      <c r="G593" s="6">
        <v>42431</v>
      </c>
      <c r="H593" s="4" t="str">
        <f>VLOOKUP(D593,Productos!$A$2:$B$13,2,FALSE)</f>
        <v>botella 5l</v>
      </c>
      <c r="I593" t="str">
        <f>VLOOKUP(C593,Países!$A$2:$B$186,2,FALSE)</f>
        <v>Asia</v>
      </c>
      <c r="J593" s="4">
        <f>VLOOKUP(H593,Productos!$B$2:$C$13,2,FALSE)</f>
        <v>6</v>
      </c>
      <c r="K593" s="4">
        <f>VLOOKUP(H593,Productos!$B$2:$D$13,3,FALSE)</f>
        <v>9</v>
      </c>
      <c r="L593" s="4">
        <f>VLOOKUP(I593,Inventarios!$A$3:$B$9,2,FALSE)</f>
        <v>10972</v>
      </c>
      <c r="M593" s="4">
        <f>VLOOKUP(I593,Inventarios!$A$3:$C$9,3,FALSE)</f>
        <v>18721</v>
      </c>
      <c r="N593" s="4">
        <f t="shared" si="36"/>
        <v>306</v>
      </c>
      <c r="O593" s="4">
        <f t="shared" si="37"/>
        <v>300</v>
      </c>
      <c r="P593" s="4">
        <f t="shared" si="38"/>
        <v>2016</v>
      </c>
      <c r="Q593" s="4">
        <f t="shared" si="39"/>
        <v>204</v>
      </c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5">
      <c r="A594" s="4">
        <v>23854</v>
      </c>
      <c r="B594" s="4" t="s">
        <v>817</v>
      </c>
      <c r="C594" s="4" t="s">
        <v>217</v>
      </c>
      <c r="D594" s="4" t="s">
        <v>13</v>
      </c>
      <c r="E594" s="4" t="s">
        <v>1219</v>
      </c>
      <c r="F594" s="4">
        <v>189</v>
      </c>
      <c r="G594" s="6">
        <v>42395</v>
      </c>
      <c r="H594" s="4" t="str">
        <f>VLOOKUP(D594,Productos!$A$2:$B$13,2,FALSE)</f>
        <v>botellín 200cc</v>
      </c>
      <c r="I594" t="str">
        <f>VLOOKUP(C594,Países!$A$2:$B$186,2,FALSE)</f>
        <v>Sub-Saharan Africa</v>
      </c>
      <c r="J594" s="4">
        <f>VLOOKUP(H594,Productos!$B$2:$C$13,2,FALSE)</f>
        <v>1.5</v>
      </c>
      <c r="K594" s="4">
        <f>VLOOKUP(H594,Productos!$B$2:$D$13,3,FALSE)</f>
        <v>3</v>
      </c>
      <c r="L594" s="4">
        <f>VLOOKUP(I594,Inventarios!$A$3:$B$9,2,FALSE)</f>
        <v>26618</v>
      </c>
      <c r="M594" s="4">
        <f>VLOOKUP(I594,Inventarios!$A$3:$C$9,3,FALSE)</f>
        <v>39447</v>
      </c>
      <c r="N594" s="4">
        <f t="shared" si="36"/>
        <v>567</v>
      </c>
      <c r="O594" s="4">
        <f t="shared" si="37"/>
        <v>565.5</v>
      </c>
      <c r="P594" s="4">
        <f t="shared" si="38"/>
        <v>2016</v>
      </c>
      <c r="Q594" s="4">
        <f t="shared" si="39"/>
        <v>283.5</v>
      </c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5">
      <c r="A595" s="4">
        <v>23855</v>
      </c>
      <c r="B595" s="4" t="s">
        <v>818</v>
      </c>
      <c r="C595" s="4" t="s">
        <v>217</v>
      </c>
      <c r="D595" s="4" t="s">
        <v>13</v>
      </c>
      <c r="E595" s="4" t="s">
        <v>1218</v>
      </c>
      <c r="F595" s="4">
        <v>145</v>
      </c>
      <c r="G595" s="6">
        <v>42386</v>
      </c>
      <c r="H595" s="4" t="str">
        <f>VLOOKUP(D595,Productos!$A$2:$B$13,2,FALSE)</f>
        <v>botellín 200cc</v>
      </c>
      <c r="I595" t="str">
        <f>VLOOKUP(C595,Países!$A$2:$B$186,2,FALSE)</f>
        <v>Sub-Saharan Africa</v>
      </c>
      <c r="J595" s="4">
        <f>VLOOKUP(H595,Productos!$B$2:$C$13,2,FALSE)</f>
        <v>1.5</v>
      </c>
      <c r="K595" s="4">
        <f>VLOOKUP(H595,Productos!$B$2:$D$13,3,FALSE)</f>
        <v>3</v>
      </c>
      <c r="L595" s="4">
        <f>VLOOKUP(I595,Inventarios!$A$3:$B$9,2,FALSE)</f>
        <v>26618</v>
      </c>
      <c r="M595" s="4">
        <f>VLOOKUP(I595,Inventarios!$A$3:$C$9,3,FALSE)</f>
        <v>39447</v>
      </c>
      <c r="N595" s="4">
        <f t="shared" si="36"/>
        <v>435</v>
      </c>
      <c r="O595" s="4">
        <f t="shared" si="37"/>
        <v>433.5</v>
      </c>
      <c r="P595" s="4">
        <f t="shared" si="38"/>
        <v>2016</v>
      </c>
      <c r="Q595" s="4">
        <f t="shared" si="39"/>
        <v>217.5</v>
      </c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5">
      <c r="A596" s="4">
        <v>23856</v>
      </c>
      <c r="B596" s="4" t="s">
        <v>819</v>
      </c>
      <c r="C596" s="4" t="s">
        <v>134</v>
      </c>
      <c r="D596" s="4" t="s">
        <v>41</v>
      </c>
      <c r="E596" s="4" t="s">
        <v>1219</v>
      </c>
      <c r="F596" s="4">
        <v>92</v>
      </c>
      <c r="G596" s="6">
        <v>42384</v>
      </c>
      <c r="H596" s="4" t="str">
        <f>VLOOKUP(D596,Productos!$A$2:$B$13,2,FALSE)</f>
        <v>garrafa 4l</v>
      </c>
      <c r="I596" t="str">
        <f>VLOOKUP(C596,Países!$A$2:$B$186,2,FALSE)</f>
        <v>Europe</v>
      </c>
      <c r="J596" s="4">
        <f>VLOOKUP(H596,Productos!$B$2:$C$13,2,FALSE)</f>
        <v>5</v>
      </c>
      <c r="K596" s="4">
        <f>VLOOKUP(H596,Productos!$B$2:$D$13,3,FALSE)</f>
        <v>9.99</v>
      </c>
      <c r="L596" s="4">
        <f>VLOOKUP(I596,Inventarios!$A$3:$B$9,2,FALSE)</f>
        <v>12372</v>
      </c>
      <c r="M596" s="4">
        <f>VLOOKUP(I596,Inventarios!$A$3:$C$9,3,FALSE)</f>
        <v>22716</v>
      </c>
      <c r="N596" s="4">
        <f t="shared" si="36"/>
        <v>919.08</v>
      </c>
      <c r="O596" s="4">
        <f t="shared" si="37"/>
        <v>914.08</v>
      </c>
      <c r="P596" s="4">
        <f t="shared" si="38"/>
        <v>2016</v>
      </c>
      <c r="Q596" s="4">
        <f t="shared" si="39"/>
        <v>460</v>
      </c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5">
      <c r="A597" s="4">
        <v>23857</v>
      </c>
      <c r="B597" s="4" t="s">
        <v>820</v>
      </c>
      <c r="C597" s="4" t="s">
        <v>218</v>
      </c>
      <c r="D597" s="4" t="s">
        <v>13</v>
      </c>
      <c r="E597" s="4" t="s">
        <v>1218</v>
      </c>
      <c r="F597" s="4">
        <v>45</v>
      </c>
      <c r="G597" s="6">
        <v>42369</v>
      </c>
      <c r="H597" s="4" t="str">
        <f>VLOOKUP(D597,Productos!$A$2:$B$13,2,FALSE)</f>
        <v>botellín 200cc</v>
      </c>
      <c r="I597" t="str">
        <f>VLOOKUP(C597,Países!$A$2:$B$186,2,FALSE)</f>
        <v>Asia</v>
      </c>
      <c r="J597" s="4">
        <f>VLOOKUP(H597,Productos!$B$2:$C$13,2,FALSE)</f>
        <v>1.5</v>
      </c>
      <c r="K597" s="4">
        <f>VLOOKUP(H597,Productos!$B$2:$D$13,3,FALSE)</f>
        <v>3</v>
      </c>
      <c r="L597" s="4">
        <f>VLOOKUP(I597,Inventarios!$A$3:$B$9,2,FALSE)</f>
        <v>10972</v>
      </c>
      <c r="M597" s="4">
        <f>VLOOKUP(I597,Inventarios!$A$3:$C$9,3,FALSE)</f>
        <v>18721</v>
      </c>
      <c r="N597" s="4">
        <f t="shared" si="36"/>
        <v>135</v>
      </c>
      <c r="O597" s="4">
        <f t="shared" si="37"/>
        <v>133.5</v>
      </c>
      <c r="P597" s="4">
        <f t="shared" si="38"/>
        <v>2015</v>
      </c>
      <c r="Q597" s="4">
        <f t="shared" si="39"/>
        <v>67.5</v>
      </c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5">
      <c r="A598" s="4">
        <v>23858</v>
      </c>
      <c r="B598" s="4" t="s">
        <v>821</v>
      </c>
      <c r="C598" s="4" t="s">
        <v>219</v>
      </c>
      <c r="D598" s="4" t="s">
        <v>31</v>
      </c>
      <c r="E598" s="4" t="s">
        <v>1218</v>
      </c>
      <c r="F598" s="4">
        <v>81</v>
      </c>
      <c r="G598" s="6">
        <v>42399</v>
      </c>
      <c r="H598" s="4" t="str">
        <f>VLOOKUP(D598,Productos!$A$2:$B$13,2,FALSE)</f>
        <v>botella 5l</v>
      </c>
      <c r="I598" t="str">
        <f>VLOOKUP(C598,Países!$A$2:$B$186,2,FALSE)</f>
        <v>Sub-Saharan Africa</v>
      </c>
      <c r="J598" s="4">
        <f>VLOOKUP(H598,Productos!$B$2:$C$13,2,FALSE)</f>
        <v>6</v>
      </c>
      <c r="K598" s="4">
        <f>VLOOKUP(H598,Productos!$B$2:$D$13,3,FALSE)</f>
        <v>9</v>
      </c>
      <c r="L598" s="4">
        <f>VLOOKUP(I598,Inventarios!$A$3:$B$9,2,FALSE)</f>
        <v>26618</v>
      </c>
      <c r="M598" s="4">
        <f>VLOOKUP(I598,Inventarios!$A$3:$C$9,3,FALSE)</f>
        <v>39447</v>
      </c>
      <c r="N598" s="4">
        <f t="shared" si="36"/>
        <v>729</v>
      </c>
      <c r="O598" s="4">
        <f t="shared" si="37"/>
        <v>723</v>
      </c>
      <c r="P598" s="4">
        <f t="shared" si="38"/>
        <v>2016</v>
      </c>
      <c r="Q598" s="4">
        <f t="shared" si="39"/>
        <v>486</v>
      </c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5">
      <c r="A599" s="4">
        <v>23859</v>
      </c>
      <c r="B599" s="4" t="s">
        <v>822</v>
      </c>
      <c r="C599" s="4" t="s">
        <v>279</v>
      </c>
      <c r="D599" s="4" t="s">
        <v>22</v>
      </c>
      <c r="E599" s="4" t="s">
        <v>1220</v>
      </c>
      <c r="F599" s="4">
        <v>185</v>
      </c>
      <c r="G599" s="6">
        <v>42405</v>
      </c>
      <c r="H599" s="4" t="str">
        <f>VLOOKUP(D599,Productos!$A$2:$B$13,2,FALSE)</f>
        <v>botellín 500cc</v>
      </c>
      <c r="I599" t="str">
        <f>VLOOKUP(C599,Países!$A$2:$B$186,2,FALSE)</f>
        <v>Sub-Saharan Africa</v>
      </c>
      <c r="J599" s="4">
        <f>VLOOKUP(H599,Productos!$B$2:$C$13,2,FALSE)</f>
        <v>3.5</v>
      </c>
      <c r="K599" s="4">
        <f>VLOOKUP(H599,Productos!$B$2:$D$13,3,FALSE)</f>
        <v>6.5</v>
      </c>
      <c r="L599" s="4">
        <f>VLOOKUP(I599,Inventarios!$A$3:$B$9,2,FALSE)</f>
        <v>26618</v>
      </c>
      <c r="M599" s="4">
        <f>VLOOKUP(I599,Inventarios!$A$3:$C$9,3,FALSE)</f>
        <v>39447</v>
      </c>
      <c r="N599" s="4">
        <f t="shared" si="36"/>
        <v>1202.5</v>
      </c>
      <c r="O599" s="4">
        <f t="shared" si="37"/>
        <v>1199</v>
      </c>
      <c r="P599" s="4">
        <f t="shared" si="38"/>
        <v>2016</v>
      </c>
      <c r="Q599" s="4">
        <f t="shared" si="39"/>
        <v>647.5</v>
      </c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5">
      <c r="A600" s="4">
        <v>23860</v>
      </c>
      <c r="B600" s="4" t="s">
        <v>823</v>
      </c>
      <c r="C600" s="4" t="s">
        <v>122</v>
      </c>
      <c r="D600" s="4" t="s">
        <v>35</v>
      </c>
      <c r="E600" s="4" t="s">
        <v>1218</v>
      </c>
      <c r="F600" s="4">
        <v>161</v>
      </c>
      <c r="G600" s="6">
        <v>42400</v>
      </c>
      <c r="H600" s="4" t="str">
        <f>VLOOKUP(D600,Productos!$A$2:$B$13,2,FALSE)</f>
        <v>garrafa 2l</v>
      </c>
      <c r="I600" t="str">
        <f>VLOOKUP(C600,Países!$A$2:$B$186,2,FALSE)</f>
        <v>Sub-Saharan Africa</v>
      </c>
      <c r="J600" s="4">
        <f>VLOOKUP(H600,Productos!$B$2:$C$13,2,FALSE)</f>
        <v>2.5</v>
      </c>
      <c r="K600" s="4">
        <f>VLOOKUP(H600,Productos!$B$2:$D$13,3,FALSE)</f>
        <v>4.5</v>
      </c>
      <c r="L600" s="4">
        <f>VLOOKUP(I600,Inventarios!$A$3:$B$9,2,FALSE)</f>
        <v>26618</v>
      </c>
      <c r="M600" s="4">
        <f>VLOOKUP(I600,Inventarios!$A$3:$C$9,3,FALSE)</f>
        <v>39447</v>
      </c>
      <c r="N600" s="4">
        <f t="shared" si="36"/>
        <v>724.5</v>
      </c>
      <c r="O600" s="4">
        <f t="shared" si="37"/>
        <v>722</v>
      </c>
      <c r="P600" s="4">
        <f t="shared" si="38"/>
        <v>2016</v>
      </c>
      <c r="Q600" s="4">
        <f t="shared" si="39"/>
        <v>402.5</v>
      </c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5">
      <c r="A601" s="4">
        <v>23861</v>
      </c>
      <c r="B601" s="4" t="s">
        <v>824</v>
      </c>
      <c r="C601" s="4" t="s">
        <v>196</v>
      </c>
      <c r="D601" s="4" t="s">
        <v>24</v>
      </c>
      <c r="E601" s="4" t="s">
        <v>1218</v>
      </c>
      <c r="F601" s="4">
        <v>12</v>
      </c>
      <c r="G601" s="6">
        <v>42352</v>
      </c>
      <c r="H601" s="4" t="str">
        <f>VLOOKUP(D601,Productos!$A$2:$B$13,2,FALSE)</f>
        <v>botella 0.5l</v>
      </c>
      <c r="I601" t="str">
        <f>VLOOKUP(C601,Países!$A$2:$B$186,2,FALSE)</f>
        <v>Sub-Saharan Africa</v>
      </c>
      <c r="J601" s="4">
        <f>VLOOKUP(H601,Productos!$B$2:$C$13,2,FALSE)</f>
        <v>3</v>
      </c>
      <c r="K601" s="4">
        <f>VLOOKUP(H601,Productos!$B$2:$D$13,3,FALSE)</f>
        <v>6</v>
      </c>
      <c r="L601" s="4">
        <f>VLOOKUP(I601,Inventarios!$A$3:$B$9,2,FALSE)</f>
        <v>26618</v>
      </c>
      <c r="M601" s="4">
        <f>VLOOKUP(I601,Inventarios!$A$3:$C$9,3,FALSE)</f>
        <v>39447</v>
      </c>
      <c r="N601" s="4">
        <f t="shared" si="36"/>
        <v>72</v>
      </c>
      <c r="O601" s="4">
        <f t="shared" si="37"/>
        <v>69</v>
      </c>
      <c r="P601" s="4">
        <f t="shared" si="38"/>
        <v>2015</v>
      </c>
      <c r="Q601" s="4">
        <f t="shared" si="39"/>
        <v>36</v>
      </c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5">
      <c r="A602" s="4">
        <v>23862</v>
      </c>
      <c r="B602" s="4" t="s">
        <v>825</v>
      </c>
      <c r="C602" s="4" t="s">
        <v>238</v>
      </c>
      <c r="D602" s="4" t="s">
        <v>41</v>
      </c>
      <c r="E602" s="4" t="s">
        <v>1220</v>
      </c>
      <c r="F602" s="4">
        <v>25</v>
      </c>
      <c r="G602" s="6">
        <v>42321</v>
      </c>
      <c r="H602" s="4" t="str">
        <f>VLOOKUP(D602,Productos!$A$2:$B$13,2,FALSE)</f>
        <v>garrafa 4l</v>
      </c>
      <c r="I602" t="str">
        <f>VLOOKUP(C602,Países!$A$2:$B$186,2,FALSE)</f>
        <v>Australia and Oceania</v>
      </c>
      <c r="J602" s="4">
        <f>VLOOKUP(H602,Productos!$B$2:$C$13,2,FALSE)</f>
        <v>5</v>
      </c>
      <c r="K602" s="4">
        <f>VLOOKUP(H602,Productos!$B$2:$D$13,3,FALSE)</f>
        <v>9.99</v>
      </c>
      <c r="L602" s="4">
        <f>VLOOKUP(I602,Inventarios!$A$3:$B$9,2,FALSE)</f>
        <v>4047</v>
      </c>
      <c r="M602" s="4">
        <f>VLOOKUP(I602,Inventarios!$A$3:$C$9,3,FALSE)</f>
        <v>9654</v>
      </c>
      <c r="N602" s="4">
        <f t="shared" si="36"/>
        <v>249.75</v>
      </c>
      <c r="O602" s="4">
        <f t="shared" si="37"/>
        <v>244.75</v>
      </c>
      <c r="P602" s="4">
        <f t="shared" si="38"/>
        <v>2015</v>
      </c>
      <c r="Q602" s="4">
        <f t="shared" si="39"/>
        <v>125</v>
      </c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5">
      <c r="A603" s="4">
        <v>23863</v>
      </c>
      <c r="B603" s="4" t="s">
        <v>826</v>
      </c>
      <c r="C603" s="4" t="s">
        <v>149</v>
      </c>
      <c r="D603" s="4" t="s">
        <v>13</v>
      </c>
      <c r="E603" s="4" t="s">
        <v>1218</v>
      </c>
      <c r="F603" s="4">
        <v>184</v>
      </c>
      <c r="G603" s="6">
        <v>42355</v>
      </c>
      <c r="H603" s="4" t="str">
        <f>VLOOKUP(D603,Productos!$A$2:$B$13,2,FALSE)</f>
        <v>botellín 200cc</v>
      </c>
      <c r="I603" t="str">
        <f>VLOOKUP(C603,Países!$A$2:$B$186,2,FALSE)</f>
        <v>Asia</v>
      </c>
      <c r="J603" s="4">
        <f>VLOOKUP(H603,Productos!$B$2:$C$13,2,FALSE)</f>
        <v>1.5</v>
      </c>
      <c r="K603" s="4">
        <f>VLOOKUP(H603,Productos!$B$2:$D$13,3,FALSE)</f>
        <v>3</v>
      </c>
      <c r="L603" s="4">
        <f>VLOOKUP(I603,Inventarios!$A$3:$B$9,2,FALSE)</f>
        <v>10972</v>
      </c>
      <c r="M603" s="4">
        <f>VLOOKUP(I603,Inventarios!$A$3:$C$9,3,FALSE)</f>
        <v>18721</v>
      </c>
      <c r="N603" s="4">
        <f t="shared" si="36"/>
        <v>552</v>
      </c>
      <c r="O603" s="4">
        <f t="shared" si="37"/>
        <v>550.5</v>
      </c>
      <c r="P603" s="4">
        <f t="shared" si="38"/>
        <v>2015</v>
      </c>
      <c r="Q603" s="4">
        <f t="shared" si="39"/>
        <v>276</v>
      </c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5">
      <c r="A604" s="4">
        <v>23864</v>
      </c>
      <c r="B604" s="4" t="s">
        <v>827</v>
      </c>
      <c r="C604" s="4" t="s">
        <v>90</v>
      </c>
      <c r="D604" s="4" t="s">
        <v>28</v>
      </c>
      <c r="E604" s="4" t="s">
        <v>1219</v>
      </c>
      <c r="F604" s="4">
        <v>9</v>
      </c>
      <c r="G604" s="6">
        <v>42259</v>
      </c>
      <c r="H604" s="4" t="str">
        <f>VLOOKUP(D604,Productos!$A$2:$B$13,2,FALSE)</f>
        <v>botella 1l</v>
      </c>
      <c r="I604" t="str">
        <f>VLOOKUP(C604,Países!$A$2:$B$186,2,FALSE)</f>
        <v>Europe</v>
      </c>
      <c r="J604" s="4">
        <f>VLOOKUP(H604,Productos!$B$2:$C$13,2,FALSE)</f>
        <v>3.5</v>
      </c>
      <c r="K604" s="4">
        <f>VLOOKUP(H604,Productos!$B$2:$D$13,3,FALSE)</f>
        <v>6.5</v>
      </c>
      <c r="L604" s="4">
        <f>VLOOKUP(I604,Inventarios!$A$3:$B$9,2,FALSE)</f>
        <v>12372</v>
      </c>
      <c r="M604" s="4">
        <f>VLOOKUP(I604,Inventarios!$A$3:$C$9,3,FALSE)</f>
        <v>22716</v>
      </c>
      <c r="N604" s="4">
        <f t="shared" si="36"/>
        <v>58.5</v>
      </c>
      <c r="O604" s="4">
        <f t="shared" si="37"/>
        <v>55</v>
      </c>
      <c r="P604" s="4">
        <f t="shared" si="38"/>
        <v>2015</v>
      </c>
      <c r="Q604" s="4">
        <f t="shared" si="39"/>
        <v>31.5</v>
      </c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5">
      <c r="A605" s="4">
        <v>23865</v>
      </c>
      <c r="B605" s="4" t="s">
        <v>828</v>
      </c>
      <c r="C605" s="4" t="s">
        <v>196</v>
      </c>
      <c r="D605" s="4" t="s">
        <v>28</v>
      </c>
      <c r="E605" s="4" t="s">
        <v>1219</v>
      </c>
      <c r="F605" s="4">
        <v>37</v>
      </c>
      <c r="G605" s="6">
        <v>42345</v>
      </c>
      <c r="H605" s="4" t="str">
        <f>VLOOKUP(D605,Productos!$A$2:$B$13,2,FALSE)</f>
        <v>botella 1l</v>
      </c>
      <c r="I605" t="str">
        <f>VLOOKUP(C605,Países!$A$2:$B$186,2,FALSE)</f>
        <v>Sub-Saharan Africa</v>
      </c>
      <c r="J605" s="4">
        <f>VLOOKUP(H605,Productos!$B$2:$C$13,2,FALSE)</f>
        <v>3.5</v>
      </c>
      <c r="K605" s="4">
        <f>VLOOKUP(H605,Productos!$B$2:$D$13,3,FALSE)</f>
        <v>6.5</v>
      </c>
      <c r="L605" s="4">
        <f>VLOOKUP(I605,Inventarios!$A$3:$B$9,2,FALSE)</f>
        <v>26618</v>
      </c>
      <c r="M605" s="4">
        <f>VLOOKUP(I605,Inventarios!$A$3:$C$9,3,FALSE)</f>
        <v>39447</v>
      </c>
      <c r="N605" s="4">
        <f t="shared" si="36"/>
        <v>240.5</v>
      </c>
      <c r="O605" s="4">
        <f t="shared" si="37"/>
        <v>237</v>
      </c>
      <c r="P605" s="4">
        <f t="shared" si="38"/>
        <v>2015</v>
      </c>
      <c r="Q605" s="4">
        <f t="shared" si="39"/>
        <v>129.5</v>
      </c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5">
      <c r="A606" s="4">
        <v>23866</v>
      </c>
      <c r="B606" s="4" t="s">
        <v>829</v>
      </c>
      <c r="C606" s="4" t="s">
        <v>68</v>
      </c>
      <c r="D606" s="4" t="s">
        <v>19</v>
      </c>
      <c r="E606" s="4" t="s">
        <v>1218</v>
      </c>
      <c r="F606" s="4">
        <v>69</v>
      </c>
      <c r="G606" s="6">
        <v>42278</v>
      </c>
      <c r="H606" s="4" t="str">
        <f>VLOOKUP(D606,Productos!$A$2:$B$13,2,FALSE)</f>
        <v>botellín 300cc</v>
      </c>
      <c r="I606" t="str">
        <f>VLOOKUP(C606,Países!$A$2:$B$186,2,FALSE)</f>
        <v>Sub-Saharan Africa</v>
      </c>
      <c r="J606" s="4">
        <f>VLOOKUP(H606,Productos!$B$2:$C$13,2,FALSE)</f>
        <v>2</v>
      </c>
      <c r="K606" s="4">
        <f>VLOOKUP(H606,Productos!$B$2:$D$13,3,FALSE)</f>
        <v>3.99</v>
      </c>
      <c r="L606" s="4">
        <f>VLOOKUP(I606,Inventarios!$A$3:$B$9,2,FALSE)</f>
        <v>26618</v>
      </c>
      <c r="M606" s="4">
        <f>VLOOKUP(I606,Inventarios!$A$3:$C$9,3,FALSE)</f>
        <v>39447</v>
      </c>
      <c r="N606" s="4">
        <f t="shared" si="36"/>
        <v>275.31</v>
      </c>
      <c r="O606" s="4">
        <f t="shared" si="37"/>
        <v>273.31</v>
      </c>
      <c r="P606" s="4">
        <f t="shared" si="38"/>
        <v>2015</v>
      </c>
      <c r="Q606" s="4">
        <f t="shared" si="39"/>
        <v>138</v>
      </c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5">
      <c r="A607" s="4">
        <v>23867</v>
      </c>
      <c r="B607" s="4" t="s">
        <v>830</v>
      </c>
      <c r="C607" s="4" t="s">
        <v>140</v>
      </c>
      <c r="D607" s="4" t="s">
        <v>35</v>
      </c>
      <c r="E607" s="4" t="s">
        <v>1219</v>
      </c>
      <c r="F607" s="4">
        <v>132</v>
      </c>
      <c r="G607" s="6">
        <v>42313</v>
      </c>
      <c r="H607" s="4" t="str">
        <f>VLOOKUP(D607,Productos!$A$2:$B$13,2,FALSE)</f>
        <v>garrafa 2l</v>
      </c>
      <c r="I607" t="str">
        <f>VLOOKUP(C607,Países!$A$2:$B$186,2,FALSE)</f>
        <v>Australia and Oceania</v>
      </c>
      <c r="J607" s="4">
        <f>VLOOKUP(H607,Productos!$B$2:$C$13,2,FALSE)</f>
        <v>2.5</v>
      </c>
      <c r="K607" s="4">
        <f>VLOOKUP(H607,Productos!$B$2:$D$13,3,FALSE)</f>
        <v>4.5</v>
      </c>
      <c r="L607" s="4">
        <f>VLOOKUP(I607,Inventarios!$A$3:$B$9,2,FALSE)</f>
        <v>4047</v>
      </c>
      <c r="M607" s="4">
        <f>VLOOKUP(I607,Inventarios!$A$3:$C$9,3,FALSE)</f>
        <v>9654</v>
      </c>
      <c r="N607" s="4">
        <f t="shared" si="36"/>
        <v>594</v>
      </c>
      <c r="O607" s="4">
        <f t="shared" si="37"/>
        <v>591.5</v>
      </c>
      <c r="P607" s="4">
        <f t="shared" si="38"/>
        <v>2015</v>
      </c>
      <c r="Q607" s="4">
        <f t="shared" si="39"/>
        <v>330</v>
      </c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5">
      <c r="A608" s="4">
        <v>23868</v>
      </c>
      <c r="B608" s="4" t="s">
        <v>831</v>
      </c>
      <c r="C608" s="4" t="s">
        <v>63</v>
      </c>
      <c r="D608" s="4" t="s">
        <v>35</v>
      </c>
      <c r="E608" s="4" t="s">
        <v>1219</v>
      </c>
      <c r="F608" s="4">
        <v>141</v>
      </c>
      <c r="G608" s="6">
        <v>42253</v>
      </c>
      <c r="H608" s="4" t="str">
        <f>VLOOKUP(D608,Productos!$A$2:$B$13,2,FALSE)</f>
        <v>garrafa 2l</v>
      </c>
      <c r="I608" t="str">
        <f>VLOOKUP(C608,Países!$A$2:$B$186,2,FALSE)</f>
        <v>Europe</v>
      </c>
      <c r="J608" s="4">
        <f>VLOOKUP(H608,Productos!$B$2:$C$13,2,FALSE)</f>
        <v>2.5</v>
      </c>
      <c r="K608" s="4">
        <f>VLOOKUP(H608,Productos!$B$2:$D$13,3,FALSE)</f>
        <v>4.5</v>
      </c>
      <c r="L608" s="4">
        <f>VLOOKUP(I608,Inventarios!$A$3:$B$9,2,FALSE)</f>
        <v>12372</v>
      </c>
      <c r="M608" s="4">
        <f>VLOOKUP(I608,Inventarios!$A$3:$C$9,3,FALSE)</f>
        <v>22716</v>
      </c>
      <c r="N608" s="4">
        <f t="shared" si="36"/>
        <v>634.5</v>
      </c>
      <c r="O608" s="4">
        <f t="shared" si="37"/>
        <v>632</v>
      </c>
      <c r="P608" s="4">
        <f t="shared" si="38"/>
        <v>2015</v>
      </c>
      <c r="Q608" s="4">
        <f t="shared" si="39"/>
        <v>352.5</v>
      </c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5">
      <c r="A609" s="4">
        <v>23869</v>
      </c>
      <c r="B609" s="4" t="s">
        <v>832</v>
      </c>
      <c r="C609" s="4" t="s">
        <v>99</v>
      </c>
      <c r="D609" s="4" t="s">
        <v>31</v>
      </c>
      <c r="E609" s="4" t="s">
        <v>1219</v>
      </c>
      <c r="F609" s="4">
        <v>44</v>
      </c>
      <c r="G609" s="6">
        <v>42353</v>
      </c>
      <c r="H609" s="4" t="str">
        <f>VLOOKUP(D609,Productos!$A$2:$B$13,2,FALSE)</f>
        <v>botella 5l</v>
      </c>
      <c r="I609" t="str">
        <f>VLOOKUP(C609,Países!$A$2:$B$186,2,FALSE)</f>
        <v>Asia</v>
      </c>
      <c r="J609" s="4">
        <f>VLOOKUP(H609,Productos!$B$2:$C$13,2,FALSE)</f>
        <v>6</v>
      </c>
      <c r="K609" s="4">
        <f>VLOOKUP(H609,Productos!$B$2:$D$13,3,FALSE)</f>
        <v>9</v>
      </c>
      <c r="L609" s="4">
        <f>VLOOKUP(I609,Inventarios!$A$3:$B$9,2,FALSE)</f>
        <v>10972</v>
      </c>
      <c r="M609" s="4">
        <f>VLOOKUP(I609,Inventarios!$A$3:$C$9,3,FALSE)</f>
        <v>18721</v>
      </c>
      <c r="N609" s="4">
        <f t="shared" si="36"/>
        <v>396</v>
      </c>
      <c r="O609" s="4">
        <f t="shared" si="37"/>
        <v>390</v>
      </c>
      <c r="P609" s="4">
        <f t="shared" si="38"/>
        <v>2015</v>
      </c>
      <c r="Q609" s="4">
        <f t="shared" si="39"/>
        <v>264</v>
      </c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5">
      <c r="A610" s="4">
        <v>23870</v>
      </c>
      <c r="B610" s="4" t="s">
        <v>833</v>
      </c>
      <c r="C610" s="4" t="s">
        <v>172</v>
      </c>
      <c r="D610" s="4" t="s">
        <v>19</v>
      </c>
      <c r="E610" s="4" t="s">
        <v>1219</v>
      </c>
      <c r="F610" s="4">
        <v>210</v>
      </c>
      <c r="G610" s="6">
        <v>42356</v>
      </c>
      <c r="H610" s="4" t="str">
        <f>VLOOKUP(D610,Productos!$A$2:$B$13,2,FALSE)</f>
        <v>botellín 300cc</v>
      </c>
      <c r="I610" t="str">
        <f>VLOOKUP(C610,Países!$A$2:$B$186,2,FALSE)</f>
        <v>Asia</v>
      </c>
      <c r="J610" s="4">
        <f>VLOOKUP(H610,Productos!$B$2:$C$13,2,FALSE)</f>
        <v>2</v>
      </c>
      <c r="K610" s="4">
        <f>VLOOKUP(H610,Productos!$B$2:$D$13,3,FALSE)</f>
        <v>3.99</v>
      </c>
      <c r="L610" s="4">
        <f>VLOOKUP(I610,Inventarios!$A$3:$B$9,2,FALSE)</f>
        <v>10972</v>
      </c>
      <c r="M610" s="4">
        <f>VLOOKUP(I610,Inventarios!$A$3:$C$9,3,FALSE)</f>
        <v>18721</v>
      </c>
      <c r="N610" s="4">
        <f t="shared" si="36"/>
        <v>837.90000000000009</v>
      </c>
      <c r="O610" s="4">
        <f t="shared" si="37"/>
        <v>835.90000000000009</v>
      </c>
      <c r="P610" s="4">
        <f t="shared" si="38"/>
        <v>2015</v>
      </c>
      <c r="Q610" s="4">
        <f t="shared" si="39"/>
        <v>420</v>
      </c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5">
      <c r="A611" s="4">
        <v>23871</v>
      </c>
      <c r="B611" s="4" t="s">
        <v>834</v>
      </c>
      <c r="C611" s="4" t="s">
        <v>240</v>
      </c>
      <c r="D611" s="4" t="s">
        <v>19</v>
      </c>
      <c r="E611" s="4" t="s">
        <v>1218</v>
      </c>
      <c r="F611" s="4">
        <v>152</v>
      </c>
      <c r="G611" s="6">
        <v>42276</v>
      </c>
      <c r="H611" s="4" t="str">
        <f>VLOOKUP(D611,Productos!$A$2:$B$13,2,FALSE)</f>
        <v>botellín 300cc</v>
      </c>
      <c r="I611" t="str">
        <f>VLOOKUP(C611,Países!$A$2:$B$186,2,FALSE)</f>
        <v>Australia and Oceania</v>
      </c>
      <c r="J611" s="4">
        <f>VLOOKUP(H611,Productos!$B$2:$C$13,2,FALSE)</f>
        <v>2</v>
      </c>
      <c r="K611" s="4">
        <f>VLOOKUP(H611,Productos!$B$2:$D$13,3,FALSE)</f>
        <v>3.99</v>
      </c>
      <c r="L611" s="4">
        <f>VLOOKUP(I611,Inventarios!$A$3:$B$9,2,FALSE)</f>
        <v>4047</v>
      </c>
      <c r="M611" s="4">
        <f>VLOOKUP(I611,Inventarios!$A$3:$C$9,3,FALSE)</f>
        <v>9654</v>
      </c>
      <c r="N611" s="4">
        <f t="shared" si="36"/>
        <v>606.48</v>
      </c>
      <c r="O611" s="4">
        <f t="shared" si="37"/>
        <v>604.48</v>
      </c>
      <c r="P611" s="4">
        <f t="shared" si="38"/>
        <v>2015</v>
      </c>
      <c r="Q611" s="4">
        <f t="shared" si="39"/>
        <v>304</v>
      </c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5">
      <c r="A612" s="4">
        <v>23872</v>
      </c>
      <c r="B612" s="4" t="s">
        <v>835</v>
      </c>
      <c r="C612" s="4" t="s">
        <v>70</v>
      </c>
      <c r="D612" s="4" t="s">
        <v>43</v>
      </c>
      <c r="E612" s="4" t="s">
        <v>1218</v>
      </c>
      <c r="F612" s="4">
        <v>67</v>
      </c>
      <c r="G612" s="6">
        <v>42253</v>
      </c>
      <c r="H612" s="4" t="str">
        <f>VLOOKUP(D612,Productos!$A$2:$B$13,2,FALSE)</f>
        <v>garrafa 8l</v>
      </c>
      <c r="I612" t="str">
        <f>VLOOKUP(C612,Países!$A$2:$B$186,2,FALSE)</f>
        <v>Sub-Saharan Africa</v>
      </c>
      <c r="J612" s="4">
        <f>VLOOKUP(H612,Productos!$B$2:$C$13,2,FALSE)</f>
        <v>8</v>
      </c>
      <c r="K612" s="4">
        <f>VLOOKUP(H612,Productos!$B$2:$D$13,3,FALSE)</f>
        <v>14.5</v>
      </c>
      <c r="L612" s="4">
        <f>VLOOKUP(I612,Inventarios!$A$3:$B$9,2,FALSE)</f>
        <v>26618</v>
      </c>
      <c r="M612" s="4">
        <f>VLOOKUP(I612,Inventarios!$A$3:$C$9,3,FALSE)</f>
        <v>39447</v>
      </c>
      <c r="N612" s="4">
        <f t="shared" si="36"/>
        <v>971.5</v>
      </c>
      <c r="O612" s="4">
        <f t="shared" si="37"/>
        <v>963.5</v>
      </c>
      <c r="P612" s="4">
        <f t="shared" si="38"/>
        <v>2015</v>
      </c>
      <c r="Q612" s="4">
        <f t="shared" si="39"/>
        <v>536</v>
      </c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5">
      <c r="A613" s="4">
        <v>23873</v>
      </c>
      <c r="B613" s="4" t="s">
        <v>836</v>
      </c>
      <c r="C613" s="4" t="s">
        <v>270</v>
      </c>
      <c r="D613" s="4" t="s">
        <v>19</v>
      </c>
      <c r="E613" s="4" t="s">
        <v>1219</v>
      </c>
      <c r="F613" s="4">
        <v>41</v>
      </c>
      <c r="G613" s="6">
        <v>42364</v>
      </c>
      <c r="H613" s="4" t="str">
        <f>VLOOKUP(D613,Productos!$A$2:$B$13,2,FALSE)</f>
        <v>botellín 300cc</v>
      </c>
      <c r="I613" t="str">
        <f>VLOOKUP(C613,Países!$A$2:$B$186,2,FALSE)</f>
        <v>Australia and Oceania</v>
      </c>
      <c r="J613" s="4">
        <f>VLOOKUP(H613,Productos!$B$2:$C$13,2,FALSE)</f>
        <v>2</v>
      </c>
      <c r="K613" s="4">
        <f>VLOOKUP(H613,Productos!$B$2:$D$13,3,FALSE)</f>
        <v>3.99</v>
      </c>
      <c r="L613" s="4">
        <f>VLOOKUP(I613,Inventarios!$A$3:$B$9,2,FALSE)</f>
        <v>4047</v>
      </c>
      <c r="M613" s="4">
        <f>VLOOKUP(I613,Inventarios!$A$3:$C$9,3,FALSE)</f>
        <v>9654</v>
      </c>
      <c r="N613" s="4">
        <f t="shared" si="36"/>
        <v>163.59</v>
      </c>
      <c r="O613" s="4">
        <f t="shared" si="37"/>
        <v>161.59</v>
      </c>
      <c r="P613" s="4">
        <f t="shared" si="38"/>
        <v>2015</v>
      </c>
      <c r="Q613" s="4">
        <f t="shared" si="39"/>
        <v>82</v>
      </c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5">
      <c r="A614" s="4">
        <v>23874</v>
      </c>
      <c r="B614" s="4" t="s">
        <v>837</v>
      </c>
      <c r="C614" s="4" t="s">
        <v>69</v>
      </c>
      <c r="D614" s="4" t="s">
        <v>16</v>
      </c>
      <c r="E614" s="4" t="s">
        <v>1218</v>
      </c>
      <c r="F614" s="4">
        <v>61</v>
      </c>
      <c r="G614" s="6">
        <v>42317</v>
      </c>
      <c r="H614" s="4" t="str">
        <f>VLOOKUP(D614,Productos!$A$2:$B$13,2,FALSE)</f>
        <v>garrafa 1l</v>
      </c>
      <c r="I614" t="str">
        <f>VLOOKUP(C614,Países!$A$2:$B$186,2,FALSE)</f>
        <v>Europe</v>
      </c>
      <c r="J614" s="4">
        <f>VLOOKUP(H614,Productos!$B$2:$C$13,2,FALSE)</f>
        <v>1</v>
      </c>
      <c r="K614" s="4">
        <f>VLOOKUP(H614,Productos!$B$2:$D$13,3,FALSE)</f>
        <v>2</v>
      </c>
      <c r="L614" s="4">
        <f>VLOOKUP(I614,Inventarios!$A$3:$B$9,2,FALSE)</f>
        <v>12372</v>
      </c>
      <c r="M614" s="4">
        <f>VLOOKUP(I614,Inventarios!$A$3:$C$9,3,FALSE)</f>
        <v>22716</v>
      </c>
      <c r="N614" s="4">
        <f t="shared" si="36"/>
        <v>122</v>
      </c>
      <c r="O614" s="4">
        <f t="shared" si="37"/>
        <v>121</v>
      </c>
      <c r="P614" s="4">
        <f t="shared" si="38"/>
        <v>2015</v>
      </c>
      <c r="Q614" s="4">
        <f t="shared" si="39"/>
        <v>61</v>
      </c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5">
      <c r="A615" s="4">
        <v>23875</v>
      </c>
      <c r="B615" s="4" t="s">
        <v>838</v>
      </c>
      <c r="C615" s="4" t="s">
        <v>64</v>
      </c>
      <c r="D615" s="4" t="s">
        <v>13</v>
      </c>
      <c r="E615" s="4" t="s">
        <v>1220</v>
      </c>
      <c r="F615" s="4">
        <v>92</v>
      </c>
      <c r="G615" s="6">
        <v>42265</v>
      </c>
      <c r="H615" s="4" t="str">
        <f>VLOOKUP(D615,Productos!$A$2:$B$13,2,FALSE)</f>
        <v>botellín 200cc</v>
      </c>
      <c r="I615" t="str">
        <f>VLOOKUP(C615,Países!$A$2:$B$186,2,FALSE)</f>
        <v>Central America and the Caribbean</v>
      </c>
      <c r="J615" s="4">
        <f>VLOOKUP(H615,Productos!$B$2:$C$13,2,FALSE)</f>
        <v>1.5</v>
      </c>
      <c r="K615" s="4">
        <f>VLOOKUP(H615,Productos!$B$2:$D$13,3,FALSE)</f>
        <v>3</v>
      </c>
      <c r="L615" s="4">
        <f>VLOOKUP(I615,Inventarios!$A$3:$B$9,2,FALSE)</f>
        <v>7690</v>
      </c>
      <c r="M615" s="4">
        <f>VLOOKUP(I615,Inventarios!$A$3:$C$9,3,FALSE)</f>
        <v>14672</v>
      </c>
      <c r="N615" s="4">
        <f t="shared" si="36"/>
        <v>276</v>
      </c>
      <c r="O615" s="4">
        <f t="shared" si="37"/>
        <v>274.5</v>
      </c>
      <c r="P615" s="4">
        <f t="shared" si="38"/>
        <v>2015</v>
      </c>
      <c r="Q615" s="4">
        <f t="shared" si="39"/>
        <v>138</v>
      </c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5">
      <c r="A616" s="4">
        <v>23876</v>
      </c>
      <c r="B616" s="4" t="s">
        <v>839</v>
      </c>
      <c r="C616" s="4" t="s">
        <v>70</v>
      </c>
      <c r="D616" s="4" t="s">
        <v>35</v>
      </c>
      <c r="E616" s="4" t="s">
        <v>1219</v>
      </c>
      <c r="F616" s="4">
        <v>119</v>
      </c>
      <c r="G616" s="6">
        <v>42301</v>
      </c>
      <c r="H616" s="4" t="str">
        <f>VLOOKUP(D616,Productos!$A$2:$B$13,2,FALSE)</f>
        <v>garrafa 2l</v>
      </c>
      <c r="I616" t="str">
        <f>VLOOKUP(C616,Países!$A$2:$B$186,2,FALSE)</f>
        <v>Sub-Saharan Africa</v>
      </c>
      <c r="J616" s="4">
        <f>VLOOKUP(H616,Productos!$B$2:$C$13,2,FALSE)</f>
        <v>2.5</v>
      </c>
      <c r="K616" s="4">
        <f>VLOOKUP(H616,Productos!$B$2:$D$13,3,FALSE)</f>
        <v>4.5</v>
      </c>
      <c r="L616" s="4">
        <f>VLOOKUP(I616,Inventarios!$A$3:$B$9,2,FALSE)</f>
        <v>26618</v>
      </c>
      <c r="M616" s="4">
        <f>VLOOKUP(I616,Inventarios!$A$3:$C$9,3,FALSE)</f>
        <v>39447</v>
      </c>
      <c r="N616" s="4">
        <f t="shared" si="36"/>
        <v>535.5</v>
      </c>
      <c r="O616" s="4">
        <f t="shared" si="37"/>
        <v>533</v>
      </c>
      <c r="P616" s="4">
        <f t="shared" si="38"/>
        <v>2015</v>
      </c>
      <c r="Q616" s="4">
        <f t="shared" si="39"/>
        <v>297.5</v>
      </c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5">
      <c r="A617" s="4">
        <v>23877</v>
      </c>
      <c r="B617" s="4" t="s">
        <v>840</v>
      </c>
      <c r="C617" s="4" t="s">
        <v>53</v>
      </c>
      <c r="D617" s="4" t="s">
        <v>31</v>
      </c>
      <c r="E617" s="4" t="s">
        <v>1219</v>
      </c>
      <c r="F617" s="4">
        <v>119</v>
      </c>
      <c r="G617" s="6">
        <v>42328</v>
      </c>
      <c r="H617" s="4" t="str">
        <f>VLOOKUP(D617,Productos!$A$2:$B$13,2,FALSE)</f>
        <v>botella 5l</v>
      </c>
      <c r="I617" t="str">
        <f>VLOOKUP(C617,Países!$A$2:$B$186,2,FALSE)</f>
        <v>Middle East and North Africa</v>
      </c>
      <c r="J617" s="4">
        <f>VLOOKUP(H617,Productos!$B$2:$C$13,2,FALSE)</f>
        <v>6</v>
      </c>
      <c r="K617" s="4">
        <f>VLOOKUP(H617,Productos!$B$2:$D$13,3,FALSE)</f>
        <v>9</v>
      </c>
      <c r="L617" s="4">
        <f>VLOOKUP(I617,Inventarios!$A$3:$B$9,2,FALSE)</f>
        <v>11415</v>
      </c>
      <c r="M617" s="4">
        <f>VLOOKUP(I617,Inventarios!$A$3:$C$9,3,FALSE)</f>
        <v>15102</v>
      </c>
      <c r="N617" s="4">
        <f t="shared" si="36"/>
        <v>1071</v>
      </c>
      <c r="O617" s="4">
        <f t="shared" si="37"/>
        <v>1065</v>
      </c>
      <c r="P617" s="4">
        <f t="shared" si="38"/>
        <v>2015</v>
      </c>
      <c r="Q617" s="4">
        <f t="shared" si="39"/>
        <v>714</v>
      </c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5">
      <c r="A618" s="4">
        <v>23878</v>
      </c>
      <c r="B618" s="4" t="s">
        <v>841</v>
      </c>
      <c r="C618" s="4" t="s">
        <v>317</v>
      </c>
      <c r="D618" s="4" t="s">
        <v>24</v>
      </c>
      <c r="E618" s="4" t="s">
        <v>1220</v>
      </c>
      <c r="F618" s="4">
        <v>66</v>
      </c>
      <c r="G618" s="6">
        <v>42313</v>
      </c>
      <c r="H618" s="4" t="str">
        <f>VLOOKUP(D618,Productos!$A$2:$B$13,2,FALSE)</f>
        <v>botella 0.5l</v>
      </c>
      <c r="I618" t="str">
        <f>VLOOKUP(C618,Países!$A$2:$B$186,2,FALSE)</f>
        <v>Europe</v>
      </c>
      <c r="J618" s="4">
        <f>VLOOKUP(H618,Productos!$B$2:$C$13,2,FALSE)</f>
        <v>3</v>
      </c>
      <c r="K618" s="4">
        <f>VLOOKUP(H618,Productos!$B$2:$D$13,3,FALSE)</f>
        <v>6</v>
      </c>
      <c r="L618" s="4">
        <f>VLOOKUP(I618,Inventarios!$A$3:$B$9,2,FALSE)</f>
        <v>12372</v>
      </c>
      <c r="M618" s="4">
        <f>VLOOKUP(I618,Inventarios!$A$3:$C$9,3,FALSE)</f>
        <v>22716</v>
      </c>
      <c r="N618" s="4">
        <f t="shared" si="36"/>
        <v>396</v>
      </c>
      <c r="O618" s="4">
        <f t="shared" si="37"/>
        <v>393</v>
      </c>
      <c r="P618" s="4">
        <f t="shared" si="38"/>
        <v>2015</v>
      </c>
      <c r="Q618" s="4">
        <f t="shared" si="39"/>
        <v>198</v>
      </c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5">
      <c r="A619" s="4">
        <v>23879</v>
      </c>
      <c r="B619" s="4" t="s">
        <v>842</v>
      </c>
      <c r="C619" s="4" t="s">
        <v>112</v>
      </c>
      <c r="D619" s="4" t="s">
        <v>13</v>
      </c>
      <c r="E619" s="4" t="s">
        <v>1218</v>
      </c>
      <c r="F619" s="4">
        <v>9</v>
      </c>
      <c r="G619" s="6">
        <v>42256</v>
      </c>
      <c r="H619" s="4" t="str">
        <f>VLOOKUP(D619,Productos!$A$2:$B$13,2,FALSE)</f>
        <v>botellín 200cc</v>
      </c>
      <c r="I619" t="str">
        <f>VLOOKUP(C619,Países!$A$2:$B$186,2,FALSE)</f>
        <v>Europe</v>
      </c>
      <c r="J619" s="4">
        <f>VLOOKUP(H619,Productos!$B$2:$C$13,2,FALSE)</f>
        <v>1.5</v>
      </c>
      <c r="K619" s="4">
        <f>VLOOKUP(H619,Productos!$B$2:$D$13,3,FALSE)</f>
        <v>3</v>
      </c>
      <c r="L619" s="4">
        <f>VLOOKUP(I619,Inventarios!$A$3:$B$9,2,FALSE)</f>
        <v>12372</v>
      </c>
      <c r="M619" s="4">
        <f>VLOOKUP(I619,Inventarios!$A$3:$C$9,3,FALSE)</f>
        <v>22716</v>
      </c>
      <c r="N619" s="4">
        <f t="shared" si="36"/>
        <v>27</v>
      </c>
      <c r="O619" s="4">
        <f t="shared" si="37"/>
        <v>25.5</v>
      </c>
      <c r="P619" s="4">
        <f t="shared" si="38"/>
        <v>2015</v>
      </c>
      <c r="Q619" s="4">
        <f t="shared" si="39"/>
        <v>13.5</v>
      </c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5">
      <c r="A620" s="4">
        <v>23880</v>
      </c>
      <c r="B620" s="4" t="s">
        <v>843</v>
      </c>
      <c r="C620" s="4" t="s">
        <v>204</v>
      </c>
      <c r="D620" s="4" t="s">
        <v>35</v>
      </c>
      <c r="E620" s="4" t="s">
        <v>1219</v>
      </c>
      <c r="F620" s="4">
        <v>96</v>
      </c>
      <c r="G620" s="6">
        <v>42251</v>
      </c>
      <c r="H620" s="4" t="str">
        <f>VLOOKUP(D620,Productos!$A$2:$B$13,2,FALSE)</f>
        <v>garrafa 2l</v>
      </c>
      <c r="I620" t="str">
        <f>VLOOKUP(C620,Países!$A$2:$B$186,2,FALSE)</f>
        <v>Middle East and North Africa</v>
      </c>
      <c r="J620" s="4">
        <f>VLOOKUP(H620,Productos!$B$2:$C$13,2,FALSE)</f>
        <v>2.5</v>
      </c>
      <c r="K620" s="4">
        <f>VLOOKUP(H620,Productos!$B$2:$D$13,3,FALSE)</f>
        <v>4.5</v>
      </c>
      <c r="L620" s="4">
        <f>VLOOKUP(I620,Inventarios!$A$3:$B$9,2,FALSE)</f>
        <v>11415</v>
      </c>
      <c r="M620" s="4">
        <f>VLOOKUP(I620,Inventarios!$A$3:$C$9,3,FALSE)</f>
        <v>15102</v>
      </c>
      <c r="N620" s="4">
        <f t="shared" si="36"/>
        <v>432</v>
      </c>
      <c r="O620" s="4">
        <f t="shared" si="37"/>
        <v>429.5</v>
      </c>
      <c r="P620" s="4">
        <f t="shared" si="38"/>
        <v>2015</v>
      </c>
      <c r="Q620" s="4">
        <f t="shared" si="39"/>
        <v>240</v>
      </c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5">
      <c r="A621" s="4">
        <v>23881</v>
      </c>
      <c r="B621" s="4" t="s">
        <v>844</v>
      </c>
      <c r="C621" s="4" t="s">
        <v>83</v>
      </c>
      <c r="D621" s="4" t="s">
        <v>19</v>
      </c>
      <c r="E621" s="4" t="s">
        <v>1219</v>
      </c>
      <c r="F621" s="4">
        <v>104</v>
      </c>
      <c r="G621" s="6">
        <v>42347</v>
      </c>
      <c r="H621" s="4" t="str">
        <f>VLOOKUP(D621,Productos!$A$2:$B$13,2,FALSE)</f>
        <v>botellín 300cc</v>
      </c>
      <c r="I621" t="str">
        <f>VLOOKUP(C621,Países!$A$2:$B$186,2,FALSE)</f>
        <v>Sub-Saharan Africa</v>
      </c>
      <c r="J621" s="4">
        <f>VLOOKUP(H621,Productos!$B$2:$C$13,2,FALSE)</f>
        <v>2</v>
      </c>
      <c r="K621" s="4">
        <f>VLOOKUP(H621,Productos!$B$2:$D$13,3,FALSE)</f>
        <v>3.99</v>
      </c>
      <c r="L621" s="4">
        <f>VLOOKUP(I621,Inventarios!$A$3:$B$9,2,FALSE)</f>
        <v>26618</v>
      </c>
      <c r="M621" s="4">
        <f>VLOOKUP(I621,Inventarios!$A$3:$C$9,3,FALSE)</f>
        <v>39447</v>
      </c>
      <c r="N621" s="4">
        <f t="shared" si="36"/>
        <v>414.96000000000004</v>
      </c>
      <c r="O621" s="4">
        <f t="shared" si="37"/>
        <v>412.96000000000004</v>
      </c>
      <c r="P621" s="4">
        <f t="shared" si="38"/>
        <v>2015</v>
      </c>
      <c r="Q621" s="4">
        <f t="shared" si="39"/>
        <v>208</v>
      </c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5">
      <c r="A622" s="4">
        <v>23882</v>
      </c>
      <c r="B622" s="4" t="s">
        <v>845</v>
      </c>
      <c r="C622" s="4" t="s">
        <v>178</v>
      </c>
      <c r="D622" s="4" t="s">
        <v>16</v>
      </c>
      <c r="E622" s="4" t="s">
        <v>1219</v>
      </c>
      <c r="F622" s="4">
        <v>180</v>
      </c>
      <c r="G622" s="6">
        <v>42269</v>
      </c>
      <c r="H622" s="4" t="str">
        <f>VLOOKUP(D622,Productos!$A$2:$B$13,2,FALSE)</f>
        <v>garrafa 1l</v>
      </c>
      <c r="I622" t="str">
        <f>VLOOKUP(C622,Países!$A$2:$B$186,2,FALSE)</f>
        <v>Middle East and North Africa</v>
      </c>
      <c r="J622" s="4">
        <f>VLOOKUP(H622,Productos!$B$2:$C$13,2,FALSE)</f>
        <v>1</v>
      </c>
      <c r="K622" s="4">
        <f>VLOOKUP(H622,Productos!$B$2:$D$13,3,FALSE)</f>
        <v>2</v>
      </c>
      <c r="L622" s="4">
        <f>VLOOKUP(I622,Inventarios!$A$3:$B$9,2,FALSE)</f>
        <v>11415</v>
      </c>
      <c r="M622" s="4">
        <f>VLOOKUP(I622,Inventarios!$A$3:$C$9,3,FALSE)</f>
        <v>15102</v>
      </c>
      <c r="N622" s="4">
        <f t="shared" si="36"/>
        <v>360</v>
      </c>
      <c r="O622" s="4">
        <f t="shared" si="37"/>
        <v>359</v>
      </c>
      <c r="P622" s="4">
        <f t="shared" si="38"/>
        <v>2015</v>
      </c>
      <c r="Q622" s="4">
        <f t="shared" si="39"/>
        <v>180</v>
      </c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5">
      <c r="A623" s="4">
        <v>23883</v>
      </c>
      <c r="B623" s="4" t="s">
        <v>846</v>
      </c>
      <c r="C623" s="4" t="s">
        <v>79</v>
      </c>
      <c r="D623" s="4" t="s">
        <v>35</v>
      </c>
      <c r="E623" s="4" t="s">
        <v>1219</v>
      </c>
      <c r="F623" s="4">
        <v>7</v>
      </c>
      <c r="G623" s="6">
        <v>42287</v>
      </c>
      <c r="H623" s="4" t="str">
        <f>VLOOKUP(D623,Productos!$A$2:$B$13,2,FALSE)</f>
        <v>garrafa 2l</v>
      </c>
      <c r="I623" t="str">
        <f>VLOOKUP(C623,Países!$A$2:$B$186,2,FALSE)</f>
        <v>Sub-Saharan Africa</v>
      </c>
      <c r="J623" s="4">
        <f>VLOOKUP(H623,Productos!$B$2:$C$13,2,FALSE)</f>
        <v>2.5</v>
      </c>
      <c r="K623" s="4">
        <f>VLOOKUP(H623,Productos!$B$2:$D$13,3,FALSE)</f>
        <v>4.5</v>
      </c>
      <c r="L623" s="4">
        <f>VLOOKUP(I623,Inventarios!$A$3:$B$9,2,FALSE)</f>
        <v>26618</v>
      </c>
      <c r="M623" s="4">
        <f>VLOOKUP(I623,Inventarios!$A$3:$C$9,3,FALSE)</f>
        <v>39447</v>
      </c>
      <c r="N623" s="4">
        <f t="shared" si="36"/>
        <v>31.5</v>
      </c>
      <c r="O623" s="4">
        <f t="shared" si="37"/>
        <v>29</v>
      </c>
      <c r="P623" s="4">
        <f t="shared" si="38"/>
        <v>2015</v>
      </c>
      <c r="Q623" s="4">
        <f t="shared" si="39"/>
        <v>17.5</v>
      </c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5">
      <c r="A624" s="4">
        <v>23884</v>
      </c>
      <c r="B624" s="4" t="s">
        <v>847</v>
      </c>
      <c r="C624" s="4" t="s">
        <v>160</v>
      </c>
      <c r="D624" s="4" t="s">
        <v>37</v>
      </c>
      <c r="E624" s="4" t="s">
        <v>1220</v>
      </c>
      <c r="F624" s="4">
        <v>109</v>
      </c>
      <c r="G624" s="6">
        <v>42337</v>
      </c>
      <c r="H624" s="4" t="str">
        <f>VLOOKUP(D624,Productos!$A$2:$B$13,2,FALSE)</f>
        <v>garrafa 3l</v>
      </c>
      <c r="I624" t="str">
        <f>VLOOKUP(C624,Países!$A$2:$B$186,2,FALSE)</f>
        <v>Sub-Saharan Africa</v>
      </c>
      <c r="J624" s="4">
        <f>VLOOKUP(H624,Productos!$B$2:$C$13,2,FALSE)</f>
        <v>3.5</v>
      </c>
      <c r="K624" s="4">
        <f>VLOOKUP(H624,Productos!$B$2:$D$13,3,FALSE)</f>
        <v>6.99</v>
      </c>
      <c r="L624" s="4">
        <f>VLOOKUP(I624,Inventarios!$A$3:$B$9,2,FALSE)</f>
        <v>26618</v>
      </c>
      <c r="M624" s="4">
        <f>VLOOKUP(I624,Inventarios!$A$3:$C$9,3,FALSE)</f>
        <v>39447</v>
      </c>
      <c r="N624" s="4">
        <f t="shared" si="36"/>
        <v>761.91</v>
      </c>
      <c r="O624" s="4">
        <f t="shared" si="37"/>
        <v>758.41</v>
      </c>
      <c r="P624" s="4">
        <f t="shared" si="38"/>
        <v>2015</v>
      </c>
      <c r="Q624" s="4">
        <f t="shared" si="39"/>
        <v>381.5</v>
      </c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5">
      <c r="A625" s="4">
        <v>23885</v>
      </c>
      <c r="B625" s="4" t="s">
        <v>848</v>
      </c>
      <c r="C625" s="4" t="s">
        <v>185</v>
      </c>
      <c r="D625" s="4" t="s">
        <v>16</v>
      </c>
      <c r="E625" s="4" t="s">
        <v>1218</v>
      </c>
      <c r="F625" s="4">
        <v>146</v>
      </c>
      <c r="G625" s="6">
        <v>42273</v>
      </c>
      <c r="H625" s="4" t="str">
        <f>VLOOKUP(D625,Productos!$A$2:$B$13,2,FALSE)</f>
        <v>garrafa 1l</v>
      </c>
      <c r="I625" t="str">
        <f>VLOOKUP(C625,Países!$A$2:$B$186,2,FALSE)</f>
        <v>Europe</v>
      </c>
      <c r="J625" s="4">
        <f>VLOOKUP(H625,Productos!$B$2:$C$13,2,FALSE)</f>
        <v>1</v>
      </c>
      <c r="K625" s="4">
        <f>VLOOKUP(H625,Productos!$B$2:$D$13,3,FALSE)</f>
        <v>2</v>
      </c>
      <c r="L625" s="4">
        <f>VLOOKUP(I625,Inventarios!$A$3:$B$9,2,FALSE)</f>
        <v>12372</v>
      </c>
      <c r="M625" s="4">
        <f>VLOOKUP(I625,Inventarios!$A$3:$C$9,3,FALSE)</f>
        <v>22716</v>
      </c>
      <c r="N625" s="4">
        <f t="shared" si="36"/>
        <v>292</v>
      </c>
      <c r="O625" s="4">
        <f t="shared" si="37"/>
        <v>291</v>
      </c>
      <c r="P625" s="4">
        <f t="shared" si="38"/>
        <v>2015</v>
      </c>
      <c r="Q625" s="4">
        <f t="shared" si="39"/>
        <v>146</v>
      </c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5">
      <c r="A626" s="4">
        <v>23886</v>
      </c>
      <c r="B626" s="4" t="s">
        <v>849</v>
      </c>
      <c r="C626" s="4" t="s">
        <v>256</v>
      </c>
      <c r="D626" s="4" t="s">
        <v>37</v>
      </c>
      <c r="E626" s="4" t="s">
        <v>1218</v>
      </c>
      <c r="F626" s="4">
        <v>141</v>
      </c>
      <c r="G626" s="6">
        <v>42294</v>
      </c>
      <c r="H626" s="4" t="str">
        <f>VLOOKUP(D626,Productos!$A$2:$B$13,2,FALSE)</f>
        <v>garrafa 3l</v>
      </c>
      <c r="I626" t="str">
        <f>VLOOKUP(C626,Países!$A$2:$B$186,2,FALSE)</f>
        <v>Europe</v>
      </c>
      <c r="J626" s="4">
        <f>VLOOKUP(H626,Productos!$B$2:$C$13,2,FALSE)</f>
        <v>3.5</v>
      </c>
      <c r="K626" s="4">
        <f>VLOOKUP(H626,Productos!$B$2:$D$13,3,FALSE)</f>
        <v>6.99</v>
      </c>
      <c r="L626" s="4">
        <f>VLOOKUP(I626,Inventarios!$A$3:$B$9,2,FALSE)</f>
        <v>12372</v>
      </c>
      <c r="M626" s="4">
        <f>VLOOKUP(I626,Inventarios!$A$3:$C$9,3,FALSE)</f>
        <v>22716</v>
      </c>
      <c r="N626" s="4">
        <f t="shared" si="36"/>
        <v>985.59</v>
      </c>
      <c r="O626" s="4">
        <f t="shared" si="37"/>
        <v>982.09</v>
      </c>
      <c r="P626" s="4">
        <f t="shared" si="38"/>
        <v>2015</v>
      </c>
      <c r="Q626" s="4">
        <f t="shared" si="39"/>
        <v>493.5</v>
      </c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5">
      <c r="A627" s="4">
        <v>23887</v>
      </c>
      <c r="B627" s="4" t="s">
        <v>850</v>
      </c>
      <c r="C627" s="4" t="s">
        <v>204</v>
      </c>
      <c r="D627" s="4" t="s">
        <v>19</v>
      </c>
      <c r="E627" s="4" t="s">
        <v>1219</v>
      </c>
      <c r="F627" s="4">
        <v>201</v>
      </c>
      <c r="G627" s="6">
        <v>42327</v>
      </c>
      <c r="H627" s="4" t="str">
        <f>VLOOKUP(D627,Productos!$A$2:$B$13,2,FALSE)</f>
        <v>botellín 300cc</v>
      </c>
      <c r="I627" t="str">
        <f>VLOOKUP(C627,Países!$A$2:$B$186,2,FALSE)</f>
        <v>Middle East and North Africa</v>
      </c>
      <c r="J627" s="4">
        <f>VLOOKUP(H627,Productos!$B$2:$C$13,2,FALSE)</f>
        <v>2</v>
      </c>
      <c r="K627" s="4">
        <f>VLOOKUP(H627,Productos!$B$2:$D$13,3,FALSE)</f>
        <v>3.99</v>
      </c>
      <c r="L627" s="4">
        <f>VLOOKUP(I627,Inventarios!$A$3:$B$9,2,FALSE)</f>
        <v>11415</v>
      </c>
      <c r="M627" s="4">
        <f>VLOOKUP(I627,Inventarios!$A$3:$C$9,3,FALSE)</f>
        <v>15102</v>
      </c>
      <c r="N627" s="4">
        <f t="shared" si="36"/>
        <v>801.99</v>
      </c>
      <c r="O627" s="4">
        <f t="shared" si="37"/>
        <v>799.99</v>
      </c>
      <c r="P627" s="4">
        <f t="shared" si="38"/>
        <v>2015</v>
      </c>
      <c r="Q627" s="4">
        <f t="shared" si="39"/>
        <v>402</v>
      </c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5">
      <c r="A628" s="4">
        <v>23888</v>
      </c>
      <c r="B628" s="4" t="s">
        <v>851</v>
      </c>
      <c r="C628" s="4" t="s">
        <v>259</v>
      </c>
      <c r="D628" s="4" t="s">
        <v>43</v>
      </c>
      <c r="E628" s="4" t="s">
        <v>1219</v>
      </c>
      <c r="F628" s="4">
        <v>132</v>
      </c>
      <c r="G628" s="6">
        <v>42279</v>
      </c>
      <c r="H628" s="4" t="str">
        <f>VLOOKUP(D628,Productos!$A$2:$B$13,2,FALSE)</f>
        <v>garrafa 8l</v>
      </c>
      <c r="I628" t="str">
        <f>VLOOKUP(C628,Países!$A$2:$B$186,2,FALSE)</f>
        <v>Middle East and North Africa</v>
      </c>
      <c r="J628" s="4">
        <f>VLOOKUP(H628,Productos!$B$2:$C$13,2,FALSE)</f>
        <v>8</v>
      </c>
      <c r="K628" s="4">
        <f>VLOOKUP(H628,Productos!$B$2:$D$13,3,FALSE)</f>
        <v>14.5</v>
      </c>
      <c r="L628" s="4">
        <f>VLOOKUP(I628,Inventarios!$A$3:$B$9,2,FALSE)</f>
        <v>11415</v>
      </c>
      <c r="M628" s="4">
        <f>VLOOKUP(I628,Inventarios!$A$3:$C$9,3,FALSE)</f>
        <v>15102</v>
      </c>
      <c r="N628" s="4">
        <f t="shared" si="36"/>
        <v>1914</v>
      </c>
      <c r="O628" s="4">
        <f t="shared" si="37"/>
        <v>1906</v>
      </c>
      <c r="P628" s="4">
        <f t="shared" si="38"/>
        <v>2015</v>
      </c>
      <c r="Q628" s="4">
        <f t="shared" si="39"/>
        <v>1056</v>
      </c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5">
      <c r="A629" s="4">
        <v>23889</v>
      </c>
      <c r="B629" s="4" t="s">
        <v>852</v>
      </c>
      <c r="C629" s="4" t="s">
        <v>254</v>
      </c>
      <c r="D629" s="4" t="s">
        <v>37</v>
      </c>
      <c r="E629" s="4" t="s">
        <v>1218</v>
      </c>
      <c r="F629" s="4">
        <v>148</v>
      </c>
      <c r="G629" s="6">
        <v>42357</v>
      </c>
      <c r="H629" s="4" t="str">
        <f>VLOOKUP(D629,Productos!$A$2:$B$13,2,FALSE)</f>
        <v>garrafa 3l</v>
      </c>
      <c r="I629" t="str">
        <f>VLOOKUP(C629,Países!$A$2:$B$186,2,FALSE)</f>
        <v>Australia and Oceania</v>
      </c>
      <c r="J629" s="4">
        <f>VLOOKUP(H629,Productos!$B$2:$C$13,2,FALSE)</f>
        <v>3.5</v>
      </c>
      <c r="K629" s="4">
        <f>VLOOKUP(H629,Productos!$B$2:$D$13,3,FALSE)</f>
        <v>6.99</v>
      </c>
      <c r="L629" s="4">
        <f>VLOOKUP(I629,Inventarios!$A$3:$B$9,2,FALSE)</f>
        <v>4047</v>
      </c>
      <c r="M629" s="4">
        <f>VLOOKUP(I629,Inventarios!$A$3:$C$9,3,FALSE)</f>
        <v>9654</v>
      </c>
      <c r="N629" s="4">
        <f t="shared" si="36"/>
        <v>1034.52</v>
      </c>
      <c r="O629" s="4">
        <f t="shared" si="37"/>
        <v>1031.02</v>
      </c>
      <c r="P629" s="4">
        <f t="shared" si="38"/>
        <v>2015</v>
      </c>
      <c r="Q629" s="4">
        <f t="shared" si="39"/>
        <v>518</v>
      </c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5">
      <c r="A630" s="4">
        <v>23890</v>
      </c>
      <c r="B630" s="4" t="s">
        <v>853</v>
      </c>
      <c r="C630" s="4" t="s">
        <v>47</v>
      </c>
      <c r="D630" s="4" t="s">
        <v>22</v>
      </c>
      <c r="E630" s="4" t="s">
        <v>1218</v>
      </c>
      <c r="F630" s="4">
        <v>184</v>
      </c>
      <c r="G630" s="6">
        <v>42292</v>
      </c>
      <c r="H630" s="4" t="str">
        <f>VLOOKUP(D630,Productos!$A$2:$B$13,2,FALSE)</f>
        <v>botellín 500cc</v>
      </c>
      <c r="I630" t="str">
        <f>VLOOKUP(C630,Países!$A$2:$B$186,2,FALSE)</f>
        <v>Europe</v>
      </c>
      <c r="J630" s="4">
        <f>VLOOKUP(H630,Productos!$B$2:$C$13,2,FALSE)</f>
        <v>3.5</v>
      </c>
      <c r="K630" s="4">
        <f>VLOOKUP(H630,Productos!$B$2:$D$13,3,FALSE)</f>
        <v>6.5</v>
      </c>
      <c r="L630" s="4">
        <f>VLOOKUP(I630,Inventarios!$A$3:$B$9,2,FALSE)</f>
        <v>12372</v>
      </c>
      <c r="M630" s="4">
        <f>VLOOKUP(I630,Inventarios!$A$3:$C$9,3,FALSE)</f>
        <v>22716</v>
      </c>
      <c r="N630" s="4">
        <f t="shared" si="36"/>
        <v>1196</v>
      </c>
      <c r="O630" s="4">
        <f t="shared" si="37"/>
        <v>1192.5</v>
      </c>
      <c r="P630" s="4">
        <f t="shared" si="38"/>
        <v>2015</v>
      </c>
      <c r="Q630" s="4">
        <f t="shared" si="39"/>
        <v>644</v>
      </c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5">
      <c r="A631" s="4">
        <v>23891</v>
      </c>
      <c r="B631" s="4" t="s">
        <v>854</v>
      </c>
      <c r="C631" s="4" t="s">
        <v>53</v>
      </c>
      <c r="D631" s="4" t="s">
        <v>22</v>
      </c>
      <c r="E631" s="4" t="s">
        <v>1219</v>
      </c>
      <c r="F631" s="4">
        <v>197</v>
      </c>
      <c r="G631" s="6">
        <v>42334</v>
      </c>
      <c r="H631" s="4" t="str">
        <f>VLOOKUP(D631,Productos!$A$2:$B$13,2,FALSE)</f>
        <v>botellín 500cc</v>
      </c>
      <c r="I631" t="str">
        <f>VLOOKUP(C631,Países!$A$2:$B$186,2,FALSE)</f>
        <v>Middle East and North Africa</v>
      </c>
      <c r="J631" s="4">
        <f>VLOOKUP(H631,Productos!$B$2:$C$13,2,FALSE)</f>
        <v>3.5</v>
      </c>
      <c r="K631" s="4">
        <f>VLOOKUP(H631,Productos!$B$2:$D$13,3,FALSE)</f>
        <v>6.5</v>
      </c>
      <c r="L631" s="4">
        <f>VLOOKUP(I631,Inventarios!$A$3:$B$9,2,FALSE)</f>
        <v>11415</v>
      </c>
      <c r="M631" s="4">
        <f>VLOOKUP(I631,Inventarios!$A$3:$C$9,3,FALSE)</f>
        <v>15102</v>
      </c>
      <c r="N631" s="4">
        <f t="shared" si="36"/>
        <v>1280.5</v>
      </c>
      <c r="O631" s="4">
        <f t="shared" si="37"/>
        <v>1277</v>
      </c>
      <c r="P631" s="4">
        <f t="shared" si="38"/>
        <v>2015</v>
      </c>
      <c r="Q631" s="4">
        <f t="shared" si="39"/>
        <v>689.5</v>
      </c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5">
      <c r="A632" s="4">
        <v>23892</v>
      </c>
      <c r="B632" s="4" t="s">
        <v>855</v>
      </c>
      <c r="C632" s="4" t="s">
        <v>61</v>
      </c>
      <c r="D632" s="4" t="s">
        <v>28</v>
      </c>
      <c r="E632" s="4" t="s">
        <v>1219</v>
      </c>
      <c r="F632" s="4">
        <v>72</v>
      </c>
      <c r="G632" s="6">
        <v>42338</v>
      </c>
      <c r="H632" s="4" t="str">
        <f>VLOOKUP(D632,Productos!$A$2:$B$13,2,FALSE)</f>
        <v>botella 1l</v>
      </c>
      <c r="I632" t="str">
        <f>VLOOKUP(C632,Países!$A$2:$B$186,2,FALSE)</f>
        <v>Sub-Saharan Africa</v>
      </c>
      <c r="J632" s="4">
        <f>VLOOKUP(H632,Productos!$B$2:$C$13,2,FALSE)</f>
        <v>3.5</v>
      </c>
      <c r="K632" s="4">
        <f>VLOOKUP(H632,Productos!$B$2:$D$13,3,FALSE)</f>
        <v>6.5</v>
      </c>
      <c r="L632" s="4">
        <f>VLOOKUP(I632,Inventarios!$A$3:$B$9,2,FALSE)</f>
        <v>26618</v>
      </c>
      <c r="M632" s="4">
        <f>VLOOKUP(I632,Inventarios!$A$3:$C$9,3,FALSE)</f>
        <v>39447</v>
      </c>
      <c r="N632" s="4">
        <f t="shared" si="36"/>
        <v>468</v>
      </c>
      <c r="O632" s="4">
        <f t="shared" si="37"/>
        <v>464.5</v>
      </c>
      <c r="P632" s="4">
        <f t="shared" si="38"/>
        <v>2015</v>
      </c>
      <c r="Q632" s="4">
        <f t="shared" si="39"/>
        <v>252</v>
      </c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5">
      <c r="A633" s="4">
        <v>23893</v>
      </c>
      <c r="B633" s="4" t="s">
        <v>856</v>
      </c>
      <c r="C633" s="4" t="s">
        <v>200</v>
      </c>
      <c r="D633" s="4" t="s">
        <v>43</v>
      </c>
      <c r="E633" s="4" t="s">
        <v>1219</v>
      </c>
      <c r="F633" s="4">
        <v>46</v>
      </c>
      <c r="G633" s="6">
        <v>42262</v>
      </c>
      <c r="H633" s="4" t="str">
        <f>VLOOKUP(D633,Productos!$A$2:$B$13,2,FALSE)</f>
        <v>garrafa 8l</v>
      </c>
      <c r="I633" t="str">
        <f>VLOOKUP(C633,Países!$A$2:$B$186,2,FALSE)</f>
        <v>Sub-Saharan Africa</v>
      </c>
      <c r="J633" s="4">
        <f>VLOOKUP(H633,Productos!$B$2:$C$13,2,FALSE)</f>
        <v>8</v>
      </c>
      <c r="K633" s="4">
        <f>VLOOKUP(H633,Productos!$B$2:$D$13,3,FALSE)</f>
        <v>14.5</v>
      </c>
      <c r="L633" s="4">
        <f>VLOOKUP(I633,Inventarios!$A$3:$B$9,2,FALSE)</f>
        <v>26618</v>
      </c>
      <c r="M633" s="4">
        <f>VLOOKUP(I633,Inventarios!$A$3:$C$9,3,FALSE)</f>
        <v>39447</v>
      </c>
      <c r="N633" s="4">
        <f t="shared" si="36"/>
        <v>667</v>
      </c>
      <c r="O633" s="4">
        <f t="shared" si="37"/>
        <v>659</v>
      </c>
      <c r="P633" s="4">
        <f t="shared" si="38"/>
        <v>2015</v>
      </c>
      <c r="Q633" s="4">
        <f t="shared" si="39"/>
        <v>368</v>
      </c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5">
      <c r="A634" s="4">
        <v>23894</v>
      </c>
      <c r="B634" s="4" t="s">
        <v>857</v>
      </c>
      <c r="C634" s="4" t="s">
        <v>175</v>
      </c>
      <c r="D634" s="4" t="s">
        <v>16</v>
      </c>
      <c r="E634" s="4" t="s">
        <v>1219</v>
      </c>
      <c r="F634" s="4">
        <v>104</v>
      </c>
      <c r="G634" s="6">
        <v>42338</v>
      </c>
      <c r="H634" s="4" t="str">
        <f>VLOOKUP(D634,Productos!$A$2:$B$13,2,FALSE)</f>
        <v>garrafa 1l</v>
      </c>
      <c r="I634" t="str">
        <f>VLOOKUP(C634,Países!$A$2:$B$186,2,FALSE)</f>
        <v>Sub-Saharan Africa</v>
      </c>
      <c r="J634" s="4">
        <f>VLOOKUP(H634,Productos!$B$2:$C$13,2,FALSE)</f>
        <v>1</v>
      </c>
      <c r="K634" s="4">
        <f>VLOOKUP(H634,Productos!$B$2:$D$13,3,FALSE)</f>
        <v>2</v>
      </c>
      <c r="L634" s="4">
        <f>VLOOKUP(I634,Inventarios!$A$3:$B$9,2,FALSE)</f>
        <v>26618</v>
      </c>
      <c r="M634" s="4">
        <f>VLOOKUP(I634,Inventarios!$A$3:$C$9,3,FALSE)</f>
        <v>39447</v>
      </c>
      <c r="N634" s="4">
        <f t="shared" si="36"/>
        <v>208</v>
      </c>
      <c r="O634" s="4">
        <f t="shared" si="37"/>
        <v>207</v>
      </c>
      <c r="P634" s="4">
        <f t="shared" si="38"/>
        <v>2015</v>
      </c>
      <c r="Q634" s="4">
        <f t="shared" si="39"/>
        <v>104</v>
      </c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5">
      <c r="A635" s="4">
        <v>23895</v>
      </c>
      <c r="B635" s="4" t="s">
        <v>858</v>
      </c>
      <c r="C635" s="4" t="s">
        <v>295</v>
      </c>
      <c r="D635" s="4" t="s">
        <v>13</v>
      </c>
      <c r="E635" s="4" t="s">
        <v>1219</v>
      </c>
      <c r="F635" s="4">
        <v>197</v>
      </c>
      <c r="G635" s="6">
        <v>42318</v>
      </c>
      <c r="H635" s="4" t="str">
        <f>VLOOKUP(D635,Productos!$A$2:$B$13,2,FALSE)</f>
        <v>botellín 200cc</v>
      </c>
      <c r="I635" t="str">
        <f>VLOOKUP(C635,Países!$A$2:$B$186,2,FALSE)</f>
        <v>Europe</v>
      </c>
      <c r="J635" s="4">
        <f>VLOOKUP(H635,Productos!$B$2:$C$13,2,FALSE)</f>
        <v>1.5</v>
      </c>
      <c r="K635" s="4">
        <f>VLOOKUP(H635,Productos!$B$2:$D$13,3,FALSE)</f>
        <v>3</v>
      </c>
      <c r="L635" s="4">
        <f>VLOOKUP(I635,Inventarios!$A$3:$B$9,2,FALSE)</f>
        <v>12372</v>
      </c>
      <c r="M635" s="4">
        <f>VLOOKUP(I635,Inventarios!$A$3:$C$9,3,FALSE)</f>
        <v>22716</v>
      </c>
      <c r="N635" s="4">
        <f t="shared" si="36"/>
        <v>591</v>
      </c>
      <c r="O635" s="4">
        <f t="shared" si="37"/>
        <v>589.5</v>
      </c>
      <c r="P635" s="4">
        <f t="shared" si="38"/>
        <v>2015</v>
      </c>
      <c r="Q635" s="4">
        <f t="shared" si="39"/>
        <v>295.5</v>
      </c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5">
      <c r="A636" s="4">
        <v>23896</v>
      </c>
      <c r="B636" s="4" t="s">
        <v>859</v>
      </c>
      <c r="C636" s="4" t="s">
        <v>34</v>
      </c>
      <c r="D636" s="4" t="s">
        <v>35</v>
      </c>
      <c r="E636" s="4" t="s">
        <v>1219</v>
      </c>
      <c r="F636" s="4">
        <v>3</v>
      </c>
      <c r="G636" s="6">
        <v>42257</v>
      </c>
      <c r="H636" s="4" t="str">
        <f>VLOOKUP(D636,Productos!$A$2:$B$13,2,FALSE)</f>
        <v>garrafa 2l</v>
      </c>
      <c r="I636" t="str">
        <f>VLOOKUP(C636,Países!$A$2:$B$186,2,FALSE)</f>
        <v>Europe</v>
      </c>
      <c r="J636" s="4">
        <f>VLOOKUP(H636,Productos!$B$2:$C$13,2,FALSE)</f>
        <v>2.5</v>
      </c>
      <c r="K636" s="4">
        <f>VLOOKUP(H636,Productos!$B$2:$D$13,3,FALSE)</f>
        <v>4.5</v>
      </c>
      <c r="L636" s="4">
        <f>VLOOKUP(I636,Inventarios!$A$3:$B$9,2,FALSE)</f>
        <v>12372</v>
      </c>
      <c r="M636" s="4">
        <f>VLOOKUP(I636,Inventarios!$A$3:$C$9,3,FALSE)</f>
        <v>22716</v>
      </c>
      <c r="N636" s="4">
        <f t="shared" si="36"/>
        <v>13.5</v>
      </c>
      <c r="O636" s="4">
        <f t="shared" si="37"/>
        <v>11</v>
      </c>
      <c r="P636" s="4">
        <f t="shared" si="38"/>
        <v>2015</v>
      </c>
      <c r="Q636" s="4">
        <f t="shared" si="39"/>
        <v>7.5</v>
      </c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5">
      <c r="A637" s="4">
        <v>23897</v>
      </c>
      <c r="B637" s="4" t="s">
        <v>860</v>
      </c>
      <c r="C637" s="4" t="s">
        <v>95</v>
      </c>
      <c r="D637" s="4" t="s">
        <v>31</v>
      </c>
      <c r="E637" s="4" t="s">
        <v>1218</v>
      </c>
      <c r="F637" s="4">
        <v>202</v>
      </c>
      <c r="G637" s="6">
        <v>42318</v>
      </c>
      <c r="H637" s="4" t="str">
        <f>VLOOKUP(D637,Productos!$A$2:$B$13,2,FALSE)</f>
        <v>botella 5l</v>
      </c>
      <c r="I637" t="str">
        <f>VLOOKUP(C637,Países!$A$2:$B$186,2,FALSE)</f>
        <v>Sub-Saharan Africa</v>
      </c>
      <c r="J637" s="4">
        <f>VLOOKUP(H637,Productos!$B$2:$C$13,2,FALSE)</f>
        <v>6</v>
      </c>
      <c r="K637" s="4">
        <f>VLOOKUP(H637,Productos!$B$2:$D$13,3,FALSE)</f>
        <v>9</v>
      </c>
      <c r="L637" s="4">
        <f>VLOOKUP(I637,Inventarios!$A$3:$B$9,2,FALSE)</f>
        <v>26618</v>
      </c>
      <c r="M637" s="4">
        <f>VLOOKUP(I637,Inventarios!$A$3:$C$9,3,FALSE)</f>
        <v>39447</v>
      </c>
      <c r="N637" s="4">
        <f t="shared" si="36"/>
        <v>1818</v>
      </c>
      <c r="O637" s="4">
        <f t="shared" si="37"/>
        <v>1812</v>
      </c>
      <c r="P637" s="4">
        <f t="shared" si="38"/>
        <v>2015</v>
      </c>
      <c r="Q637" s="4">
        <f t="shared" si="39"/>
        <v>1212</v>
      </c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5">
      <c r="A638" s="4">
        <v>23898</v>
      </c>
      <c r="B638" s="4" t="s">
        <v>861</v>
      </c>
      <c r="C638" s="4" t="s">
        <v>198</v>
      </c>
      <c r="D638" s="4" t="s">
        <v>37</v>
      </c>
      <c r="E638" s="4" t="s">
        <v>1219</v>
      </c>
      <c r="F638" s="4">
        <v>127</v>
      </c>
      <c r="G638" s="6">
        <v>42317</v>
      </c>
      <c r="H638" s="4" t="str">
        <f>VLOOKUP(D638,Productos!$A$2:$B$13,2,FALSE)</f>
        <v>garrafa 3l</v>
      </c>
      <c r="I638" t="str">
        <f>VLOOKUP(C638,Países!$A$2:$B$186,2,FALSE)</f>
        <v>Middle East and North Africa</v>
      </c>
      <c r="J638" s="4">
        <f>VLOOKUP(H638,Productos!$B$2:$C$13,2,FALSE)</f>
        <v>3.5</v>
      </c>
      <c r="K638" s="4">
        <f>VLOOKUP(H638,Productos!$B$2:$D$13,3,FALSE)</f>
        <v>6.99</v>
      </c>
      <c r="L638" s="4">
        <f>VLOOKUP(I638,Inventarios!$A$3:$B$9,2,FALSE)</f>
        <v>11415</v>
      </c>
      <c r="M638" s="4">
        <f>VLOOKUP(I638,Inventarios!$A$3:$C$9,3,FALSE)</f>
        <v>15102</v>
      </c>
      <c r="N638" s="4">
        <f t="shared" si="36"/>
        <v>887.73</v>
      </c>
      <c r="O638" s="4">
        <f t="shared" si="37"/>
        <v>884.23</v>
      </c>
      <c r="P638" s="4">
        <f t="shared" si="38"/>
        <v>2015</v>
      </c>
      <c r="Q638" s="4">
        <f t="shared" si="39"/>
        <v>444.5</v>
      </c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5">
      <c r="A639" s="4">
        <v>23899</v>
      </c>
      <c r="B639" s="4" t="s">
        <v>862</v>
      </c>
      <c r="C639" s="4" t="s">
        <v>256</v>
      </c>
      <c r="D639" s="4" t="s">
        <v>16</v>
      </c>
      <c r="E639" s="4" t="s">
        <v>1219</v>
      </c>
      <c r="F639" s="4">
        <v>178</v>
      </c>
      <c r="G639" s="6">
        <v>42359</v>
      </c>
      <c r="H639" s="4" t="str">
        <f>VLOOKUP(D639,Productos!$A$2:$B$13,2,FALSE)</f>
        <v>garrafa 1l</v>
      </c>
      <c r="I639" t="str">
        <f>VLOOKUP(C639,Países!$A$2:$B$186,2,FALSE)</f>
        <v>Europe</v>
      </c>
      <c r="J639" s="4">
        <f>VLOOKUP(H639,Productos!$B$2:$C$13,2,FALSE)</f>
        <v>1</v>
      </c>
      <c r="K639" s="4">
        <f>VLOOKUP(H639,Productos!$B$2:$D$13,3,FALSE)</f>
        <v>2</v>
      </c>
      <c r="L639" s="4">
        <f>VLOOKUP(I639,Inventarios!$A$3:$B$9,2,FALSE)</f>
        <v>12372</v>
      </c>
      <c r="M639" s="4">
        <f>VLOOKUP(I639,Inventarios!$A$3:$C$9,3,FALSE)</f>
        <v>22716</v>
      </c>
      <c r="N639" s="4">
        <f t="shared" si="36"/>
        <v>356</v>
      </c>
      <c r="O639" s="4">
        <f t="shared" si="37"/>
        <v>355</v>
      </c>
      <c r="P639" s="4">
        <f t="shared" si="38"/>
        <v>2015</v>
      </c>
      <c r="Q639" s="4">
        <f t="shared" si="39"/>
        <v>178</v>
      </c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5">
      <c r="A640" s="4">
        <v>23900</v>
      </c>
      <c r="B640" s="4" t="s">
        <v>863</v>
      </c>
      <c r="C640" s="4" t="s">
        <v>39</v>
      </c>
      <c r="D640" s="4" t="s">
        <v>19</v>
      </c>
      <c r="E640" s="4" t="s">
        <v>1219</v>
      </c>
      <c r="F640" s="4">
        <v>54</v>
      </c>
      <c r="G640" s="6">
        <v>42355</v>
      </c>
      <c r="H640" s="4" t="str">
        <f>VLOOKUP(D640,Productos!$A$2:$B$13,2,FALSE)</f>
        <v>botellín 300cc</v>
      </c>
      <c r="I640" t="str">
        <f>VLOOKUP(C640,Países!$A$2:$B$186,2,FALSE)</f>
        <v>Sub-Saharan Africa</v>
      </c>
      <c r="J640" s="4">
        <f>VLOOKUP(H640,Productos!$B$2:$C$13,2,FALSE)</f>
        <v>2</v>
      </c>
      <c r="K640" s="4">
        <f>VLOOKUP(H640,Productos!$B$2:$D$13,3,FALSE)</f>
        <v>3.99</v>
      </c>
      <c r="L640" s="4">
        <f>VLOOKUP(I640,Inventarios!$A$3:$B$9,2,FALSE)</f>
        <v>26618</v>
      </c>
      <c r="M640" s="4">
        <f>VLOOKUP(I640,Inventarios!$A$3:$C$9,3,FALSE)</f>
        <v>39447</v>
      </c>
      <c r="N640" s="4">
        <f t="shared" si="36"/>
        <v>215.46</v>
      </c>
      <c r="O640" s="4">
        <f t="shared" si="37"/>
        <v>213.46</v>
      </c>
      <c r="P640" s="4">
        <f t="shared" si="38"/>
        <v>2015</v>
      </c>
      <c r="Q640" s="4">
        <f t="shared" si="39"/>
        <v>108</v>
      </c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5">
      <c r="A641" s="4">
        <v>23901</v>
      </c>
      <c r="B641" s="4" t="s">
        <v>864</v>
      </c>
      <c r="C641" s="4" t="s">
        <v>161</v>
      </c>
      <c r="D641" s="4" t="s">
        <v>13</v>
      </c>
      <c r="E641" s="4" t="s">
        <v>1219</v>
      </c>
      <c r="F641" s="4">
        <v>169</v>
      </c>
      <c r="G641" s="6">
        <v>42273</v>
      </c>
      <c r="H641" s="4" t="str">
        <f>VLOOKUP(D641,Productos!$A$2:$B$13,2,FALSE)</f>
        <v>botellín 200cc</v>
      </c>
      <c r="I641" t="str">
        <f>VLOOKUP(C641,Países!$A$2:$B$186,2,FALSE)</f>
        <v>Sub-Saharan Africa</v>
      </c>
      <c r="J641" s="4">
        <f>VLOOKUP(H641,Productos!$B$2:$C$13,2,FALSE)</f>
        <v>1.5</v>
      </c>
      <c r="K641" s="4">
        <f>VLOOKUP(H641,Productos!$B$2:$D$13,3,FALSE)</f>
        <v>3</v>
      </c>
      <c r="L641" s="4">
        <f>VLOOKUP(I641,Inventarios!$A$3:$B$9,2,FALSE)</f>
        <v>26618</v>
      </c>
      <c r="M641" s="4">
        <f>VLOOKUP(I641,Inventarios!$A$3:$C$9,3,FALSE)</f>
        <v>39447</v>
      </c>
      <c r="N641" s="4">
        <f t="shared" si="36"/>
        <v>507</v>
      </c>
      <c r="O641" s="4">
        <f t="shared" si="37"/>
        <v>505.5</v>
      </c>
      <c r="P641" s="4">
        <f t="shared" si="38"/>
        <v>2015</v>
      </c>
      <c r="Q641" s="4">
        <f t="shared" si="39"/>
        <v>253.5</v>
      </c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5">
      <c r="A642" s="4">
        <v>23902</v>
      </c>
      <c r="B642" s="4" t="s">
        <v>865</v>
      </c>
      <c r="C642" s="4" t="s">
        <v>259</v>
      </c>
      <c r="D642" s="4" t="s">
        <v>28</v>
      </c>
      <c r="E642" s="4" t="s">
        <v>1219</v>
      </c>
      <c r="F642" s="4">
        <v>128</v>
      </c>
      <c r="G642" s="6">
        <v>42252</v>
      </c>
      <c r="H642" s="4" t="str">
        <f>VLOOKUP(D642,Productos!$A$2:$B$13,2,FALSE)</f>
        <v>botella 1l</v>
      </c>
      <c r="I642" t="str">
        <f>VLOOKUP(C642,Países!$A$2:$B$186,2,FALSE)</f>
        <v>Middle East and North Africa</v>
      </c>
      <c r="J642" s="4">
        <f>VLOOKUP(H642,Productos!$B$2:$C$13,2,FALSE)</f>
        <v>3.5</v>
      </c>
      <c r="K642" s="4">
        <f>VLOOKUP(H642,Productos!$B$2:$D$13,3,FALSE)</f>
        <v>6.5</v>
      </c>
      <c r="L642" s="4">
        <f>VLOOKUP(I642,Inventarios!$A$3:$B$9,2,FALSE)</f>
        <v>11415</v>
      </c>
      <c r="M642" s="4">
        <f>VLOOKUP(I642,Inventarios!$A$3:$C$9,3,FALSE)</f>
        <v>15102</v>
      </c>
      <c r="N642" s="4">
        <f t="shared" si="36"/>
        <v>832</v>
      </c>
      <c r="O642" s="4">
        <f t="shared" si="37"/>
        <v>828.5</v>
      </c>
      <c r="P642" s="4">
        <f t="shared" si="38"/>
        <v>2015</v>
      </c>
      <c r="Q642" s="4">
        <f t="shared" si="39"/>
        <v>448</v>
      </c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5">
      <c r="A643" s="4">
        <v>23903</v>
      </c>
      <c r="B643" s="4" t="s">
        <v>866</v>
      </c>
      <c r="C643" s="4" t="s">
        <v>185</v>
      </c>
      <c r="D643" s="4" t="s">
        <v>35</v>
      </c>
      <c r="E643" s="4" t="s">
        <v>1218</v>
      </c>
      <c r="F643" s="4">
        <v>2</v>
      </c>
      <c r="G643" s="6">
        <v>42266</v>
      </c>
      <c r="H643" s="4" t="str">
        <f>VLOOKUP(D643,Productos!$A$2:$B$13,2,FALSE)</f>
        <v>garrafa 2l</v>
      </c>
      <c r="I643" t="str">
        <f>VLOOKUP(C643,Países!$A$2:$B$186,2,FALSE)</f>
        <v>Europe</v>
      </c>
      <c r="J643" s="4">
        <f>VLOOKUP(H643,Productos!$B$2:$C$13,2,FALSE)</f>
        <v>2.5</v>
      </c>
      <c r="K643" s="4">
        <f>VLOOKUP(H643,Productos!$B$2:$D$13,3,FALSE)</f>
        <v>4.5</v>
      </c>
      <c r="L643" s="4">
        <f>VLOOKUP(I643,Inventarios!$A$3:$B$9,2,FALSE)</f>
        <v>12372</v>
      </c>
      <c r="M643" s="4">
        <f>VLOOKUP(I643,Inventarios!$A$3:$C$9,3,FALSE)</f>
        <v>22716</v>
      </c>
      <c r="N643" s="4">
        <f t="shared" ref="N643:N706" si="40">F643*K643</f>
        <v>9</v>
      </c>
      <c r="O643" s="4">
        <f t="shared" ref="O643:O706" si="41">N643-J643</f>
        <v>6.5</v>
      </c>
      <c r="P643" s="4">
        <f t="shared" ref="P643:P706" si="42">YEAR(G643)</f>
        <v>2015</v>
      </c>
      <c r="Q643" s="4">
        <f t="shared" ref="Q643:Q706" si="43">F643*J643</f>
        <v>5</v>
      </c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5">
      <c r="A644" s="4">
        <v>23904</v>
      </c>
      <c r="B644" s="4" t="s">
        <v>867</v>
      </c>
      <c r="C644" s="4" t="s">
        <v>163</v>
      </c>
      <c r="D644" s="4" t="s">
        <v>19</v>
      </c>
      <c r="E644" s="4" t="s">
        <v>1218</v>
      </c>
      <c r="F644" s="4">
        <v>149</v>
      </c>
      <c r="G644" s="6">
        <v>42326</v>
      </c>
      <c r="H644" s="4" t="str">
        <f>VLOOKUP(D644,Productos!$A$2:$B$13,2,FALSE)</f>
        <v>botellín 300cc</v>
      </c>
      <c r="I644" t="str">
        <f>VLOOKUP(C644,Países!$A$2:$B$186,2,FALSE)</f>
        <v>Australia and Oceania</v>
      </c>
      <c r="J644" s="4">
        <f>VLOOKUP(H644,Productos!$B$2:$C$13,2,FALSE)</f>
        <v>2</v>
      </c>
      <c r="K644" s="4">
        <f>VLOOKUP(H644,Productos!$B$2:$D$13,3,FALSE)</f>
        <v>3.99</v>
      </c>
      <c r="L644" s="4">
        <f>VLOOKUP(I644,Inventarios!$A$3:$B$9,2,FALSE)</f>
        <v>4047</v>
      </c>
      <c r="M644" s="4">
        <f>VLOOKUP(I644,Inventarios!$A$3:$C$9,3,FALSE)</f>
        <v>9654</v>
      </c>
      <c r="N644" s="4">
        <f t="shared" si="40"/>
        <v>594.51</v>
      </c>
      <c r="O644" s="4">
        <f t="shared" si="41"/>
        <v>592.51</v>
      </c>
      <c r="P644" s="4">
        <f t="shared" si="42"/>
        <v>2015</v>
      </c>
      <c r="Q644" s="4">
        <f t="shared" si="43"/>
        <v>298</v>
      </c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5">
      <c r="A645" s="4">
        <v>23905</v>
      </c>
      <c r="B645" s="4" t="s">
        <v>868</v>
      </c>
      <c r="C645" s="4" t="s">
        <v>217</v>
      </c>
      <c r="D645" s="4" t="s">
        <v>22</v>
      </c>
      <c r="E645" s="4" t="s">
        <v>1218</v>
      </c>
      <c r="F645" s="4">
        <v>56</v>
      </c>
      <c r="G645" s="6">
        <v>42343</v>
      </c>
      <c r="H645" s="4" t="str">
        <f>VLOOKUP(D645,Productos!$A$2:$B$13,2,FALSE)</f>
        <v>botellín 500cc</v>
      </c>
      <c r="I645" t="str">
        <f>VLOOKUP(C645,Países!$A$2:$B$186,2,FALSE)</f>
        <v>Sub-Saharan Africa</v>
      </c>
      <c r="J645" s="4">
        <f>VLOOKUP(H645,Productos!$B$2:$C$13,2,FALSE)</f>
        <v>3.5</v>
      </c>
      <c r="K645" s="4">
        <f>VLOOKUP(H645,Productos!$B$2:$D$13,3,FALSE)</f>
        <v>6.5</v>
      </c>
      <c r="L645" s="4">
        <f>VLOOKUP(I645,Inventarios!$A$3:$B$9,2,FALSE)</f>
        <v>26618</v>
      </c>
      <c r="M645" s="4">
        <f>VLOOKUP(I645,Inventarios!$A$3:$C$9,3,FALSE)</f>
        <v>39447</v>
      </c>
      <c r="N645" s="4">
        <f t="shared" si="40"/>
        <v>364</v>
      </c>
      <c r="O645" s="4">
        <f t="shared" si="41"/>
        <v>360.5</v>
      </c>
      <c r="P645" s="4">
        <f t="shared" si="42"/>
        <v>2015</v>
      </c>
      <c r="Q645" s="4">
        <f t="shared" si="43"/>
        <v>196</v>
      </c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5">
      <c r="A646" s="4">
        <v>23906</v>
      </c>
      <c r="B646" s="4" t="s">
        <v>869</v>
      </c>
      <c r="C646" s="4" t="s">
        <v>149</v>
      </c>
      <c r="D646" s="4" t="s">
        <v>24</v>
      </c>
      <c r="E646" s="4" t="s">
        <v>1219</v>
      </c>
      <c r="F646" s="4">
        <v>155</v>
      </c>
      <c r="G646" s="6">
        <v>42295</v>
      </c>
      <c r="H646" s="4" t="str">
        <f>VLOOKUP(D646,Productos!$A$2:$B$13,2,FALSE)</f>
        <v>botella 0.5l</v>
      </c>
      <c r="I646" t="str">
        <f>VLOOKUP(C646,Países!$A$2:$B$186,2,FALSE)</f>
        <v>Asia</v>
      </c>
      <c r="J646" s="4">
        <f>VLOOKUP(H646,Productos!$B$2:$C$13,2,FALSE)</f>
        <v>3</v>
      </c>
      <c r="K646" s="4">
        <f>VLOOKUP(H646,Productos!$B$2:$D$13,3,FALSE)</f>
        <v>6</v>
      </c>
      <c r="L646" s="4">
        <f>VLOOKUP(I646,Inventarios!$A$3:$B$9,2,FALSE)</f>
        <v>10972</v>
      </c>
      <c r="M646" s="4">
        <f>VLOOKUP(I646,Inventarios!$A$3:$C$9,3,FALSE)</f>
        <v>18721</v>
      </c>
      <c r="N646" s="4">
        <f t="shared" si="40"/>
        <v>930</v>
      </c>
      <c r="O646" s="4">
        <f t="shared" si="41"/>
        <v>927</v>
      </c>
      <c r="P646" s="4">
        <f t="shared" si="42"/>
        <v>2015</v>
      </c>
      <c r="Q646" s="4">
        <f t="shared" si="43"/>
        <v>465</v>
      </c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5">
      <c r="A647" s="4">
        <v>23907</v>
      </c>
      <c r="B647" s="4" t="s">
        <v>870</v>
      </c>
      <c r="C647" s="4" t="s">
        <v>281</v>
      </c>
      <c r="D647" s="4" t="s">
        <v>16</v>
      </c>
      <c r="E647" s="4" t="s">
        <v>1218</v>
      </c>
      <c r="F647" s="4">
        <v>162</v>
      </c>
      <c r="G647" s="6">
        <v>42340</v>
      </c>
      <c r="H647" s="4" t="str">
        <f>VLOOKUP(D647,Productos!$A$2:$B$13,2,FALSE)</f>
        <v>garrafa 1l</v>
      </c>
      <c r="I647" t="str">
        <f>VLOOKUP(C647,Países!$A$2:$B$186,2,FALSE)</f>
        <v>Asia</v>
      </c>
      <c r="J647" s="4">
        <f>VLOOKUP(H647,Productos!$B$2:$C$13,2,FALSE)</f>
        <v>1</v>
      </c>
      <c r="K647" s="4">
        <f>VLOOKUP(H647,Productos!$B$2:$D$13,3,FALSE)</f>
        <v>2</v>
      </c>
      <c r="L647" s="4">
        <f>VLOOKUP(I647,Inventarios!$A$3:$B$9,2,FALSE)</f>
        <v>10972</v>
      </c>
      <c r="M647" s="4">
        <f>VLOOKUP(I647,Inventarios!$A$3:$C$9,3,FALSE)</f>
        <v>18721</v>
      </c>
      <c r="N647" s="4">
        <f t="shared" si="40"/>
        <v>324</v>
      </c>
      <c r="O647" s="4">
        <f t="shared" si="41"/>
        <v>323</v>
      </c>
      <c r="P647" s="4">
        <f t="shared" si="42"/>
        <v>2015</v>
      </c>
      <c r="Q647" s="4">
        <f t="shared" si="43"/>
        <v>162</v>
      </c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5">
      <c r="A648" s="4">
        <v>23908</v>
      </c>
      <c r="B648" s="4" t="s">
        <v>871</v>
      </c>
      <c r="C648" s="4" t="s">
        <v>266</v>
      </c>
      <c r="D648" s="4" t="s">
        <v>31</v>
      </c>
      <c r="E648" s="4" t="s">
        <v>1220</v>
      </c>
      <c r="F648" s="4">
        <v>102</v>
      </c>
      <c r="G648" s="6">
        <v>42296</v>
      </c>
      <c r="H648" s="4" t="str">
        <f>VLOOKUP(D648,Productos!$A$2:$B$13,2,FALSE)</f>
        <v>botella 5l</v>
      </c>
      <c r="I648" t="str">
        <f>VLOOKUP(C648,Países!$A$2:$B$186,2,FALSE)</f>
        <v>Central America and the Caribbean</v>
      </c>
      <c r="J648" s="4">
        <f>VLOOKUP(H648,Productos!$B$2:$C$13,2,FALSE)</f>
        <v>6</v>
      </c>
      <c r="K648" s="4">
        <f>VLOOKUP(H648,Productos!$B$2:$D$13,3,FALSE)</f>
        <v>9</v>
      </c>
      <c r="L648" s="4">
        <f>VLOOKUP(I648,Inventarios!$A$3:$B$9,2,FALSE)</f>
        <v>7690</v>
      </c>
      <c r="M648" s="4">
        <f>VLOOKUP(I648,Inventarios!$A$3:$C$9,3,FALSE)</f>
        <v>14672</v>
      </c>
      <c r="N648" s="4">
        <f t="shared" si="40"/>
        <v>918</v>
      </c>
      <c r="O648" s="4">
        <f t="shared" si="41"/>
        <v>912</v>
      </c>
      <c r="P648" s="4">
        <f t="shared" si="42"/>
        <v>2015</v>
      </c>
      <c r="Q648" s="4">
        <f t="shared" si="43"/>
        <v>612</v>
      </c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5">
      <c r="A649" s="4">
        <v>23909</v>
      </c>
      <c r="B649" s="4" t="s">
        <v>872</v>
      </c>
      <c r="C649" s="4" t="s">
        <v>259</v>
      </c>
      <c r="D649" s="4" t="s">
        <v>37</v>
      </c>
      <c r="E649" s="4" t="s">
        <v>1218</v>
      </c>
      <c r="F649" s="4">
        <v>66</v>
      </c>
      <c r="G649" s="6">
        <v>42304</v>
      </c>
      <c r="H649" s="4" t="str">
        <f>VLOOKUP(D649,Productos!$A$2:$B$13,2,FALSE)</f>
        <v>garrafa 3l</v>
      </c>
      <c r="I649" t="str">
        <f>VLOOKUP(C649,Países!$A$2:$B$186,2,FALSE)</f>
        <v>Middle East and North Africa</v>
      </c>
      <c r="J649" s="4">
        <f>VLOOKUP(H649,Productos!$B$2:$C$13,2,FALSE)</f>
        <v>3.5</v>
      </c>
      <c r="K649" s="4">
        <f>VLOOKUP(H649,Productos!$B$2:$D$13,3,FALSE)</f>
        <v>6.99</v>
      </c>
      <c r="L649" s="4">
        <f>VLOOKUP(I649,Inventarios!$A$3:$B$9,2,FALSE)</f>
        <v>11415</v>
      </c>
      <c r="M649" s="4">
        <f>VLOOKUP(I649,Inventarios!$A$3:$C$9,3,FALSE)</f>
        <v>15102</v>
      </c>
      <c r="N649" s="4">
        <f t="shared" si="40"/>
        <v>461.34000000000003</v>
      </c>
      <c r="O649" s="4">
        <f t="shared" si="41"/>
        <v>457.84000000000003</v>
      </c>
      <c r="P649" s="4">
        <f t="shared" si="42"/>
        <v>2015</v>
      </c>
      <c r="Q649" s="4">
        <f t="shared" si="43"/>
        <v>231</v>
      </c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5">
      <c r="A650" s="4">
        <v>23910</v>
      </c>
      <c r="B650" s="4" t="s">
        <v>873</v>
      </c>
      <c r="C650" s="4" t="s">
        <v>81</v>
      </c>
      <c r="D650" s="4" t="s">
        <v>43</v>
      </c>
      <c r="E650" s="4" t="s">
        <v>1219</v>
      </c>
      <c r="F650" s="4">
        <v>82</v>
      </c>
      <c r="G650" s="6">
        <v>42297</v>
      </c>
      <c r="H650" s="4" t="str">
        <f>VLOOKUP(D650,Productos!$A$2:$B$13,2,FALSE)</f>
        <v>garrafa 8l</v>
      </c>
      <c r="I650" t="str">
        <f>VLOOKUP(C650,Países!$A$2:$B$186,2,FALSE)</f>
        <v>Asia</v>
      </c>
      <c r="J650" s="4">
        <f>VLOOKUP(H650,Productos!$B$2:$C$13,2,FALSE)</f>
        <v>8</v>
      </c>
      <c r="K650" s="4">
        <f>VLOOKUP(H650,Productos!$B$2:$D$13,3,FALSE)</f>
        <v>14.5</v>
      </c>
      <c r="L650" s="4">
        <f>VLOOKUP(I650,Inventarios!$A$3:$B$9,2,FALSE)</f>
        <v>10972</v>
      </c>
      <c r="M650" s="4">
        <f>VLOOKUP(I650,Inventarios!$A$3:$C$9,3,FALSE)</f>
        <v>18721</v>
      </c>
      <c r="N650" s="4">
        <f t="shared" si="40"/>
        <v>1189</v>
      </c>
      <c r="O650" s="4">
        <f t="shared" si="41"/>
        <v>1181</v>
      </c>
      <c r="P650" s="4">
        <f t="shared" si="42"/>
        <v>2015</v>
      </c>
      <c r="Q650" s="4">
        <f t="shared" si="43"/>
        <v>656</v>
      </c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5">
      <c r="A651" s="4">
        <v>23911</v>
      </c>
      <c r="B651" s="4" t="s">
        <v>874</v>
      </c>
      <c r="C651" s="4" t="s">
        <v>102</v>
      </c>
      <c r="D651" s="4" t="s">
        <v>13</v>
      </c>
      <c r="E651" s="4" t="s">
        <v>1219</v>
      </c>
      <c r="F651" s="4">
        <v>180</v>
      </c>
      <c r="G651" s="6">
        <v>42306</v>
      </c>
      <c r="H651" s="4" t="str">
        <f>VLOOKUP(D651,Productos!$A$2:$B$13,2,FALSE)</f>
        <v>botellín 200cc</v>
      </c>
      <c r="I651" t="str">
        <f>VLOOKUP(C651,Países!$A$2:$B$186,2,FALSE)</f>
        <v>Central America and the Caribbean</v>
      </c>
      <c r="J651" s="4">
        <f>VLOOKUP(H651,Productos!$B$2:$C$13,2,FALSE)</f>
        <v>1.5</v>
      </c>
      <c r="K651" s="4">
        <f>VLOOKUP(H651,Productos!$B$2:$D$13,3,FALSE)</f>
        <v>3</v>
      </c>
      <c r="L651" s="4">
        <f>VLOOKUP(I651,Inventarios!$A$3:$B$9,2,FALSE)</f>
        <v>7690</v>
      </c>
      <c r="M651" s="4">
        <f>VLOOKUP(I651,Inventarios!$A$3:$C$9,3,FALSE)</f>
        <v>14672</v>
      </c>
      <c r="N651" s="4">
        <f t="shared" si="40"/>
        <v>540</v>
      </c>
      <c r="O651" s="4">
        <f t="shared" si="41"/>
        <v>538.5</v>
      </c>
      <c r="P651" s="4">
        <f t="shared" si="42"/>
        <v>2015</v>
      </c>
      <c r="Q651" s="4">
        <f t="shared" si="43"/>
        <v>270</v>
      </c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5">
      <c r="A652" s="4">
        <v>23912</v>
      </c>
      <c r="B652" s="4" t="s">
        <v>751</v>
      </c>
      <c r="C652" s="4" t="s">
        <v>198</v>
      </c>
      <c r="D652" s="4" t="s">
        <v>41</v>
      </c>
      <c r="E652" s="4" t="s">
        <v>1218</v>
      </c>
      <c r="F652" s="4">
        <v>39</v>
      </c>
      <c r="G652" s="6">
        <v>42342</v>
      </c>
      <c r="H652" s="4" t="str">
        <f>VLOOKUP(D652,Productos!$A$2:$B$13,2,FALSE)</f>
        <v>garrafa 4l</v>
      </c>
      <c r="I652" t="str">
        <f>VLOOKUP(C652,Países!$A$2:$B$186,2,FALSE)</f>
        <v>Middle East and North Africa</v>
      </c>
      <c r="J652" s="4">
        <f>VLOOKUP(H652,Productos!$B$2:$C$13,2,FALSE)</f>
        <v>5</v>
      </c>
      <c r="K652" s="4">
        <f>VLOOKUP(H652,Productos!$B$2:$D$13,3,FALSE)</f>
        <v>9.99</v>
      </c>
      <c r="L652" s="4">
        <f>VLOOKUP(I652,Inventarios!$A$3:$B$9,2,FALSE)</f>
        <v>11415</v>
      </c>
      <c r="M652" s="4">
        <f>VLOOKUP(I652,Inventarios!$A$3:$C$9,3,FALSE)</f>
        <v>15102</v>
      </c>
      <c r="N652" s="4">
        <f t="shared" si="40"/>
        <v>389.61</v>
      </c>
      <c r="O652" s="4">
        <f t="shared" si="41"/>
        <v>384.61</v>
      </c>
      <c r="P652" s="4">
        <f t="shared" si="42"/>
        <v>2015</v>
      </c>
      <c r="Q652" s="4">
        <f t="shared" si="43"/>
        <v>195</v>
      </c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5">
      <c r="A653" s="4">
        <v>23913</v>
      </c>
      <c r="B653" s="4" t="s">
        <v>875</v>
      </c>
      <c r="C653" s="4" t="s">
        <v>250</v>
      </c>
      <c r="D653" s="4" t="s">
        <v>35</v>
      </c>
      <c r="E653" s="4" t="s">
        <v>1218</v>
      </c>
      <c r="F653" s="4">
        <v>6</v>
      </c>
      <c r="G653" s="6">
        <v>42302</v>
      </c>
      <c r="H653" s="4" t="str">
        <f>VLOOKUP(D653,Productos!$A$2:$B$13,2,FALSE)</f>
        <v>garrafa 2l</v>
      </c>
      <c r="I653" t="str">
        <f>VLOOKUP(C653,Países!$A$2:$B$186,2,FALSE)</f>
        <v>North America</v>
      </c>
      <c r="J653" s="4">
        <f>VLOOKUP(H653,Productos!$B$2:$C$13,2,FALSE)</f>
        <v>2.5</v>
      </c>
      <c r="K653" s="4">
        <f>VLOOKUP(H653,Productos!$B$2:$D$13,3,FALSE)</f>
        <v>4.5</v>
      </c>
      <c r="L653" s="4">
        <f>VLOOKUP(I653,Inventarios!$A$3:$B$9,2,FALSE)</f>
        <v>285</v>
      </c>
      <c r="M653" s="4">
        <f>VLOOKUP(I653,Inventarios!$A$3:$C$9,3,FALSE)</f>
        <v>1429</v>
      </c>
      <c r="N653" s="4">
        <f t="shared" si="40"/>
        <v>27</v>
      </c>
      <c r="O653" s="4">
        <f t="shared" si="41"/>
        <v>24.5</v>
      </c>
      <c r="P653" s="4">
        <f t="shared" si="42"/>
        <v>2015</v>
      </c>
      <c r="Q653" s="4">
        <f t="shared" si="43"/>
        <v>15</v>
      </c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5">
      <c r="A654" s="4">
        <v>23914</v>
      </c>
      <c r="B654" s="4" t="s">
        <v>876</v>
      </c>
      <c r="C654" s="4" t="s">
        <v>51</v>
      </c>
      <c r="D654" s="4" t="s">
        <v>28</v>
      </c>
      <c r="E654" s="4" t="s">
        <v>1218</v>
      </c>
      <c r="F654" s="4">
        <v>131</v>
      </c>
      <c r="G654" s="6">
        <v>42356</v>
      </c>
      <c r="H654" s="4" t="str">
        <f>VLOOKUP(D654,Productos!$A$2:$B$13,2,FALSE)</f>
        <v>botella 1l</v>
      </c>
      <c r="I654" t="str">
        <f>VLOOKUP(C654,Países!$A$2:$B$186,2,FALSE)</f>
        <v>Central America and the Caribbean</v>
      </c>
      <c r="J654" s="4">
        <f>VLOOKUP(H654,Productos!$B$2:$C$13,2,FALSE)</f>
        <v>3.5</v>
      </c>
      <c r="K654" s="4">
        <f>VLOOKUP(H654,Productos!$B$2:$D$13,3,FALSE)</f>
        <v>6.5</v>
      </c>
      <c r="L654" s="4">
        <f>VLOOKUP(I654,Inventarios!$A$3:$B$9,2,FALSE)</f>
        <v>7690</v>
      </c>
      <c r="M654" s="4">
        <f>VLOOKUP(I654,Inventarios!$A$3:$C$9,3,FALSE)</f>
        <v>14672</v>
      </c>
      <c r="N654" s="4">
        <f t="shared" si="40"/>
        <v>851.5</v>
      </c>
      <c r="O654" s="4">
        <f t="shared" si="41"/>
        <v>848</v>
      </c>
      <c r="P654" s="4">
        <f t="shared" si="42"/>
        <v>2015</v>
      </c>
      <c r="Q654" s="4">
        <f t="shared" si="43"/>
        <v>458.5</v>
      </c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5">
      <c r="A655" s="4">
        <v>23915</v>
      </c>
      <c r="B655" s="4" t="s">
        <v>877</v>
      </c>
      <c r="C655" s="4" t="s">
        <v>321</v>
      </c>
      <c r="D655" s="4" t="s">
        <v>16</v>
      </c>
      <c r="E655" s="4" t="s">
        <v>1218</v>
      </c>
      <c r="F655" s="4">
        <v>134</v>
      </c>
      <c r="G655" s="6">
        <v>42310</v>
      </c>
      <c r="H655" s="4" t="str">
        <f>VLOOKUP(D655,Productos!$A$2:$B$13,2,FALSE)</f>
        <v>garrafa 1l</v>
      </c>
      <c r="I655" t="str">
        <f>VLOOKUP(C655,Países!$A$2:$B$186,2,FALSE)</f>
        <v>Asia</v>
      </c>
      <c r="J655" s="4">
        <f>VLOOKUP(H655,Productos!$B$2:$C$13,2,FALSE)</f>
        <v>1</v>
      </c>
      <c r="K655" s="4">
        <f>VLOOKUP(H655,Productos!$B$2:$D$13,3,FALSE)</f>
        <v>2</v>
      </c>
      <c r="L655" s="4">
        <f>VLOOKUP(I655,Inventarios!$A$3:$B$9,2,FALSE)</f>
        <v>10972</v>
      </c>
      <c r="M655" s="4">
        <f>VLOOKUP(I655,Inventarios!$A$3:$C$9,3,FALSE)</f>
        <v>18721</v>
      </c>
      <c r="N655" s="4">
        <f t="shared" si="40"/>
        <v>268</v>
      </c>
      <c r="O655" s="4">
        <f t="shared" si="41"/>
        <v>267</v>
      </c>
      <c r="P655" s="4">
        <f t="shared" si="42"/>
        <v>2015</v>
      </c>
      <c r="Q655" s="4">
        <f t="shared" si="43"/>
        <v>134</v>
      </c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5">
      <c r="A656" s="4">
        <v>23916</v>
      </c>
      <c r="B656" s="4" t="s">
        <v>878</v>
      </c>
      <c r="C656" s="4" t="s">
        <v>285</v>
      </c>
      <c r="D656" s="4" t="s">
        <v>24</v>
      </c>
      <c r="E656" s="4" t="s">
        <v>1219</v>
      </c>
      <c r="F656" s="4">
        <v>212</v>
      </c>
      <c r="G656" s="6">
        <v>42312</v>
      </c>
      <c r="H656" s="4" t="str">
        <f>VLOOKUP(D656,Productos!$A$2:$B$13,2,FALSE)</f>
        <v>botella 0.5l</v>
      </c>
      <c r="I656" t="str">
        <f>VLOOKUP(C656,Países!$A$2:$B$186,2,FALSE)</f>
        <v>Middle East and North Africa</v>
      </c>
      <c r="J656" s="4">
        <f>VLOOKUP(H656,Productos!$B$2:$C$13,2,FALSE)</f>
        <v>3</v>
      </c>
      <c r="K656" s="4">
        <f>VLOOKUP(H656,Productos!$B$2:$D$13,3,FALSE)</f>
        <v>6</v>
      </c>
      <c r="L656" s="4">
        <f>VLOOKUP(I656,Inventarios!$A$3:$B$9,2,FALSE)</f>
        <v>11415</v>
      </c>
      <c r="M656" s="4">
        <f>VLOOKUP(I656,Inventarios!$A$3:$C$9,3,FALSE)</f>
        <v>15102</v>
      </c>
      <c r="N656" s="4">
        <f t="shared" si="40"/>
        <v>1272</v>
      </c>
      <c r="O656" s="4">
        <f t="shared" si="41"/>
        <v>1269</v>
      </c>
      <c r="P656" s="4">
        <f t="shared" si="42"/>
        <v>2015</v>
      </c>
      <c r="Q656" s="4">
        <f t="shared" si="43"/>
        <v>636</v>
      </c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5">
      <c r="A657" s="4">
        <v>23917</v>
      </c>
      <c r="B657" s="4" t="s">
        <v>879</v>
      </c>
      <c r="C657" s="4" t="s">
        <v>290</v>
      </c>
      <c r="D657" s="4" t="s">
        <v>43</v>
      </c>
      <c r="E657" s="4" t="s">
        <v>1220</v>
      </c>
      <c r="F657" s="4">
        <v>106</v>
      </c>
      <c r="G657" s="6">
        <v>42301</v>
      </c>
      <c r="H657" s="4" t="str">
        <f>VLOOKUP(D657,Productos!$A$2:$B$13,2,FALSE)</f>
        <v>garrafa 8l</v>
      </c>
      <c r="I657" t="str">
        <f>VLOOKUP(C657,Países!$A$2:$B$186,2,FALSE)</f>
        <v>Europe</v>
      </c>
      <c r="J657" s="4">
        <f>VLOOKUP(H657,Productos!$B$2:$C$13,2,FALSE)</f>
        <v>8</v>
      </c>
      <c r="K657" s="4">
        <f>VLOOKUP(H657,Productos!$B$2:$D$13,3,FALSE)</f>
        <v>14.5</v>
      </c>
      <c r="L657" s="4">
        <f>VLOOKUP(I657,Inventarios!$A$3:$B$9,2,FALSE)</f>
        <v>12372</v>
      </c>
      <c r="M657" s="4">
        <f>VLOOKUP(I657,Inventarios!$A$3:$C$9,3,FALSE)</f>
        <v>22716</v>
      </c>
      <c r="N657" s="4">
        <f t="shared" si="40"/>
        <v>1537</v>
      </c>
      <c r="O657" s="4">
        <f t="shared" si="41"/>
        <v>1529</v>
      </c>
      <c r="P657" s="4">
        <f t="shared" si="42"/>
        <v>2015</v>
      </c>
      <c r="Q657" s="4">
        <f t="shared" si="43"/>
        <v>848</v>
      </c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5">
      <c r="A658" s="4">
        <v>23918</v>
      </c>
      <c r="B658" s="4" t="s">
        <v>880</v>
      </c>
      <c r="C658" s="4" t="s">
        <v>192</v>
      </c>
      <c r="D658" s="4" t="s">
        <v>19</v>
      </c>
      <c r="E658" s="4" t="s">
        <v>1219</v>
      </c>
      <c r="F658" s="4">
        <v>204</v>
      </c>
      <c r="G658" s="6">
        <v>42250</v>
      </c>
      <c r="H658" s="4" t="str">
        <f>VLOOKUP(D658,Productos!$A$2:$B$13,2,FALSE)</f>
        <v>botellín 300cc</v>
      </c>
      <c r="I658" t="str">
        <f>VLOOKUP(C658,Países!$A$2:$B$186,2,FALSE)</f>
        <v>Asia</v>
      </c>
      <c r="J658" s="4">
        <f>VLOOKUP(H658,Productos!$B$2:$C$13,2,FALSE)</f>
        <v>2</v>
      </c>
      <c r="K658" s="4">
        <f>VLOOKUP(H658,Productos!$B$2:$D$13,3,FALSE)</f>
        <v>3.99</v>
      </c>
      <c r="L658" s="4">
        <f>VLOOKUP(I658,Inventarios!$A$3:$B$9,2,FALSE)</f>
        <v>10972</v>
      </c>
      <c r="M658" s="4">
        <f>VLOOKUP(I658,Inventarios!$A$3:$C$9,3,FALSE)</f>
        <v>18721</v>
      </c>
      <c r="N658" s="4">
        <f t="shared" si="40"/>
        <v>813.96</v>
      </c>
      <c r="O658" s="4">
        <f t="shared" si="41"/>
        <v>811.96</v>
      </c>
      <c r="P658" s="4">
        <f t="shared" si="42"/>
        <v>2015</v>
      </c>
      <c r="Q658" s="4">
        <f t="shared" si="43"/>
        <v>408</v>
      </c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5">
      <c r="A659" s="4">
        <v>23919</v>
      </c>
      <c r="B659" s="4" t="s">
        <v>881</v>
      </c>
      <c r="C659" s="4" t="s">
        <v>99</v>
      </c>
      <c r="D659" s="4" t="s">
        <v>13</v>
      </c>
      <c r="E659" s="4" t="s">
        <v>1218</v>
      </c>
      <c r="F659" s="4">
        <v>120</v>
      </c>
      <c r="G659" s="6">
        <v>42254</v>
      </c>
      <c r="H659" s="4" t="str">
        <f>VLOOKUP(D659,Productos!$A$2:$B$13,2,FALSE)</f>
        <v>botellín 200cc</v>
      </c>
      <c r="I659" t="str">
        <f>VLOOKUP(C659,Países!$A$2:$B$186,2,FALSE)</f>
        <v>Asia</v>
      </c>
      <c r="J659" s="4">
        <f>VLOOKUP(H659,Productos!$B$2:$C$13,2,FALSE)</f>
        <v>1.5</v>
      </c>
      <c r="K659" s="4">
        <f>VLOOKUP(H659,Productos!$B$2:$D$13,3,FALSE)</f>
        <v>3</v>
      </c>
      <c r="L659" s="4">
        <f>VLOOKUP(I659,Inventarios!$A$3:$B$9,2,FALSE)</f>
        <v>10972</v>
      </c>
      <c r="M659" s="4">
        <f>VLOOKUP(I659,Inventarios!$A$3:$C$9,3,FALSE)</f>
        <v>18721</v>
      </c>
      <c r="N659" s="4">
        <f t="shared" si="40"/>
        <v>360</v>
      </c>
      <c r="O659" s="4">
        <f t="shared" si="41"/>
        <v>358.5</v>
      </c>
      <c r="P659" s="4">
        <f t="shared" si="42"/>
        <v>2015</v>
      </c>
      <c r="Q659" s="4">
        <f t="shared" si="43"/>
        <v>180</v>
      </c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5">
      <c r="A660" s="4">
        <v>23920</v>
      </c>
      <c r="B660" s="4" t="s">
        <v>882</v>
      </c>
      <c r="C660" s="4" t="s">
        <v>86</v>
      </c>
      <c r="D660" s="4" t="s">
        <v>22</v>
      </c>
      <c r="E660" s="4" t="s">
        <v>1218</v>
      </c>
      <c r="F660" s="4">
        <v>196</v>
      </c>
      <c r="G660" s="6">
        <v>42342</v>
      </c>
      <c r="H660" s="4" t="str">
        <f>VLOOKUP(D660,Productos!$A$2:$B$13,2,FALSE)</f>
        <v>botellín 500cc</v>
      </c>
      <c r="I660" t="str">
        <f>VLOOKUP(C660,Países!$A$2:$B$186,2,FALSE)</f>
        <v>Asia</v>
      </c>
      <c r="J660" s="4">
        <f>VLOOKUP(H660,Productos!$B$2:$C$13,2,FALSE)</f>
        <v>3.5</v>
      </c>
      <c r="K660" s="4">
        <f>VLOOKUP(H660,Productos!$B$2:$D$13,3,FALSE)</f>
        <v>6.5</v>
      </c>
      <c r="L660" s="4">
        <f>VLOOKUP(I660,Inventarios!$A$3:$B$9,2,FALSE)</f>
        <v>10972</v>
      </c>
      <c r="M660" s="4">
        <f>VLOOKUP(I660,Inventarios!$A$3:$C$9,3,FALSE)</f>
        <v>18721</v>
      </c>
      <c r="N660" s="4">
        <f t="shared" si="40"/>
        <v>1274</v>
      </c>
      <c r="O660" s="4">
        <f t="shared" si="41"/>
        <v>1270.5</v>
      </c>
      <c r="P660" s="4">
        <f t="shared" si="42"/>
        <v>2015</v>
      </c>
      <c r="Q660" s="4">
        <f t="shared" si="43"/>
        <v>686</v>
      </c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5">
      <c r="A661" s="4">
        <v>23921</v>
      </c>
      <c r="B661" s="4" t="s">
        <v>883</v>
      </c>
      <c r="C661" s="4" t="s">
        <v>30</v>
      </c>
      <c r="D661" s="4" t="s">
        <v>31</v>
      </c>
      <c r="E661" s="4" t="s">
        <v>1218</v>
      </c>
      <c r="F661" s="4">
        <v>145</v>
      </c>
      <c r="G661" s="6">
        <v>42280</v>
      </c>
      <c r="H661" s="4" t="str">
        <f>VLOOKUP(D661,Productos!$A$2:$B$13,2,FALSE)</f>
        <v>botella 5l</v>
      </c>
      <c r="I661" t="str">
        <f>VLOOKUP(C661,Países!$A$2:$B$186,2,FALSE)</f>
        <v>Middle East and North Africa</v>
      </c>
      <c r="J661" s="4">
        <f>VLOOKUP(H661,Productos!$B$2:$C$13,2,FALSE)</f>
        <v>6</v>
      </c>
      <c r="K661" s="4">
        <f>VLOOKUP(H661,Productos!$B$2:$D$13,3,FALSE)</f>
        <v>9</v>
      </c>
      <c r="L661" s="4">
        <f>VLOOKUP(I661,Inventarios!$A$3:$B$9,2,FALSE)</f>
        <v>11415</v>
      </c>
      <c r="M661" s="4">
        <f>VLOOKUP(I661,Inventarios!$A$3:$C$9,3,FALSE)</f>
        <v>15102</v>
      </c>
      <c r="N661" s="4">
        <f t="shared" si="40"/>
        <v>1305</v>
      </c>
      <c r="O661" s="4">
        <f t="shared" si="41"/>
        <v>1299</v>
      </c>
      <c r="P661" s="4">
        <f t="shared" si="42"/>
        <v>2015</v>
      </c>
      <c r="Q661" s="4">
        <f t="shared" si="43"/>
        <v>870</v>
      </c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5">
      <c r="A662" s="4">
        <v>23922</v>
      </c>
      <c r="B662" s="4" t="s">
        <v>884</v>
      </c>
      <c r="C662" s="4" t="s">
        <v>235</v>
      </c>
      <c r="D662" s="4" t="s">
        <v>37</v>
      </c>
      <c r="E662" s="4" t="s">
        <v>1220</v>
      </c>
      <c r="F662" s="4">
        <v>159</v>
      </c>
      <c r="G662" s="6">
        <v>42338</v>
      </c>
      <c r="H662" s="4" t="str">
        <f>VLOOKUP(D662,Productos!$A$2:$B$13,2,FALSE)</f>
        <v>garrafa 3l</v>
      </c>
      <c r="I662" t="str">
        <f>VLOOKUP(C662,Países!$A$2:$B$186,2,FALSE)</f>
        <v>Asia</v>
      </c>
      <c r="J662" s="4">
        <f>VLOOKUP(H662,Productos!$B$2:$C$13,2,FALSE)</f>
        <v>3.5</v>
      </c>
      <c r="K662" s="4">
        <f>VLOOKUP(H662,Productos!$B$2:$D$13,3,FALSE)</f>
        <v>6.99</v>
      </c>
      <c r="L662" s="4">
        <f>VLOOKUP(I662,Inventarios!$A$3:$B$9,2,FALSE)</f>
        <v>10972</v>
      </c>
      <c r="M662" s="4">
        <f>VLOOKUP(I662,Inventarios!$A$3:$C$9,3,FALSE)</f>
        <v>18721</v>
      </c>
      <c r="N662" s="4">
        <f t="shared" si="40"/>
        <v>1111.4100000000001</v>
      </c>
      <c r="O662" s="4">
        <f t="shared" si="41"/>
        <v>1107.9100000000001</v>
      </c>
      <c r="P662" s="4">
        <f t="shared" si="42"/>
        <v>2015</v>
      </c>
      <c r="Q662" s="4">
        <f t="shared" si="43"/>
        <v>556.5</v>
      </c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5">
      <c r="A663" s="4">
        <v>23923</v>
      </c>
      <c r="B663" s="4" t="s">
        <v>885</v>
      </c>
      <c r="C663" s="4" t="s">
        <v>66</v>
      </c>
      <c r="D663" s="4" t="s">
        <v>31</v>
      </c>
      <c r="E663" s="4" t="s">
        <v>1219</v>
      </c>
      <c r="F663" s="4">
        <v>196</v>
      </c>
      <c r="G663" s="6">
        <v>42357</v>
      </c>
      <c r="H663" s="4" t="str">
        <f>VLOOKUP(D663,Productos!$A$2:$B$13,2,FALSE)</f>
        <v>botella 5l</v>
      </c>
      <c r="I663" t="str">
        <f>VLOOKUP(C663,Países!$A$2:$B$186,2,FALSE)</f>
        <v>Asia</v>
      </c>
      <c r="J663" s="4">
        <f>VLOOKUP(H663,Productos!$B$2:$C$13,2,FALSE)</f>
        <v>6</v>
      </c>
      <c r="K663" s="4">
        <f>VLOOKUP(H663,Productos!$B$2:$D$13,3,FALSE)</f>
        <v>9</v>
      </c>
      <c r="L663" s="4">
        <f>VLOOKUP(I663,Inventarios!$A$3:$B$9,2,FALSE)</f>
        <v>10972</v>
      </c>
      <c r="M663" s="4">
        <f>VLOOKUP(I663,Inventarios!$A$3:$C$9,3,FALSE)</f>
        <v>18721</v>
      </c>
      <c r="N663" s="4">
        <f t="shared" si="40"/>
        <v>1764</v>
      </c>
      <c r="O663" s="4">
        <f t="shared" si="41"/>
        <v>1758</v>
      </c>
      <c r="P663" s="4">
        <f t="shared" si="42"/>
        <v>2015</v>
      </c>
      <c r="Q663" s="4">
        <f t="shared" si="43"/>
        <v>1176</v>
      </c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5">
      <c r="A664" s="4">
        <v>23924</v>
      </c>
      <c r="B664" s="4" t="s">
        <v>886</v>
      </c>
      <c r="C664" s="4" t="s">
        <v>252</v>
      </c>
      <c r="D664" s="4" t="s">
        <v>24</v>
      </c>
      <c r="E664" s="4" t="s">
        <v>1219</v>
      </c>
      <c r="F664" s="4">
        <v>120</v>
      </c>
      <c r="G664" s="6">
        <v>42349</v>
      </c>
      <c r="H664" s="4" t="str">
        <f>VLOOKUP(D664,Productos!$A$2:$B$13,2,FALSE)</f>
        <v>botella 0.5l</v>
      </c>
      <c r="I664" t="str">
        <f>VLOOKUP(C664,Países!$A$2:$B$186,2,FALSE)</f>
        <v>Europe</v>
      </c>
      <c r="J664" s="4">
        <f>VLOOKUP(H664,Productos!$B$2:$C$13,2,FALSE)</f>
        <v>3</v>
      </c>
      <c r="K664" s="4">
        <f>VLOOKUP(H664,Productos!$B$2:$D$13,3,FALSE)</f>
        <v>6</v>
      </c>
      <c r="L664" s="4">
        <f>VLOOKUP(I664,Inventarios!$A$3:$B$9,2,FALSE)</f>
        <v>12372</v>
      </c>
      <c r="M664" s="4">
        <f>VLOOKUP(I664,Inventarios!$A$3:$C$9,3,FALSE)</f>
        <v>22716</v>
      </c>
      <c r="N664" s="4">
        <f t="shared" si="40"/>
        <v>720</v>
      </c>
      <c r="O664" s="4">
        <f t="shared" si="41"/>
        <v>717</v>
      </c>
      <c r="P664" s="4">
        <f t="shared" si="42"/>
        <v>2015</v>
      </c>
      <c r="Q664" s="4">
        <f t="shared" si="43"/>
        <v>360</v>
      </c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5">
      <c r="A665" s="4">
        <v>23925</v>
      </c>
      <c r="B665" s="4" t="s">
        <v>887</v>
      </c>
      <c r="C665" s="4" t="s">
        <v>238</v>
      </c>
      <c r="D665" s="4" t="s">
        <v>16</v>
      </c>
      <c r="E665" s="4" t="s">
        <v>1219</v>
      </c>
      <c r="F665" s="4">
        <v>118</v>
      </c>
      <c r="G665" s="6">
        <v>42361</v>
      </c>
      <c r="H665" s="4" t="str">
        <f>VLOOKUP(D665,Productos!$A$2:$B$13,2,FALSE)</f>
        <v>garrafa 1l</v>
      </c>
      <c r="I665" t="str">
        <f>VLOOKUP(C665,Países!$A$2:$B$186,2,FALSE)</f>
        <v>Australia and Oceania</v>
      </c>
      <c r="J665" s="4">
        <f>VLOOKUP(H665,Productos!$B$2:$C$13,2,FALSE)</f>
        <v>1</v>
      </c>
      <c r="K665" s="4">
        <f>VLOOKUP(H665,Productos!$B$2:$D$13,3,FALSE)</f>
        <v>2</v>
      </c>
      <c r="L665" s="4">
        <f>VLOOKUP(I665,Inventarios!$A$3:$B$9,2,FALSE)</f>
        <v>4047</v>
      </c>
      <c r="M665" s="4">
        <f>VLOOKUP(I665,Inventarios!$A$3:$C$9,3,FALSE)</f>
        <v>9654</v>
      </c>
      <c r="N665" s="4">
        <f t="shared" si="40"/>
        <v>236</v>
      </c>
      <c r="O665" s="4">
        <f t="shared" si="41"/>
        <v>235</v>
      </c>
      <c r="P665" s="4">
        <f t="shared" si="42"/>
        <v>2015</v>
      </c>
      <c r="Q665" s="4">
        <f t="shared" si="43"/>
        <v>118</v>
      </c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5">
      <c r="A666" s="4">
        <v>23926</v>
      </c>
      <c r="B666" s="4" t="s">
        <v>888</v>
      </c>
      <c r="C666" s="4" t="s">
        <v>293</v>
      </c>
      <c r="D666" s="4" t="s">
        <v>43</v>
      </c>
      <c r="E666" s="4" t="s">
        <v>1219</v>
      </c>
      <c r="F666" s="4">
        <v>152</v>
      </c>
      <c r="G666" s="6">
        <v>42364</v>
      </c>
      <c r="H666" s="4" t="str">
        <f>VLOOKUP(D666,Productos!$A$2:$B$13,2,FALSE)</f>
        <v>garrafa 8l</v>
      </c>
      <c r="I666" t="str">
        <f>VLOOKUP(C666,Países!$A$2:$B$186,2,FALSE)</f>
        <v>Sub-Saharan Africa</v>
      </c>
      <c r="J666" s="4">
        <f>VLOOKUP(H666,Productos!$B$2:$C$13,2,FALSE)</f>
        <v>8</v>
      </c>
      <c r="K666" s="4">
        <f>VLOOKUP(H666,Productos!$B$2:$D$13,3,FALSE)</f>
        <v>14.5</v>
      </c>
      <c r="L666" s="4">
        <f>VLOOKUP(I666,Inventarios!$A$3:$B$9,2,FALSE)</f>
        <v>26618</v>
      </c>
      <c r="M666" s="4">
        <f>VLOOKUP(I666,Inventarios!$A$3:$C$9,3,FALSE)</f>
        <v>39447</v>
      </c>
      <c r="N666" s="4">
        <f t="shared" si="40"/>
        <v>2204</v>
      </c>
      <c r="O666" s="4">
        <f t="shared" si="41"/>
        <v>2196</v>
      </c>
      <c r="P666" s="4">
        <f t="shared" si="42"/>
        <v>2015</v>
      </c>
      <c r="Q666" s="4">
        <f t="shared" si="43"/>
        <v>1216</v>
      </c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5">
      <c r="A667" s="4">
        <v>23927</v>
      </c>
      <c r="B667" s="4" t="s">
        <v>889</v>
      </c>
      <c r="C667" s="4" t="s">
        <v>15</v>
      </c>
      <c r="D667" s="4" t="s">
        <v>31</v>
      </c>
      <c r="E667" s="4" t="s">
        <v>1219</v>
      </c>
      <c r="F667" s="4">
        <v>151</v>
      </c>
      <c r="G667" s="6">
        <v>42292</v>
      </c>
      <c r="H667" s="4" t="str">
        <f>VLOOKUP(D667,Productos!$A$2:$B$13,2,FALSE)</f>
        <v>botella 5l</v>
      </c>
      <c r="I667" t="str">
        <f>VLOOKUP(C667,Países!$A$2:$B$186,2,FALSE)</f>
        <v>Sub-Saharan Africa</v>
      </c>
      <c r="J667" s="4">
        <f>VLOOKUP(H667,Productos!$B$2:$C$13,2,FALSE)</f>
        <v>6</v>
      </c>
      <c r="K667" s="4">
        <f>VLOOKUP(H667,Productos!$B$2:$D$13,3,FALSE)</f>
        <v>9</v>
      </c>
      <c r="L667" s="4">
        <f>VLOOKUP(I667,Inventarios!$A$3:$B$9,2,FALSE)</f>
        <v>26618</v>
      </c>
      <c r="M667" s="4">
        <f>VLOOKUP(I667,Inventarios!$A$3:$C$9,3,FALSE)</f>
        <v>39447</v>
      </c>
      <c r="N667" s="4">
        <f t="shared" si="40"/>
        <v>1359</v>
      </c>
      <c r="O667" s="4">
        <f t="shared" si="41"/>
        <v>1353</v>
      </c>
      <c r="P667" s="4">
        <f t="shared" si="42"/>
        <v>2015</v>
      </c>
      <c r="Q667" s="4">
        <f t="shared" si="43"/>
        <v>906</v>
      </c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5">
      <c r="A668" s="4">
        <v>23928</v>
      </c>
      <c r="B668" s="4" t="s">
        <v>890</v>
      </c>
      <c r="C668" s="4" t="s">
        <v>215</v>
      </c>
      <c r="D668" s="4" t="s">
        <v>37</v>
      </c>
      <c r="E668" s="4" t="s">
        <v>1219</v>
      </c>
      <c r="F668" s="4">
        <v>74</v>
      </c>
      <c r="G668" s="6">
        <v>42366</v>
      </c>
      <c r="H668" s="4" t="str">
        <f>VLOOKUP(D668,Productos!$A$2:$B$13,2,FALSE)</f>
        <v>garrafa 3l</v>
      </c>
      <c r="I668" t="str">
        <f>VLOOKUP(C668,Países!$A$2:$B$186,2,FALSE)</f>
        <v>Asia</v>
      </c>
      <c r="J668" s="4">
        <f>VLOOKUP(H668,Productos!$B$2:$C$13,2,FALSE)</f>
        <v>3.5</v>
      </c>
      <c r="K668" s="4">
        <f>VLOOKUP(H668,Productos!$B$2:$D$13,3,FALSE)</f>
        <v>6.99</v>
      </c>
      <c r="L668" s="4">
        <f>VLOOKUP(I668,Inventarios!$A$3:$B$9,2,FALSE)</f>
        <v>10972</v>
      </c>
      <c r="M668" s="4">
        <f>VLOOKUP(I668,Inventarios!$A$3:$C$9,3,FALSE)</f>
        <v>18721</v>
      </c>
      <c r="N668" s="4">
        <f t="shared" si="40"/>
        <v>517.26</v>
      </c>
      <c r="O668" s="4">
        <f t="shared" si="41"/>
        <v>513.76</v>
      </c>
      <c r="P668" s="4">
        <f t="shared" si="42"/>
        <v>2015</v>
      </c>
      <c r="Q668" s="4">
        <f t="shared" si="43"/>
        <v>259</v>
      </c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5">
      <c r="A669" s="4">
        <v>23929</v>
      </c>
      <c r="B669" s="4" t="s">
        <v>891</v>
      </c>
      <c r="C669" s="4" t="s">
        <v>70</v>
      </c>
      <c r="D669" s="4" t="s">
        <v>41</v>
      </c>
      <c r="E669" s="4" t="s">
        <v>1218</v>
      </c>
      <c r="F669" s="4">
        <v>47</v>
      </c>
      <c r="G669" s="6">
        <v>42281</v>
      </c>
      <c r="H669" s="4" t="str">
        <f>VLOOKUP(D669,Productos!$A$2:$B$13,2,FALSE)</f>
        <v>garrafa 4l</v>
      </c>
      <c r="I669" t="str">
        <f>VLOOKUP(C669,Países!$A$2:$B$186,2,FALSE)</f>
        <v>Sub-Saharan Africa</v>
      </c>
      <c r="J669" s="4">
        <f>VLOOKUP(H669,Productos!$B$2:$C$13,2,FALSE)</f>
        <v>5</v>
      </c>
      <c r="K669" s="4">
        <f>VLOOKUP(H669,Productos!$B$2:$D$13,3,FALSE)</f>
        <v>9.99</v>
      </c>
      <c r="L669" s="4">
        <f>VLOOKUP(I669,Inventarios!$A$3:$B$9,2,FALSE)</f>
        <v>26618</v>
      </c>
      <c r="M669" s="4">
        <f>VLOOKUP(I669,Inventarios!$A$3:$C$9,3,FALSE)</f>
        <v>39447</v>
      </c>
      <c r="N669" s="4">
        <f t="shared" si="40"/>
        <v>469.53000000000003</v>
      </c>
      <c r="O669" s="4">
        <f t="shared" si="41"/>
        <v>464.53000000000003</v>
      </c>
      <c r="P669" s="4">
        <f t="shared" si="42"/>
        <v>2015</v>
      </c>
      <c r="Q669" s="4">
        <f t="shared" si="43"/>
        <v>235</v>
      </c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5">
      <c r="A670" s="4">
        <v>23930</v>
      </c>
      <c r="B670" s="4" t="s">
        <v>892</v>
      </c>
      <c r="C670" s="4" t="s">
        <v>15</v>
      </c>
      <c r="D670" s="4" t="s">
        <v>19</v>
      </c>
      <c r="E670" s="4" t="s">
        <v>1219</v>
      </c>
      <c r="F670" s="4">
        <v>189</v>
      </c>
      <c r="G670" s="6">
        <v>42306</v>
      </c>
      <c r="H670" s="4" t="str">
        <f>VLOOKUP(D670,Productos!$A$2:$B$13,2,FALSE)</f>
        <v>botellín 300cc</v>
      </c>
      <c r="I670" t="str">
        <f>VLOOKUP(C670,Países!$A$2:$B$186,2,FALSE)</f>
        <v>Sub-Saharan Africa</v>
      </c>
      <c r="J670" s="4">
        <f>VLOOKUP(H670,Productos!$B$2:$C$13,2,FALSE)</f>
        <v>2</v>
      </c>
      <c r="K670" s="4">
        <f>VLOOKUP(H670,Productos!$B$2:$D$13,3,FALSE)</f>
        <v>3.99</v>
      </c>
      <c r="L670" s="4">
        <f>VLOOKUP(I670,Inventarios!$A$3:$B$9,2,FALSE)</f>
        <v>26618</v>
      </c>
      <c r="M670" s="4">
        <f>VLOOKUP(I670,Inventarios!$A$3:$C$9,3,FALSE)</f>
        <v>39447</v>
      </c>
      <c r="N670" s="4">
        <f t="shared" si="40"/>
        <v>754.11</v>
      </c>
      <c r="O670" s="4">
        <f t="shared" si="41"/>
        <v>752.11</v>
      </c>
      <c r="P670" s="4">
        <f t="shared" si="42"/>
        <v>2015</v>
      </c>
      <c r="Q670" s="4">
        <f t="shared" si="43"/>
        <v>378</v>
      </c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5">
      <c r="A671" s="4">
        <v>23931</v>
      </c>
      <c r="B671" s="4" t="s">
        <v>893</v>
      </c>
      <c r="C671" s="4" t="s">
        <v>198</v>
      </c>
      <c r="D671" s="4" t="s">
        <v>19</v>
      </c>
      <c r="E671" s="4" t="s">
        <v>1218</v>
      </c>
      <c r="F671" s="4">
        <v>138</v>
      </c>
      <c r="G671" s="6">
        <v>42260</v>
      </c>
      <c r="H671" s="4" t="str">
        <f>VLOOKUP(D671,Productos!$A$2:$B$13,2,FALSE)</f>
        <v>botellín 300cc</v>
      </c>
      <c r="I671" t="str">
        <f>VLOOKUP(C671,Países!$A$2:$B$186,2,FALSE)</f>
        <v>Middle East and North Africa</v>
      </c>
      <c r="J671" s="4">
        <f>VLOOKUP(H671,Productos!$B$2:$C$13,2,FALSE)</f>
        <v>2</v>
      </c>
      <c r="K671" s="4">
        <f>VLOOKUP(H671,Productos!$B$2:$D$13,3,FALSE)</f>
        <v>3.99</v>
      </c>
      <c r="L671" s="4">
        <f>VLOOKUP(I671,Inventarios!$A$3:$B$9,2,FALSE)</f>
        <v>11415</v>
      </c>
      <c r="M671" s="4">
        <f>VLOOKUP(I671,Inventarios!$A$3:$C$9,3,FALSE)</f>
        <v>15102</v>
      </c>
      <c r="N671" s="4">
        <f t="shared" si="40"/>
        <v>550.62</v>
      </c>
      <c r="O671" s="4">
        <f t="shared" si="41"/>
        <v>548.62</v>
      </c>
      <c r="P671" s="4">
        <f t="shared" si="42"/>
        <v>2015</v>
      </c>
      <c r="Q671" s="4">
        <f t="shared" si="43"/>
        <v>276</v>
      </c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5">
      <c r="A672" s="4">
        <v>23932</v>
      </c>
      <c r="B672" s="4" t="s">
        <v>894</v>
      </c>
      <c r="C672" s="4" t="s">
        <v>318</v>
      </c>
      <c r="D672" s="4" t="s">
        <v>28</v>
      </c>
      <c r="E672" s="4" t="s">
        <v>1218</v>
      </c>
      <c r="F672" s="4">
        <v>115</v>
      </c>
      <c r="G672" s="6">
        <v>42284</v>
      </c>
      <c r="H672" s="4" t="str">
        <f>VLOOKUP(D672,Productos!$A$2:$B$13,2,FALSE)</f>
        <v>botella 1l</v>
      </c>
      <c r="I672" t="str">
        <f>VLOOKUP(C672,Países!$A$2:$B$186,2,FALSE)</f>
        <v>Middle East and North Africa</v>
      </c>
      <c r="J672" s="4">
        <f>VLOOKUP(H672,Productos!$B$2:$C$13,2,FALSE)</f>
        <v>3.5</v>
      </c>
      <c r="K672" s="4">
        <f>VLOOKUP(H672,Productos!$B$2:$D$13,3,FALSE)</f>
        <v>6.5</v>
      </c>
      <c r="L672" s="4">
        <f>VLOOKUP(I672,Inventarios!$A$3:$B$9,2,FALSE)</f>
        <v>11415</v>
      </c>
      <c r="M672" s="4">
        <f>VLOOKUP(I672,Inventarios!$A$3:$C$9,3,FALSE)</f>
        <v>15102</v>
      </c>
      <c r="N672" s="4">
        <f t="shared" si="40"/>
        <v>747.5</v>
      </c>
      <c r="O672" s="4">
        <f t="shared" si="41"/>
        <v>744</v>
      </c>
      <c r="P672" s="4">
        <f t="shared" si="42"/>
        <v>2015</v>
      </c>
      <c r="Q672" s="4">
        <f t="shared" si="43"/>
        <v>402.5</v>
      </c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5">
      <c r="A673" s="4">
        <v>23933</v>
      </c>
      <c r="B673" s="4" t="s">
        <v>895</v>
      </c>
      <c r="C673" s="4" t="s">
        <v>167</v>
      </c>
      <c r="D673" s="4" t="s">
        <v>41</v>
      </c>
      <c r="E673" s="4" t="s">
        <v>1219</v>
      </c>
      <c r="F673" s="4">
        <v>208</v>
      </c>
      <c r="G673" s="6">
        <v>42362</v>
      </c>
      <c r="H673" s="4" t="str">
        <f>VLOOKUP(D673,Productos!$A$2:$B$13,2,FALSE)</f>
        <v>garrafa 4l</v>
      </c>
      <c r="I673" t="str">
        <f>VLOOKUP(C673,Países!$A$2:$B$186,2,FALSE)</f>
        <v>Europe</v>
      </c>
      <c r="J673" s="4">
        <f>VLOOKUP(H673,Productos!$B$2:$C$13,2,FALSE)</f>
        <v>5</v>
      </c>
      <c r="K673" s="4">
        <f>VLOOKUP(H673,Productos!$B$2:$D$13,3,FALSE)</f>
        <v>9.99</v>
      </c>
      <c r="L673" s="4">
        <f>VLOOKUP(I673,Inventarios!$A$3:$B$9,2,FALSE)</f>
        <v>12372</v>
      </c>
      <c r="M673" s="4">
        <f>VLOOKUP(I673,Inventarios!$A$3:$C$9,3,FALSE)</f>
        <v>22716</v>
      </c>
      <c r="N673" s="4">
        <f t="shared" si="40"/>
        <v>2077.92</v>
      </c>
      <c r="O673" s="4">
        <f t="shared" si="41"/>
        <v>2072.92</v>
      </c>
      <c r="P673" s="4">
        <f t="shared" si="42"/>
        <v>2015</v>
      </c>
      <c r="Q673" s="4">
        <f t="shared" si="43"/>
        <v>1040</v>
      </c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5">
      <c r="A674" s="4">
        <v>23934</v>
      </c>
      <c r="B674" s="4" t="s">
        <v>896</v>
      </c>
      <c r="C674" s="4" t="s">
        <v>163</v>
      </c>
      <c r="D674" s="4" t="s">
        <v>13</v>
      </c>
      <c r="E674" s="4" t="s">
        <v>1220</v>
      </c>
      <c r="F674" s="4">
        <v>166</v>
      </c>
      <c r="G674" s="6">
        <v>42309</v>
      </c>
      <c r="H674" s="4" t="str">
        <f>VLOOKUP(D674,Productos!$A$2:$B$13,2,FALSE)</f>
        <v>botellín 200cc</v>
      </c>
      <c r="I674" t="str">
        <f>VLOOKUP(C674,Países!$A$2:$B$186,2,FALSE)</f>
        <v>Australia and Oceania</v>
      </c>
      <c r="J674" s="4">
        <f>VLOOKUP(H674,Productos!$B$2:$C$13,2,FALSE)</f>
        <v>1.5</v>
      </c>
      <c r="K674" s="4">
        <f>VLOOKUP(H674,Productos!$B$2:$D$13,3,FALSE)</f>
        <v>3</v>
      </c>
      <c r="L674" s="4">
        <f>VLOOKUP(I674,Inventarios!$A$3:$B$9,2,FALSE)</f>
        <v>4047</v>
      </c>
      <c r="M674" s="4">
        <f>VLOOKUP(I674,Inventarios!$A$3:$C$9,3,FALSE)</f>
        <v>9654</v>
      </c>
      <c r="N674" s="4">
        <f t="shared" si="40"/>
        <v>498</v>
      </c>
      <c r="O674" s="4">
        <f t="shared" si="41"/>
        <v>496.5</v>
      </c>
      <c r="P674" s="4">
        <f t="shared" si="42"/>
        <v>2015</v>
      </c>
      <c r="Q674" s="4">
        <f t="shared" si="43"/>
        <v>249</v>
      </c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5">
      <c r="A675" s="4">
        <v>23935</v>
      </c>
      <c r="B675" s="4" t="s">
        <v>897</v>
      </c>
      <c r="C675" s="4" t="s">
        <v>72</v>
      </c>
      <c r="D675" s="4" t="s">
        <v>37</v>
      </c>
      <c r="E675" s="4" t="s">
        <v>1219</v>
      </c>
      <c r="F675" s="4">
        <v>17</v>
      </c>
      <c r="G675" s="6">
        <v>42295</v>
      </c>
      <c r="H675" s="4" t="str">
        <f>VLOOKUP(D675,Productos!$A$2:$B$13,2,FALSE)</f>
        <v>garrafa 3l</v>
      </c>
      <c r="I675" t="str">
        <f>VLOOKUP(C675,Países!$A$2:$B$186,2,FALSE)</f>
        <v>Middle East and North Africa</v>
      </c>
      <c r="J675" s="4">
        <f>VLOOKUP(H675,Productos!$B$2:$C$13,2,FALSE)</f>
        <v>3.5</v>
      </c>
      <c r="K675" s="4">
        <f>VLOOKUP(H675,Productos!$B$2:$D$13,3,FALSE)</f>
        <v>6.99</v>
      </c>
      <c r="L675" s="4">
        <f>VLOOKUP(I675,Inventarios!$A$3:$B$9,2,FALSE)</f>
        <v>11415</v>
      </c>
      <c r="M675" s="4">
        <f>VLOOKUP(I675,Inventarios!$A$3:$C$9,3,FALSE)</f>
        <v>15102</v>
      </c>
      <c r="N675" s="4">
        <f t="shared" si="40"/>
        <v>118.83</v>
      </c>
      <c r="O675" s="4">
        <f t="shared" si="41"/>
        <v>115.33</v>
      </c>
      <c r="P675" s="4">
        <f t="shared" si="42"/>
        <v>2015</v>
      </c>
      <c r="Q675" s="4">
        <f t="shared" si="43"/>
        <v>59.5</v>
      </c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5">
      <c r="A676" s="4">
        <v>23936</v>
      </c>
      <c r="B676" s="4" t="s">
        <v>898</v>
      </c>
      <c r="C676" s="4" t="s">
        <v>164</v>
      </c>
      <c r="D676" s="4" t="s">
        <v>35</v>
      </c>
      <c r="E676" s="4" t="s">
        <v>1219</v>
      </c>
      <c r="F676" s="4">
        <v>195</v>
      </c>
      <c r="G676" s="6">
        <v>42305</v>
      </c>
      <c r="H676" s="4" t="str">
        <f>VLOOKUP(D676,Productos!$A$2:$B$13,2,FALSE)</f>
        <v>garrafa 2l</v>
      </c>
      <c r="I676" t="str">
        <f>VLOOKUP(C676,Países!$A$2:$B$186,2,FALSE)</f>
        <v>Central America and the Caribbean</v>
      </c>
      <c r="J676" s="4">
        <f>VLOOKUP(H676,Productos!$B$2:$C$13,2,FALSE)</f>
        <v>2.5</v>
      </c>
      <c r="K676" s="4">
        <f>VLOOKUP(H676,Productos!$B$2:$D$13,3,FALSE)</f>
        <v>4.5</v>
      </c>
      <c r="L676" s="4">
        <f>VLOOKUP(I676,Inventarios!$A$3:$B$9,2,FALSE)</f>
        <v>7690</v>
      </c>
      <c r="M676" s="4">
        <f>VLOOKUP(I676,Inventarios!$A$3:$C$9,3,FALSE)</f>
        <v>14672</v>
      </c>
      <c r="N676" s="4">
        <f t="shared" si="40"/>
        <v>877.5</v>
      </c>
      <c r="O676" s="4">
        <f t="shared" si="41"/>
        <v>875</v>
      </c>
      <c r="P676" s="4">
        <f t="shared" si="42"/>
        <v>2015</v>
      </c>
      <c r="Q676" s="4">
        <f t="shared" si="43"/>
        <v>487.5</v>
      </c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5">
      <c r="A677" s="4">
        <v>23937</v>
      </c>
      <c r="B677" s="4" t="s">
        <v>899</v>
      </c>
      <c r="C677" s="4" t="s">
        <v>39</v>
      </c>
      <c r="D677" s="4" t="s">
        <v>31</v>
      </c>
      <c r="E677" s="4" t="s">
        <v>1218</v>
      </c>
      <c r="F677" s="4">
        <v>162</v>
      </c>
      <c r="G677" s="6">
        <v>42342</v>
      </c>
      <c r="H677" s="4" t="str">
        <f>VLOOKUP(D677,Productos!$A$2:$B$13,2,FALSE)</f>
        <v>botella 5l</v>
      </c>
      <c r="I677" t="str">
        <f>VLOOKUP(C677,Países!$A$2:$B$186,2,FALSE)</f>
        <v>Sub-Saharan Africa</v>
      </c>
      <c r="J677" s="4">
        <f>VLOOKUP(H677,Productos!$B$2:$C$13,2,FALSE)</f>
        <v>6</v>
      </c>
      <c r="K677" s="4">
        <f>VLOOKUP(H677,Productos!$B$2:$D$13,3,FALSE)</f>
        <v>9</v>
      </c>
      <c r="L677" s="4">
        <f>VLOOKUP(I677,Inventarios!$A$3:$B$9,2,FALSE)</f>
        <v>26618</v>
      </c>
      <c r="M677" s="4">
        <f>VLOOKUP(I677,Inventarios!$A$3:$C$9,3,FALSE)</f>
        <v>39447</v>
      </c>
      <c r="N677" s="4">
        <f t="shared" si="40"/>
        <v>1458</v>
      </c>
      <c r="O677" s="4">
        <f t="shared" si="41"/>
        <v>1452</v>
      </c>
      <c r="P677" s="4">
        <f t="shared" si="42"/>
        <v>2015</v>
      </c>
      <c r="Q677" s="4">
        <f t="shared" si="43"/>
        <v>972</v>
      </c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5">
      <c r="A678" s="4">
        <v>23938</v>
      </c>
      <c r="B678" s="4" t="s">
        <v>900</v>
      </c>
      <c r="C678" s="4" t="s">
        <v>274</v>
      </c>
      <c r="D678" s="4" t="s">
        <v>43</v>
      </c>
      <c r="E678" s="4" t="s">
        <v>1218</v>
      </c>
      <c r="F678" s="4">
        <v>45</v>
      </c>
      <c r="G678" s="6">
        <v>42307</v>
      </c>
      <c r="H678" s="4" t="str">
        <f>VLOOKUP(D678,Productos!$A$2:$B$13,2,FALSE)</f>
        <v>garrafa 8l</v>
      </c>
      <c r="I678" t="str">
        <f>VLOOKUP(C678,Países!$A$2:$B$186,2,FALSE)</f>
        <v>Middle East and North Africa</v>
      </c>
      <c r="J678" s="4">
        <f>VLOOKUP(H678,Productos!$B$2:$C$13,2,FALSE)</f>
        <v>8</v>
      </c>
      <c r="K678" s="4">
        <f>VLOOKUP(H678,Productos!$B$2:$D$13,3,FALSE)</f>
        <v>14.5</v>
      </c>
      <c r="L678" s="4">
        <f>VLOOKUP(I678,Inventarios!$A$3:$B$9,2,FALSE)</f>
        <v>11415</v>
      </c>
      <c r="M678" s="4">
        <f>VLOOKUP(I678,Inventarios!$A$3:$C$9,3,FALSE)</f>
        <v>15102</v>
      </c>
      <c r="N678" s="4">
        <f t="shared" si="40"/>
        <v>652.5</v>
      </c>
      <c r="O678" s="4">
        <f t="shared" si="41"/>
        <v>644.5</v>
      </c>
      <c r="P678" s="4">
        <f t="shared" si="42"/>
        <v>2015</v>
      </c>
      <c r="Q678" s="4">
        <f t="shared" si="43"/>
        <v>360</v>
      </c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5">
      <c r="A679" s="4">
        <v>23939</v>
      </c>
      <c r="B679" s="4" t="s">
        <v>901</v>
      </c>
      <c r="C679" s="4" t="s">
        <v>164</v>
      </c>
      <c r="D679" s="4" t="s">
        <v>28</v>
      </c>
      <c r="E679" s="4" t="s">
        <v>1219</v>
      </c>
      <c r="F679" s="4">
        <v>163</v>
      </c>
      <c r="G679" s="6">
        <v>42269</v>
      </c>
      <c r="H679" s="4" t="str">
        <f>VLOOKUP(D679,Productos!$A$2:$B$13,2,FALSE)</f>
        <v>botella 1l</v>
      </c>
      <c r="I679" t="str">
        <f>VLOOKUP(C679,Países!$A$2:$B$186,2,FALSE)</f>
        <v>Central America and the Caribbean</v>
      </c>
      <c r="J679" s="4">
        <f>VLOOKUP(H679,Productos!$B$2:$C$13,2,FALSE)</f>
        <v>3.5</v>
      </c>
      <c r="K679" s="4">
        <f>VLOOKUP(H679,Productos!$B$2:$D$13,3,FALSE)</f>
        <v>6.5</v>
      </c>
      <c r="L679" s="4">
        <f>VLOOKUP(I679,Inventarios!$A$3:$B$9,2,FALSE)</f>
        <v>7690</v>
      </c>
      <c r="M679" s="4">
        <f>VLOOKUP(I679,Inventarios!$A$3:$C$9,3,FALSE)</f>
        <v>14672</v>
      </c>
      <c r="N679" s="4">
        <f t="shared" si="40"/>
        <v>1059.5</v>
      </c>
      <c r="O679" s="4">
        <f t="shared" si="41"/>
        <v>1056</v>
      </c>
      <c r="P679" s="4">
        <f t="shared" si="42"/>
        <v>2015</v>
      </c>
      <c r="Q679" s="4">
        <f t="shared" si="43"/>
        <v>570.5</v>
      </c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5">
      <c r="A680" s="4">
        <v>23940</v>
      </c>
      <c r="B680" s="4" t="s">
        <v>902</v>
      </c>
      <c r="C680" s="4" t="s">
        <v>167</v>
      </c>
      <c r="D680" s="4" t="s">
        <v>13</v>
      </c>
      <c r="E680" s="4" t="s">
        <v>1219</v>
      </c>
      <c r="F680" s="4">
        <v>131</v>
      </c>
      <c r="G680" s="6">
        <v>42318</v>
      </c>
      <c r="H680" s="4" t="str">
        <f>VLOOKUP(D680,Productos!$A$2:$B$13,2,FALSE)</f>
        <v>botellín 200cc</v>
      </c>
      <c r="I680" t="str">
        <f>VLOOKUP(C680,Países!$A$2:$B$186,2,FALSE)</f>
        <v>Europe</v>
      </c>
      <c r="J680" s="4">
        <f>VLOOKUP(H680,Productos!$B$2:$C$13,2,FALSE)</f>
        <v>1.5</v>
      </c>
      <c r="K680" s="4">
        <f>VLOOKUP(H680,Productos!$B$2:$D$13,3,FALSE)</f>
        <v>3</v>
      </c>
      <c r="L680" s="4">
        <f>VLOOKUP(I680,Inventarios!$A$3:$B$9,2,FALSE)</f>
        <v>12372</v>
      </c>
      <c r="M680" s="4">
        <f>VLOOKUP(I680,Inventarios!$A$3:$C$9,3,FALSE)</f>
        <v>22716</v>
      </c>
      <c r="N680" s="4">
        <f t="shared" si="40"/>
        <v>393</v>
      </c>
      <c r="O680" s="4">
        <f t="shared" si="41"/>
        <v>391.5</v>
      </c>
      <c r="P680" s="4">
        <f t="shared" si="42"/>
        <v>2015</v>
      </c>
      <c r="Q680" s="4">
        <f t="shared" si="43"/>
        <v>196.5</v>
      </c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5">
      <c r="A681" s="4">
        <v>23941</v>
      </c>
      <c r="B681" s="4" t="s">
        <v>903</v>
      </c>
      <c r="C681" s="4" t="s">
        <v>48</v>
      </c>
      <c r="D681" s="4" t="s">
        <v>35</v>
      </c>
      <c r="E681" s="4" t="s">
        <v>1219</v>
      </c>
      <c r="F681" s="4">
        <v>54</v>
      </c>
      <c r="G681" s="6">
        <v>42259</v>
      </c>
      <c r="H681" s="4" t="str">
        <f>VLOOKUP(D681,Productos!$A$2:$B$13,2,FALSE)</f>
        <v>garrafa 2l</v>
      </c>
      <c r="I681" t="str">
        <f>VLOOKUP(C681,Países!$A$2:$B$186,2,FALSE)</f>
        <v>Australia and Oceania</v>
      </c>
      <c r="J681" s="4">
        <f>VLOOKUP(H681,Productos!$B$2:$C$13,2,FALSE)</f>
        <v>2.5</v>
      </c>
      <c r="K681" s="4">
        <f>VLOOKUP(H681,Productos!$B$2:$D$13,3,FALSE)</f>
        <v>4.5</v>
      </c>
      <c r="L681" s="4">
        <f>VLOOKUP(I681,Inventarios!$A$3:$B$9,2,FALSE)</f>
        <v>4047</v>
      </c>
      <c r="M681" s="4">
        <f>VLOOKUP(I681,Inventarios!$A$3:$C$9,3,FALSE)</f>
        <v>9654</v>
      </c>
      <c r="N681" s="4">
        <f t="shared" si="40"/>
        <v>243</v>
      </c>
      <c r="O681" s="4">
        <f t="shared" si="41"/>
        <v>240.5</v>
      </c>
      <c r="P681" s="4">
        <f t="shared" si="42"/>
        <v>2015</v>
      </c>
      <c r="Q681" s="4">
        <f t="shared" si="43"/>
        <v>135</v>
      </c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5">
      <c r="A682" s="4">
        <v>23942</v>
      </c>
      <c r="B682" s="4" t="s">
        <v>904</v>
      </c>
      <c r="C682" s="4" t="s">
        <v>44</v>
      </c>
      <c r="D682" s="4" t="s">
        <v>43</v>
      </c>
      <c r="E682" s="4" t="s">
        <v>1219</v>
      </c>
      <c r="F682" s="4">
        <v>117</v>
      </c>
      <c r="G682" s="6">
        <v>42340</v>
      </c>
      <c r="H682" s="4" t="str">
        <f>VLOOKUP(D682,Productos!$A$2:$B$13,2,FALSE)</f>
        <v>garrafa 8l</v>
      </c>
      <c r="I682" t="str">
        <f>VLOOKUP(C682,Países!$A$2:$B$186,2,FALSE)</f>
        <v>Central America and the Caribbean</v>
      </c>
      <c r="J682" s="4">
        <f>VLOOKUP(H682,Productos!$B$2:$C$13,2,FALSE)</f>
        <v>8</v>
      </c>
      <c r="K682" s="4">
        <f>VLOOKUP(H682,Productos!$B$2:$D$13,3,FALSE)</f>
        <v>14.5</v>
      </c>
      <c r="L682" s="4">
        <f>VLOOKUP(I682,Inventarios!$A$3:$B$9,2,FALSE)</f>
        <v>7690</v>
      </c>
      <c r="M682" s="4">
        <f>VLOOKUP(I682,Inventarios!$A$3:$C$9,3,FALSE)</f>
        <v>14672</v>
      </c>
      <c r="N682" s="4">
        <f t="shared" si="40"/>
        <v>1696.5</v>
      </c>
      <c r="O682" s="4">
        <f t="shared" si="41"/>
        <v>1688.5</v>
      </c>
      <c r="P682" s="4">
        <f t="shared" si="42"/>
        <v>2015</v>
      </c>
      <c r="Q682" s="4">
        <f t="shared" si="43"/>
        <v>936</v>
      </c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5">
      <c r="A683" s="4">
        <v>23943</v>
      </c>
      <c r="B683" s="4" t="s">
        <v>905</v>
      </c>
      <c r="C683" s="4" t="s">
        <v>245</v>
      </c>
      <c r="D683" s="4" t="s">
        <v>31</v>
      </c>
      <c r="E683" s="4" t="s">
        <v>1219</v>
      </c>
      <c r="F683" s="4">
        <v>128</v>
      </c>
      <c r="G683" s="6">
        <v>42359</v>
      </c>
      <c r="H683" s="4" t="str">
        <f>VLOOKUP(D683,Productos!$A$2:$B$13,2,FALSE)</f>
        <v>botella 5l</v>
      </c>
      <c r="I683" t="str">
        <f>VLOOKUP(C683,Países!$A$2:$B$186,2,FALSE)</f>
        <v>Sub-Saharan Africa</v>
      </c>
      <c r="J683" s="4">
        <f>VLOOKUP(H683,Productos!$B$2:$C$13,2,FALSE)</f>
        <v>6</v>
      </c>
      <c r="K683" s="4">
        <f>VLOOKUP(H683,Productos!$B$2:$D$13,3,FALSE)</f>
        <v>9</v>
      </c>
      <c r="L683" s="4">
        <f>VLOOKUP(I683,Inventarios!$A$3:$B$9,2,FALSE)</f>
        <v>26618</v>
      </c>
      <c r="M683" s="4">
        <f>VLOOKUP(I683,Inventarios!$A$3:$C$9,3,FALSE)</f>
        <v>39447</v>
      </c>
      <c r="N683" s="4">
        <f t="shared" si="40"/>
        <v>1152</v>
      </c>
      <c r="O683" s="4">
        <f t="shared" si="41"/>
        <v>1146</v>
      </c>
      <c r="P683" s="4">
        <f t="shared" si="42"/>
        <v>2015</v>
      </c>
      <c r="Q683" s="4">
        <f t="shared" si="43"/>
        <v>768</v>
      </c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5">
      <c r="A684" s="4">
        <v>23944</v>
      </c>
      <c r="B684" s="4" t="s">
        <v>906</v>
      </c>
      <c r="C684" s="4" t="s">
        <v>323</v>
      </c>
      <c r="D684" s="4" t="s">
        <v>28</v>
      </c>
      <c r="E684" s="4" t="s">
        <v>1219</v>
      </c>
      <c r="F684" s="4">
        <v>170</v>
      </c>
      <c r="G684" s="6">
        <v>42335</v>
      </c>
      <c r="H684" s="4" t="str">
        <f>VLOOKUP(D684,Productos!$A$2:$B$13,2,FALSE)</f>
        <v>botella 1l</v>
      </c>
      <c r="I684" t="str">
        <f>VLOOKUP(C684,Países!$A$2:$B$186,2,FALSE)</f>
        <v>Europe</v>
      </c>
      <c r="J684" s="4">
        <f>VLOOKUP(H684,Productos!$B$2:$C$13,2,FALSE)</f>
        <v>3.5</v>
      </c>
      <c r="K684" s="4">
        <f>VLOOKUP(H684,Productos!$B$2:$D$13,3,FALSE)</f>
        <v>6.5</v>
      </c>
      <c r="L684" s="4">
        <f>VLOOKUP(I684,Inventarios!$A$3:$B$9,2,FALSE)</f>
        <v>12372</v>
      </c>
      <c r="M684" s="4">
        <f>VLOOKUP(I684,Inventarios!$A$3:$C$9,3,FALSE)</f>
        <v>22716</v>
      </c>
      <c r="N684" s="4">
        <f t="shared" si="40"/>
        <v>1105</v>
      </c>
      <c r="O684" s="4">
        <f t="shared" si="41"/>
        <v>1101.5</v>
      </c>
      <c r="P684" s="4">
        <f t="shared" si="42"/>
        <v>2015</v>
      </c>
      <c r="Q684" s="4">
        <f t="shared" si="43"/>
        <v>595</v>
      </c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5">
      <c r="A685" s="4">
        <v>23945</v>
      </c>
      <c r="B685" s="4" t="s">
        <v>907</v>
      </c>
      <c r="C685" s="4" t="s">
        <v>256</v>
      </c>
      <c r="D685" s="4" t="s">
        <v>22</v>
      </c>
      <c r="E685" s="4" t="s">
        <v>1219</v>
      </c>
      <c r="F685" s="4">
        <v>183</v>
      </c>
      <c r="G685" s="6">
        <v>42318</v>
      </c>
      <c r="H685" s="4" t="str">
        <f>VLOOKUP(D685,Productos!$A$2:$B$13,2,FALSE)</f>
        <v>botellín 500cc</v>
      </c>
      <c r="I685" t="str">
        <f>VLOOKUP(C685,Países!$A$2:$B$186,2,FALSE)</f>
        <v>Europe</v>
      </c>
      <c r="J685" s="4">
        <f>VLOOKUP(H685,Productos!$B$2:$C$13,2,FALSE)</f>
        <v>3.5</v>
      </c>
      <c r="K685" s="4">
        <f>VLOOKUP(H685,Productos!$B$2:$D$13,3,FALSE)</f>
        <v>6.5</v>
      </c>
      <c r="L685" s="4">
        <f>VLOOKUP(I685,Inventarios!$A$3:$B$9,2,FALSE)</f>
        <v>12372</v>
      </c>
      <c r="M685" s="4">
        <f>VLOOKUP(I685,Inventarios!$A$3:$C$9,3,FALSE)</f>
        <v>22716</v>
      </c>
      <c r="N685" s="4">
        <f t="shared" si="40"/>
        <v>1189.5</v>
      </c>
      <c r="O685" s="4">
        <f t="shared" si="41"/>
        <v>1186</v>
      </c>
      <c r="P685" s="4">
        <f t="shared" si="42"/>
        <v>2015</v>
      </c>
      <c r="Q685" s="4">
        <f t="shared" si="43"/>
        <v>640.5</v>
      </c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5">
      <c r="A686" s="4">
        <v>23946</v>
      </c>
      <c r="B686" s="4" t="s">
        <v>908</v>
      </c>
      <c r="C686" s="4" t="s">
        <v>293</v>
      </c>
      <c r="D686" s="4" t="s">
        <v>24</v>
      </c>
      <c r="E686" s="4" t="s">
        <v>1219</v>
      </c>
      <c r="F686" s="4">
        <v>139</v>
      </c>
      <c r="G686" s="6">
        <v>42319</v>
      </c>
      <c r="H686" s="4" t="str">
        <f>VLOOKUP(D686,Productos!$A$2:$B$13,2,FALSE)</f>
        <v>botella 0.5l</v>
      </c>
      <c r="I686" t="str">
        <f>VLOOKUP(C686,Países!$A$2:$B$186,2,FALSE)</f>
        <v>Sub-Saharan Africa</v>
      </c>
      <c r="J686" s="4">
        <f>VLOOKUP(H686,Productos!$B$2:$C$13,2,FALSE)</f>
        <v>3</v>
      </c>
      <c r="K686" s="4">
        <f>VLOOKUP(H686,Productos!$B$2:$D$13,3,FALSE)</f>
        <v>6</v>
      </c>
      <c r="L686" s="4">
        <f>VLOOKUP(I686,Inventarios!$A$3:$B$9,2,FALSE)</f>
        <v>26618</v>
      </c>
      <c r="M686" s="4">
        <f>VLOOKUP(I686,Inventarios!$A$3:$C$9,3,FALSE)</f>
        <v>39447</v>
      </c>
      <c r="N686" s="4">
        <f t="shared" si="40"/>
        <v>834</v>
      </c>
      <c r="O686" s="4">
        <f t="shared" si="41"/>
        <v>831</v>
      </c>
      <c r="P686" s="4">
        <f t="shared" si="42"/>
        <v>2015</v>
      </c>
      <c r="Q686" s="4">
        <f t="shared" si="43"/>
        <v>417</v>
      </c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5">
      <c r="A687" s="4">
        <v>23947</v>
      </c>
      <c r="B687" s="4" t="s">
        <v>909</v>
      </c>
      <c r="C687" s="4" t="s">
        <v>90</v>
      </c>
      <c r="D687" s="4" t="s">
        <v>35</v>
      </c>
      <c r="E687" s="4" t="s">
        <v>1219</v>
      </c>
      <c r="F687" s="4">
        <v>113</v>
      </c>
      <c r="G687" s="6">
        <v>42363</v>
      </c>
      <c r="H687" s="4" t="str">
        <f>VLOOKUP(D687,Productos!$A$2:$B$13,2,FALSE)</f>
        <v>garrafa 2l</v>
      </c>
      <c r="I687" t="str">
        <f>VLOOKUP(C687,Países!$A$2:$B$186,2,FALSE)</f>
        <v>Europe</v>
      </c>
      <c r="J687" s="4">
        <f>VLOOKUP(H687,Productos!$B$2:$C$13,2,FALSE)</f>
        <v>2.5</v>
      </c>
      <c r="K687" s="4">
        <f>VLOOKUP(H687,Productos!$B$2:$D$13,3,FALSE)</f>
        <v>4.5</v>
      </c>
      <c r="L687" s="4">
        <f>VLOOKUP(I687,Inventarios!$A$3:$B$9,2,FALSE)</f>
        <v>12372</v>
      </c>
      <c r="M687" s="4">
        <f>VLOOKUP(I687,Inventarios!$A$3:$C$9,3,FALSE)</f>
        <v>22716</v>
      </c>
      <c r="N687" s="4">
        <f t="shared" si="40"/>
        <v>508.5</v>
      </c>
      <c r="O687" s="4">
        <f t="shared" si="41"/>
        <v>506</v>
      </c>
      <c r="P687" s="4">
        <f t="shared" si="42"/>
        <v>2015</v>
      </c>
      <c r="Q687" s="4">
        <f t="shared" si="43"/>
        <v>282.5</v>
      </c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5">
      <c r="A688" s="4">
        <v>23948</v>
      </c>
      <c r="B688" s="4" t="s">
        <v>910</v>
      </c>
      <c r="C688" s="4" t="s">
        <v>291</v>
      </c>
      <c r="D688" s="4" t="s">
        <v>13</v>
      </c>
      <c r="E688" s="4" t="s">
        <v>1219</v>
      </c>
      <c r="F688" s="4">
        <v>170</v>
      </c>
      <c r="G688" s="6">
        <v>42321</v>
      </c>
      <c r="H688" s="4" t="str">
        <f>VLOOKUP(D688,Productos!$A$2:$B$13,2,FALSE)</f>
        <v>botellín 200cc</v>
      </c>
      <c r="I688" t="str">
        <f>VLOOKUP(C688,Países!$A$2:$B$186,2,FALSE)</f>
        <v>Asia</v>
      </c>
      <c r="J688" s="4">
        <f>VLOOKUP(H688,Productos!$B$2:$C$13,2,FALSE)</f>
        <v>1.5</v>
      </c>
      <c r="K688" s="4">
        <f>VLOOKUP(H688,Productos!$B$2:$D$13,3,FALSE)</f>
        <v>3</v>
      </c>
      <c r="L688" s="4">
        <f>VLOOKUP(I688,Inventarios!$A$3:$B$9,2,FALSE)</f>
        <v>10972</v>
      </c>
      <c r="M688" s="4">
        <f>VLOOKUP(I688,Inventarios!$A$3:$C$9,3,FALSE)</f>
        <v>18721</v>
      </c>
      <c r="N688" s="4">
        <f t="shared" si="40"/>
        <v>510</v>
      </c>
      <c r="O688" s="4">
        <f t="shared" si="41"/>
        <v>508.5</v>
      </c>
      <c r="P688" s="4">
        <f t="shared" si="42"/>
        <v>2015</v>
      </c>
      <c r="Q688" s="4">
        <f t="shared" si="43"/>
        <v>255</v>
      </c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5">
      <c r="A689" s="4">
        <v>23949</v>
      </c>
      <c r="B689" s="4" t="s">
        <v>911</v>
      </c>
      <c r="C689" s="4" t="s">
        <v>57</v>
      </c>
      <c r="D689" s="4" t="s">
        <v>24</v>
      </c>
      <c r="E689" s="4" t="s">
        <v>1219</v>
      </c>
      <c r="F689" s="4">
        <v>19</v>
      </c>
      <c r="G689" s="6">
        <v>42254</v>
      </c>
      <c r="H689" s="4" t="str">
        <f>VLOOKUP(D689,Productos!$A$2:$B$13,2,FALSE)</f>
        <v>botella 0.5l</v>
      </c>
      <c r="I689" t="str">
        <f>VLOOKUP(C689,Países!$A$2:$B$186,2,FALSE)</f>
        <v>Asia</v>
      </c>
      <c r="J689" s="4">
        <f>VLOOKUP(H689,Productos!$B$2:$C$13,2,FALSE)</f>
        <v>3</v>
      </c>
      <c r="K689" s="4">
        <f>VLOOKUP(H689,Productos!$B$2:$D$13,3,FALSE)</f>
        <v>6</v>
      </c>
      <c r="L689" s="4">
        <f>VLOOKUP(I689,Inventarios!$A$3:$B$9,2,FALSE)</f>
        <v>10972</v>
      </c>
      <c r="M689" s="4">
        <f>VLOOKUP(I689,Inventarios!$A$3:$C$9,3,FALSE)</f>
        <v>18721</v>
      </c>
      <c r="N689" s="4">
        <f t="shared" si="40"/>
        <v>114</v>
      </c>
      <c r="O689" s="4">
        <f t="shared" si="41"/>
        <v>111</v>
      </c>
      <c r="P689" s="4">
        <f t="shared" si="42"/>
        <v>2015</v>
      </c>
      <c r="Q689" s="4">
        <f t="shared" si="43"/>
        <v>57</v>
      </c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5">
      <c r="A690" s="4">
        <v>23950</v>
      </c>
      <c r="B690" s="4" t="s">
        <v>912</v>
      </c>
      <c r="C690" s="4" t="s">
        <v>137</v>
      </c>
      <c r="D690" s="4" t="s">
        <v>19</v>
      </c>
      <c r="E690" s="4" t="s">
        <v>1218</v>
      </c>
      <c r="F690" s="4">
        <v>93</v>
      </c>
      <c r="G690" s="6">
        <v>42339</v>
      </c>
      <c r="H690" s="4" t="str">
        <f>VLOOKUP(D690,Productos!$A$2:$B$13,2,FALSE)</f>
        <v>botellín 300cc</v>
      </c>
      <c r="I690" t="str">
        <f>VLOOKUP(C690,Países!$A$2:$B$186,2,FALSE)</f>
        <v>Sub-Saharan Africa</v>
      </c>
      <c r="J690" s="4">
        <f>VLOOKUP(H690,Productos!$B$2:$C$13,2,FALSE)</f>
        <v>2</v>
      </c>
      <c r="K690" s="4">
        <f>VLOOKUP(H690,Productos!$B$2:$D$13,3,FALSE)</f>
        <v>3.99</v>
      </c>
      <c r="L690" s="4">
        <f>VLOOKUP(I690,Inventarios!$A$3:$B$9,2,FALSE)</f>
        <v>26618</v>
      </c>
      <c r="M690" s="4">
        <f>VLOOKUP(I690,Inventarios!$A$3:$C$9,3,FALSE)</f>
        <v>39447</v>
      </c>
      <c r="N690" s="4">
        <f t="shared" si="40"/>
        <v>371.07</v>
      </c>
      <c r="O690" s="4">
        <f t="shared" si="41"/>
        <v>369.07</v>
      </c>
      <c r="P690" s="4">
        <f t="shared" si="42"/>
        <v>2015</v>
      </c>
      <c r="Q690" s="4">
        <f t="shared" si="43"/>
        <v>186</v>
      </c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5">
      <c r="A691" s="4">
        <v>23951</v>
      </c>
      <c r="B691" s="4" t="s">
        <v>913</v>
      </c>
      <c r="C691" s="4" t="s">
        <v>270</v>
      </c>
      <c r="D691" s="4" t="s">
        <v>22</v>
      </c>
      <c r="E691" s="4" t="s">
        <v>1219</v>
      </c>
      <c r="F691" s="4">
        <v>10</v>
      </c>
      <c r="G691" s="6">
        <v>42366</v>
      </c>
      <c r="H691" s="4" t="str">
        <f>VLOOKUP(D691,Productos!$A$2:$B$13,2,FALSE)</f>
        <v>botellín 500cc</v>
      </c>
      <c r="I691" t="str">
        <f>VLOOKUP(C691,Países!$A$2:$B$186,2,FALSE)</f>
        <v>Australia and Oceania</v>
      </c>
      <c r="J691" s="4">
        <f>VLOOKUP(H691,Productos!$B$2:$C$13,2,FALSE)</f>
        <v>3.5</v>
      </c>
      <c r="K691" s="4">
        <f>VLOOKUP(H691,Productos!$B$2:$D$13,3,FALSE)</f>
        <v>6.5</v>
      </c>
      <c r="L691" s="4">
        <f>VLOOKUP(I691,Inventarios!$A$3:$B$9,2,FALSE)</f>
        <v>4047</v>
      </c>
      <c r="M691" s="4">
        <f>VLOOKUP(I691,Inventarios!$A$3:$C$9,3,FALSE)</f>
        <v>9654</v>
      </c>
      <c r="N691" s="4">
        <f t="shared" si="40"/>
        <v>65</v>
      </c>
      <c r="O691" s="4">
        <f t="shared" si="41"/>
        <v>61.5</v>
      </c>
      <c r="P691" s="4">
        <f t="shared" si="42"/>
        <v>2015</v>
      </c>
      <c r="Q691" s="4">
        <f t="shared" si="43"/>
        <v>35</v>
      </c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5">
      <c r="A692" s="4">
        <v>23952</v>
      </c>
      <c r="B692" s="4" t="s">
        <v>914</v>
      </c>
      <c r="C692" s="4" t="s">
        <v>257</v>
      </c>
      <c r="D692" s="4" t="s">
        <v>22</v>
      </c>
      <c r="E692" s="4" t="s">
        <v>1218</v>
      </c>
      <c r="F692" s="4">
        <v>81</v>
      </c>
      <c r="G692" s="6">
        <v>42334</v>
      </c>
      <c r="H692" s="4" t="str">
        <f>VLOOKUP(D692,Productos!$A$2:$B$13,2,FALSE)</f>
        <v>botellín 500cc</v>
      </c>
      <c r="I692" t="str">
        <f>VLOOKUP(C692,Países!$A$2:$B$186,2,FALSE)</f>
        <v>Europe</v>
      </c>
      <c r="J692" s="4">
        <f>VLOOKUP(H692,Productos!$B$2:$C$13,2,FALSE)</f>
        <v>3.5</v>
      </c>
      <c r="K692" s="4">
        <f>VLOOKUP(H692,Productos!$B$2:$D$13,3,FALSE)</f>
        <v>6.5</v>
      </c>
      <c r="L692" s="4">
        <f>VLOOKUP(I692,Inventarios!$A$3:$B$9,2,FALSE)</f>
        <v>12372</v>
      </c>
      <c r="M692" s="4">
        <f>VLOOKUP(I692,Inventarios!$A$3:$C$9,3,FALSE)</f>
        <v>22716</v>
      </c>
      <c r="N692" s="4">
        <f t="shared" si="40"/>
        <v>526.5</v>
      </c>
      <c r="O692" s="4">
        <f t="shared" si="41"/>
        <v>523</v>
      </c>
      <c r="P692" s="4">
        <f t="shared" si="42"/>
        <v>2015</v>
      </c>
      <c r="Q692" s="4">
        <f t="shared" si="43"/>
        <v>283.5</v>
      </c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5">
      <c r="A693" s="4">
        <v>23953</v>
      </c>
      <c r="B693" s="4" t="s">
        <v>915</v>
      </c>
      <c r="C693" s="4" t="s">
        <v>39</v>
      </c>
      <c r="D693" s="4" t="s">
        <v>13</v>
      </c>
      <c r="E693" s="4" t="s">
        <v>1219</v>
      </c>
      <c r="F693" s="4">
        <v>164</v>
      </c>
      <c r="G693" s="6">
        <v>42252</v>
      </c>
      <c r="H693" s="4" t="str">
        <f>VLOOKUP(D693,Productos!$A$2:$B$13,2,FALSE)</f>
        <v>botellín 200cc</v>
      </c>
      <c r="I693" t="str">
        <f>VLOOKUP(C693,Países!$A$2:$B$186,2,FALSE)</f>
        <v>Sub-Saharan Africa</v>
      </c>
      <c r="J693" s="4">
        <f>VLOOKUP(H693,Productos!$B$2:$C$13,2,FALSE)</f>
        <v>1.5</v>
      </c>
      <c r="K693" s="4">
        <f>VLOOKUP(H693,Productos!$B$2:$D$13,3,FALSE)</f>
        <v>3</v>
      </c>
      <c r="L693" s="4">
        <f>VLOOKUP(I693,Inventarios!$A$3:$B$9,2,FALSE)</f>
        <v>26618</v>
      </c>
      <c r="M693" s="4">
        <f>VLOOKUP(I693,Inventarios!$A$3:$C$9,3,FALSE)</f>
        <v>39447</v>
      </c>
      <c r="N693" s="4">
        <f t="shared" si="40"/>
        <v>492</v>
      </c>
      <c r="O693" s="4">
        <f t="shared" si="41"/>
        <v>490.5</v>
      </c>
      <c r="P693" s="4">
        <f t="shared" si="42"/>
        <v>2015</v>
      </c>
      <c r="Q693" s="4">
        <f t="shared" si="43"/>
        <v>246</v>
      </c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5">
      <c r="A694" s="4">
        <v>23954</v>
      </c>
      <c r="B694" s="4" t="s">
        <v>916</v>
      </c>
      <c r="C694" s="4" t="s">
        <v>231</v>
      </c>
      <c r="D694" s="4" t="s">
        <v>13</v>
      </c>
      <c r="E694" s="4" t="s">
        <v>1219</v>
      </c>
      <c r="F694" s="4">
        <v>106</v>
      </c>
      <c r="G694" s="6">
        <v>42301</v>
      </c>
      <c r="H694" s="4" t="str">
        <f>VLOOKUP(D694,Productos!$A$2:$B$13,2,FALSE)</f>
        <v>botellín 200cc</v>
      </c>
      <c r="I694" t="str">
        <f>VLOOKUP(C694,Países!$A$2:$B$186,2,FALSE)</f>
        <v>Middle East and North Africa</v>
      </c>
      <c r="J694" s="4">
        <f>VLOOKUP(H694,Productos!$B$2:$C$13,2,FALSE)</f>
        <v>1.5</v>
      </c>
      <c r="K694" s="4">
        <f>VLOOKUP(H694,Productos!$B$2:$D$13,3,FALSE)</f>
        <v>3</v>
      </c>
      <c r="L694" s="4">
        <f>VLOOKUP(I694,Inventarios!$A$3:$B$9,2,FALSE)</f>
        <v>11415</v>
      </c>
      <c r="M694" s="4">
        <f>VLOOKUP(I694,Inventarios!$A$3:$C$9,3,FALSE)</f>
        <v>15102</v>
      </c>
      <c r="N694" s="4">
        <f t="shared" si="40"/>
        <v>318</v>
      </c>
      <c r="O694" s="4">
        <f t="shared" si="41"/>
        <v>316.5</v>
      </c>
      <c r="P694" s="4">
        <f t="shared" si="42"/>
        <v>2015</v>
      </c>
      <c r="Q694" s="4">
        <f t="shared" si="43"/>
        <v>159</v>
      </c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5">
      <c r="A695" s="4">
        <v>23955</v>
      </c>
      <c r="B695" s="4" t="s">
        <v>917</v>
      </c>
      <c r="C695" s="4" t="s">
        <v>317</v>
      </c>
      <c r="D695" s="4" t="s">
        <v>19</v>
      </c>
      <c r="E695" s="4" t="s">
        <v>1219</v>
      </c>
      <c r="F695" s="4">
        <v>26</v>
      </c>
      <c r="G695" s="6">
        <v>42302</v>
      </c>
      <c r="H695" s="4" t="str">
        <f>VLOOKUP(D695,Productos!$A$2:$B$13,2,FALSE)</f>
        <v>botellín 300cc</v>
      </c>
      <c r="I695" t="str">
        <f>VLOOKUP(C695,Países!$A$2:$B$186,2,FALSE)</f>
        <v>Europe</v>
      </c>
      <c r="J695" s="4">
        <f>VLOOKUP(H695,Productos!$B$2:$C$13,2,FALSE)</f>
        <v>2</v>
      </c>
      <c r="K695" s="4">
        <f>VLOOKUP(H695,Productos!$B$2:$D$13,3,FALSE)</f>
        <v>3.99</v>
      </c>
      <c r="L695" s="4">
        <f>VLOOKUP(I695,Inventarios!$A$3:$B$9,2,FALSE)</f>
        <v>12372</v>
      </c>
      <c r="M695" s="4">
        <f>VLOOKUP(I695,Inventarios!$A$3:$C$9,3,FALSE)</f>
        <v>22716</v>
      </c>
      <c r="N695" s="4">
        <f t="shared" si="40"/>
        <v>103.74000000000001</v>
      </c>
      <c r="O695" s="4">
        <f t="shared" si="41"/>
        <v>101.74000000000001</v>
      </c>
      <c r="P695" s="4">
        <f t="shared" si="42"/>
        <v>2015</v>
      </c>
      <c r="Q695" s="4">
        <f t="shared" si="43"/>
        <v>52</v>
      </c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5">
      <c r="A696" s="4">
        <v>23956</v>
      </c>
      <c r="B696" s="4" t="s">
        <v>918</v>
      </c>
      <c r="C696" s="4" t="s">
        <v>245</v>
      </c>
      <c r="D696" s="4" t="s">
        <v>24</v>
      </c>
      <c r="E696" s="4" t="s">
        <v>1218</v>
      </c>
      <c r="F696" s="4">
        <v>183</v>
      </c>
      <c r="G696" s="6">
        <v>42313</v>
      </c>
      <c r="H696" s="4" t="str">
        <f>VLOOKUP(D696,Productos!$A$2:$B$13,2,FALSE)</f>
        <v>botella 0.5l</v>
      </c>
      <c r="I696" t="str">
        <f>VLOOKUP(C696,Países!$A$2:$B$186,2,FALSE)</f>
        <v>Sub-Saharan Africa</v>
      </c>
      <c r="J696" s="4">
        <f>VLOOKUP(H696,Productos!$B$2:$C$13,2,FALSE)</f>
        <v>3</v>
      </c>
      <c r="K696" s="4">
        <f>VLOOKUP(H696,Productos!$B$2:$D$13,3,FALSE)</f>
        <v>6</v>
      </c>
      <c r="L696" s="4">
        <f>VLOOKUP(I696,Inventarios!$A$3:$B$9,2,FALSE)</f>
        <v>26618</v>
      </c>
      <c r="M696" s="4">
        <f>VLOOKUP(I696,Inventarios!$A$3:$C$9,3,FALSE)</f>
        <v>39447</v>
      </c>
      <c r="N696" s="4">
        <f t="shared" si="40"/>
        <v>1098</v>
      </c>
      <c r="O696" s="4">
        <f t="shared" si="41"/>
        <v>1095</v>
      </c>
      <c r="P696" s="4">
        <f t="shared" si="42"/>
        <v>2015</v>
      </c>
      <c r="Q696" s="4">
        <f t="shared" si="43"/>
        <v>549</v>
      </c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5">
      <c r="A697" s="4">
        <v>23957</v>
      </c>
      <c r="B697" s="4" t="s">
        <v>919</v>
      </c>
      <c r="C697" s="4" t="s">
        <v>48</v>
      </c>
      <c r="D697" s="4" t="s">
        <v>16</v>
      </c>
      <c r="E697" s="4" t="s">
        <v>1218</v>
      </c>
      <c r="F697" s="4">
        <v>81</v>
      </c>
      <c r="G697" s="6">
        <v>42302</v>
      </c>
      <c r="H697" s="4" t="str">
        <f>VLOOKUP(D697,Productos!$A$2:$B$13,2,FALSE)</f>
        <v>garrafa 1l</v>
      </c>
      <c r="I697" t="str">
        <f>VLOOKUP(C697,Países!$A$2:$B$186,2,FALSE)</f>
        <v>Australia and Oceania</v>
      </c>
      <c r="J697" s="4">
        <f>VLOOKUP(H697,Productos!$B$2:$C$13,2,FALSE)</f>
        <v>1</v>
      </c>
      <c r="K697" s="4">
        <f>VLOOKUP(H697,Productos!$B$2:$D$13,3,FALSE)</f>
        <v>2</v>
      </c>
      <c r="L697" s="4">
        <f>VLOOKUP(I697,Inventarios!$A$3:$B$9,2,FALSE)</f>
        <v>4047</v>
      </c>
      <c r="M697" s="4">
        <f>VLOOKUP(I697,Inventarios!$A$3:$C$9,3,FALSE)</f>
        <v>9654</v>
      </c>
      <c r="N697" s="4">
        <f t="shared" si="40"/>
        <v>162</v>
      </c>
      <c r="O697" s="4">
        <f t="shared" si="41"/>
        <v>161</v>
      </c>
      <c r="P697" s="4">
        <f t="shared" si="42"/>
        <v>2015</v>
      </c>
      <c r="Q697" s="4">
        <f t="shared" si="43"/>
        <v>81</v>
      </c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5">
      <c r="A698" s="4">
        <v>23958</v>
      </c>
      <c r="B698" s="4" t="s">
        <v>920</v>
      </c>
      <c r="C698" s="4" t="s">
        <v>245</v>
      </c>
      <c r="D698" s="4" t="s">
        <v>31</v>
      </c>
      <c r="E698" s="4" t="s">
        <v>1219</v>
      </c>
      <c r="F698" s="4">
        <v>45</v>
      </c>
      <c r="G698" s="6">
        <v>42352</v>
      </c>
      <c r="H698" s="4" t="str">
        <f>VLOOKUP(D698,Productos!$A$2:$B$13,2,FALSE)</f>
        <v>botella 5l</v>
      </c>
      <c r="I698" t="str">
        <f>VLOOKUP(C698,Países!$A$2:$B$186,2,FALSE)</f>
        <v>Sub-Saharan Africa</v>
      </c>
      <c r="J698" s="4">
        <f>VLOOKUP(H698,Productos!$B$2:$C$13,2,FALSE)</f>
        <v>6</v>
      </c>
      <c r="K698" s="4">
        <f>VLOOKUP(H698,Productos!$B$2:$D$13,3,FALSE)</f>
        <v>9</v>
      </c>
      <c r="L698" s="4">
        <f>VLOOKUP(I698,Inventarios!$A$3:$B$9,2,FALSE)</f>
        <v>26618</v>
      </c>
      <c r="M698" s="4">
        <f>VLOOKUP(I698,Inventarios!$A$3:$C$9,3,FALSE)</f>
        <v>39447</v>
      </c>
      <c r="N698" s="4">
        <f t="shared" si="40"/>
        <v>405</v>
      </c>
      <c r="O698" s="4">
        <f t="shared" si="41"/>
        <v>399</v>
      </c>
      <c r="P698" s="4">
        <f t="shared" si="42"/>
        <v>2015</v>
      </c>
      <c r="Q698" s="4">
        <f t="shared" si="43"/>
        <v>270</v>
      </c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5">
      <c r="A699" s="4">
        <v>23959</v>
      </c>
      <c r="B699" s="4" t="s">
        <v>921</v>
      </c>
      <c r="C699" s="4" t="s">
        <v>105</v>
      </c>
      <c r="D699" s="4" t="s">
        <v>16</v>
      </c>
      <c r="E699" s="4" t="s">
        <v>1218</v>
      </c>
      <c r="F699" s="4">
        <v>148</v>
      </c>
      <c r="G699" s="6">
        <v>42341</v>
      </c>
      <c r="H699" s="4" t="str">
        <f>VLOOKUP(D699,Productos!$A$2:$B$13,2,FALSE)</f>
        <v>garrafa 1l</v>
      </c>
      <c r="I699" t="str">
        <f>VLOOKUP(C699,Países!$A$2:$B$186,2,FALSE)</f>
        <v>Middle East and North Africa</v>
      </c>
      <c r="J699" s="4">
        <f>VLOOKUP(H699,Productos!$B$2:$C$13,2,FALSE)</f>
        <v>1</v>
      </c>
      <c r="K699" s="4">
        <f>VLOOKUP(H699,Productos!$B$2:$D$13,3,FALSE)</f>
        <v>2</v>
      </c>
      <c r="L699" s="4">
        <f>VLOOKUP(I699,Inventarios!$A$3:$B$9,2,FALSE)</f>
        <v>11415</v>
      </c>
      <c r="M699" s="4">
        <f>VLOOKUP(I699,Inventarios!$A$3:$C$9,3,FALSE)</f>
        <v>15102</v>
      </c>
      <c r="N699" s="4">
        <f t="shared" si="40"/>
        <v>296</v>
      </c>
      <c r="O699" s="4">
        <f t="shared" si="41"/>
        <v>295</v>
      </c>
      <c r="P699" s="4">
        <f t="shared" si="42"/>
        <v>2015</v>
      </c>
      <c r="Q699" s="4">
        <f t="shared" si="43"/>
        <v>148</v>
      </c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5">
      <c r="A700" s="4">
        <v>23960</v>
      </c>
      <c r="B700" s="4" t="s">
        <v>922</v>
      </c>
      <c r="C700" s="4" t="s">
        <v>70</v>
      </c>
      <c r="D700" s="4" t="s">
        <v>41</v>
      </c>
      <c r="E700" s="4" t="s">
        <v>1219</v>
      </c>
      <c r="F700" s="4">
        <v>78</v>
      </c>
      <c r="G700" s="6">
        <v>42270</v>
      </c>
      <c r="H700" s="4" t="str">
        <f>VLOOKUP(D700,Productos!$A$2:$B$13,2,FALSE)</f>
        <v>garrafa 4l</v>
      </c>
      <c r="I700" t="str">
        <f>VLOOKUP(C700,Países!$A$2:$B$186,2,FALSE)</f>
        <v>Sub-Saharan Africa</v>
      </c>
      <c r="J700" s="4">
        <f>VLOOKUP(H700,Productos!$B$2:$C$13,2,FALSE)</f>
        <v>5</v>
      </c>
      <c r="K700" s="4">
        <f>VLOOKUP(H700,Productos!$B$2:$D$13,3,FALSE)</f>
        <v>9.99</v>
      </c>
      <c r="L700" s="4">
        <f>VLOOKUP(I700,Inventarios!$A$3:$B$9,2,FALSE)</f>
        <v>26618</v>
      </c>
      <c r="M700" s="4">
        <f>VLOOKUP(I700,Inventarios!$A$3:$C$9,3,FALSE)</f>
        <v>39447</v>
      </c>
      <c r="N700" s="4">
        <f t="shared" si="40"/>
        <v>779.22</v>
      </c>
      <c r="O700" s="4">
        <f t="shared" si="41"/>
        <v>774.22</v>
      </c>
      <c r="P700" s="4">
        <f t="shared" si="42"/>
        <v>2015</v>
      </c>
      <c r="Q700" s="4">
        <f t="shared" si="43"/>
        <v>390</v>
      </c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5">
      <c r="A701" s="4">
        <v>23961</v>
      </c>
      <c r="B701" s="4" t="s">
        <v>923</v>
      </c>
      <c r="C701" s="4" t="s">
        <v>66</v>
      </c>
      <c r="D701" s="4" t="s">
        <v>28</v>
      </c>
      <c r="E701" s="4" t="s">
        <v>1219</v>
      </c>
      <c r="F701" s="4">
        <v>133</v>
      </c>
      <c r="G701" s="6">
        <v>42347</v>
      </c>
      <c r="H701" s="4" t="str">
        <f>VLOOKUP(D701,Productos!$A$2:$B$13,2,FALSE)</f>
        <v>botella 1l</v>
      </c>
      <c r="I701" t="str">
        <f>VLOOKUP(C701,Países!$A$2:$B$186,2,FALSE)</f>
        <v>Asia</v>
      </c>
      <c r="J701" s="4">
        <f>VLOOKUP(H701,Productos!$B$2:$C$13,2,FALSE)</f>
        <v>3.5</v>
      </c>
      <c r="K701" s="4">
        <f>VLOOKUP(H701,Productos!$B$2:$D$13,3,FALSE)</f>
        <v>6.5</v>
      </c>
      <c r="L701" s="4">
        <f>VLOOKUP(I701,Inventarios!$A$3:$B$9,2,FALSE)</f>
        <v>10972</v>
      </c>
      <c r="M701" s="4">
        <f>VLOOKUP(I701,Inventarios!$A$3:$C$9,3,FALSE)</f>
        <v>18721</v>
      </c>
      <c r="N701" s="4">
        <f t="shared" si="40"/>
        <v>864.5</v>
      </c>
      <c r="O701" s="4">
        <f t="shared" si="41"/>
        <v>861</v>
      </c>
      <c r="P701" s="4">
        <f t="shared" si="42"/>
        <v>2015</v>
      </c>
      <c r="Q701" s="4">
        <f t="shared" si="43"/>
        <v>465.5</v>
      </c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5">
      <c r="A702" s="4">
        <v>23962</v>
      </c>
      <c r="B702" s="4" t="s">
        <v>924</v>
      </c>
      <c r="C702" s="4" t="s">
        <v>89</v>
      </c>
      <c r="D702" s="4" t="s">
        <v>22</v>
      </c>
      <c r="E702" s="4" t="s">
        <v>1218</v>
      </c>
      <c r="F702" s="4">
        <v>17</v>
      </c>
      <c r="G702" s="6">
        <v>42274</v>
      </c>
      <c r="H702" s="4" t="str">
        <f>VLOOKUP(D702,Productos!$A$2:$B$13,2,FALSE)</f>
        <v>botellín 500cc</v>
      </c>
      <c r="I702" t="str">
        <f>VLOOKUP(C702,Países!$A$2:$B$186,2,FALSE)</f>
        <v>Sub-Saharan Africa</v>
      </c>
      <c r="J702" s="4">
        <f>VLOOKUP(H702,Productos!$B$2:$C$13,2,FALSE)</f>
        <v>3.5</v>
      </c>
      <c r="K702" s="4">
        <f>VLOOKUP(H702,Productos!$B$2:$D$13,3,FALSE)</f>
        <v>6.5</v>
      </c>
      <c r="L702" s="4">
        <f>VLOOKUP(I702,Inventarios!$A$3:$B$9,2,FALSE)</f>
        <v>26618</v>
      </c>
      <c r="M702" s="4">
        <f>VLOOKUP(I702,Inventarios!$A$3:$C$9,3,FALSE)</f>
        <v>39447</v>
      </c>
      <c r="N702" s="4">
        <f t="shared" si="40"/>
        <v>110.5</v>
      </c>
      <c r="O702" s="4">
        <f t="shared" si="41"/>
        <v>107</v>
      </c>
      <c r="P702" s="4">
        <f t="shared" si="42"/>
        <v>2015</v>
      </c>
      <c r="Q702" s="4">
        <f t="shared" si="43"/>
        <v>59.5</v>
      </c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5">
      <c r="A703" s="4">
        <v>23963</v>
      </c>
      <c r="B703" s="4" t="s">
        <v>925</v>
      </c>
      <c r="C703" s="4" t="s">
        <v>298</v>
      </c>
      <c r="D703" s="4" t="s">
        <v>22</v>
      </c>
      <c r="E703" s="4" t="s">
        <v>1219</v>
      </c>
      <c r="F703" s="4">
        <v>145</v>
      </c>
      <c r="G703" s="6">
        <v>42366</v>
      </c>
      <c r="H703" s="4" t="str">
        <f>VLOOKUP(D703,Productos!$A$2:$B$13,2,FALSE)</f>
        <v>botellín 500cc</v>
      </c>
      <c r="I703" t="str">
        <f>VLOOKUP(C703,Países!$A$2:$B$186,2,FALSE)</f>
        <v>Asia</v>
      </c>
      <c r="J703" s="4">
        <f>VLOOKUP(H703,Productos!$B$2:$C$13,2,FALSE)</f>
        <v>3.5</v>
      </c>
      <c r="K703" s="4">
        <f>VLOOKUP(H703,Productos!$B$2:$D$13,3,FALSE)</f>
        <v>6.5</v>
      </c>
      <c r="L703" s="4">
        <f>VLOOKUP(I703,Inventarios!$A$3:$B$9,2,FALSE)</f>
        <v>10972</v>
      </c>
      <c r="M703" s="4">
        <f>VLOOKUP(I703,Inventarios!$A$3:$C$9,3,FALSE)</f>
        <v>18721</v>
      </c>
      <c r="N703" s="4">
        <f t="shared" si="40"/>
        <v>942.5</v>
      </c>
      <c r="O703" s="4">
        <f t="shared" si="41"/>
        <v>939</v>
      </c>
      <c r="P703" s="4">
        <f t="shared" si="42"/>
        <v>2015</v>
      </c>
      <c r="Q703" s="4">
        <f t="shared" si="43"/>
        <v>507.5</v>
      </c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5">
      <c r="A704" s="4">
        <v>23964</v>
      </c>
      <c r="B704" s="4" t="s">
        <v>926</v>
      </c>
      <c r="C704" s="4" t="s">
        <v>217</v>
      </c>
      <c r="D704" s="4" t="s">
        <v>13</v>
      </c>
      <c r="E704" s="4" t="s">
        <v>1220</v>
      </c>
      <c r="F704" s="4">
        <v>141</v>
      </c>
      <c r="G704" s="6">
        <v>42299</v>
      </c>
      <c r="H704" s="4" t="str">
        <f>VLOOKUP(D704,Productos!$A$2:$B$13,2,FALSE)</f>
        <v>botellín 200cc</v>
      </c>
      <c r="I704" t="str">
        <f>VLOOKUP(C704,Países!$A$2:$B$186,2,FALSE)</f>
        <v>Sub-Saharan Africa</v>
      </c>
      <c r="J704" s="4">
        <f>VLOOKUP(H704,Productos!$B$2:$C$13,2,FALSE)</f>
        <v>1.5</v>
      </c>
      <c r="K704" s="4">
        <f>VLOOKUP(H704,Productos!$B$2:$D$13,3,FALSE)</f>
        <v>3</v>
      </c>
      <c r="L704" s="4">
        <f>VLOOKUP(I704,Inventarios!$A$3:$B$9,2,FALSE)</f>
        <v>26618</v>
      </c>
      <c r="M704" s="4">
        <f>VLOOKUP(I704,Inventarios!$A$3:$C$9,3,FALSE)</f>
        <v>39447</v>
      </c>
      <c r="N704" s="4">
        <f t="shared" si="40"/>
        <v>423</v>
      </c>
      <c r="O704" s="4">
        <f t="shared" si="41"/>
        <v>421.5</v>
      </c>
      <c r="P704" s="4">
        <f t="shared" si="42"/>
        <v>2015</v>
      </c>
      <c r="Q704" s="4">
        <f t="shared" si="43"/>
        <v>211.5</v>
      </c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5">
      <c r="A705" s="4">
        <v>23965</v>
      </c>
      <c r="B705" s="4" t="s">
        <v>927</v>
      </c>
      <c r="C705" s="4" t="s">
        <v>173</v>
      </c>
      <c r="D705" s="4" t="s">
        <v>28</v>
      </c>
      <c r="E705" s="4" t="s">
        <v>1219</v>
      </c>
      <c r="F705" s="4">
        <v>44</v>
      </c>
      <c r="G705" s="6">
        <v>42283</v>
      </c>
      <c r="H705" s="4" t="str">
        <f>VLOOKUP(D705,Productos!$A$2:$B$13,2,FALSE)</f>
        <v>botella 1l</v>
      </c>
      <c r="I705" t="str">
        <f>VLOOKUP(C705,Países!$A$2:$B$186,2,FALSE)</f>
        <v>Asia</v>
      </c>
      <c r="J705" s="4">
        <f>VLOOKUP(H705,Productos!$B$2:$C$13,2,FALSE)</f>
        <v>3.5</v>
      </c>
      <c r="K705" s="4">
        <f>VLOOKUP(H705,Productos!$B$2:$D$13,3,FALSE)</f>
        <v>6.5</v>
      </c>
      <c r="L705" s="4">
        <f>VLOOKUP(I705,Inventarios!$A$3:$B$9,2,FALSE)</f>
        <v>10972</v>
      </c>
      <c r="M705" s="4">
        <f>VLOOKUP(I705,Inventarios!$A$3:$C$9,3,FALSE)</f>
        <v>18721</v>
      </c>
      <c r="N705" s="4">
        <f t="shared" si="40"/>
        <v>286</v>
      </c>
      <c r="O705" s="4">
        <f t="shared" si="41"/>
        <v>282.5</v>
      </c>
      <c r="P705" s="4">
        <f t="shared" si="42"/>
        <v>2015</v>
      </c>
      <c r="Q705" s="4">
        <f t="shared" si="43"/>
        <v>154</v>
      </c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5">
      <c r="A706" s="4">
        <v>23966</v>
      </c>
      <c r="B706" s="4" t="s">
        <v>928</v>
      </c>
      <c r="C706" s="4" t="s">
        <v>272</v>
      </c>
      <c r="D706" s="4" t="s">
        <v>37</v>
      </c>
      <c r="E706" s="4" t="s">
        <v>1219</v>
      </c>
      <c r="F706" s="4">
        <v>167</v>
      </c>
      <c r="G706" s="6">
        <v>42315</v>
      </c>
      <c r="H706" s="4" t="str">
        <f>VLOOKUP(D706,Productos!$A$2:$B$13,2,FALSE)</f>
        <v>garrafa 3l</v>
      </c>
      <c r="I706" t="str">
        <f>VLOOKUP(C706,Países!$A$2:$B$186,2,FALSE)</f>
        <v>Sub-Saharan Africa</v>
      </c>
      <c r="J706" s="4">
        <f>VLOOKUP(H706,Productos!$B$2:$C$13,2,FALSE)</f>
        <v>3.5</v>
      </c>
      <c r="K706" s="4">
        <f>VLOOKUP(H706,Productos!$B$2:$D$13,3,FALSE)</f>
        <v>6.99</v>
      </c>
      <c r="L706" s="4">
        <f>VLOOKUP(I706,Inventarios!$A$3:$B$9,2,FALSE)</f>
        <v>26618</v>
      </c>
      <c r="M706" s="4">
        <f>VLOOKUP(I706,Inventarios!$A$3:$C$9,3,FALSE)</f>
        <v>39447</v>
      </c>
      <c r="N706" s="4">
        <f t="shared" si="40"/>
        <v>1167.33</v>
      </c>
      <c r="O706" s="4">
        <f t="shared" si="41"/>
        <v>1163.83</v>
      </c>
      <c r="P706" s="4">
        <f t="shared" si="42"/>
        <v>2015</v>
      </c>
      <c r="Q706" s="4">
        <f t="shared" si="43"/>
        <v>584.5</v>
      </c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5">
      <c r="A707" s="4">
        <v>23967</v>
      </c>
      <c r="B707" s="4" t="s">
        <v>929</v>
      </c>
      <c r="C707" s="4" t="s">
        <v>121</v>
      </c>
      <c r="D707" s="4" t="s">
        <v>41</v>
      </c>
      <c r="E707" s="4" t="s">
        <v>1219</v>
      </c>
      <c r="F707" s="4">
        <v>143</v>
      </c>
      <c r="G707" s="6">
        <v>42263</v>
      </c>
      <c r="H707" s="4" t="str">
        <f>VLOOKUP(D707,Productos!$A$2:$B$13,2,FALSE)</f>
        <v>garrafa 4l</v>
      </c>
      <c r="I707" t="str">
        <f>VLOOKUP(C707,Países!$A$2:$B$186,2,FALSE)</f>
        <v>Central America and the Caribbean</v>
      </c>
      <c r="J707" s="4">
        <f>VLOOKUP(H707,Productos!$B$2:$C$13,2,FALSE)</f>
        <v>5</v>
      </c>
      <c r="K707" s="4">
        <f>VLOOKUP(H707,Productos!$B$2:$D$13,3,FALSE)</f>
        <v>9.99</v>
      </c>
      <c r="L707" s="4">
        <f>VLOOKUP(I707,Inventarios!$A$3:$B$9,2,FALSE)</f>
        <v>7690</v>
      </c>
      <c r="M707" s="4">
        <f>VLOOKUP(I707,Inventarios!$A$3:$C$9,3,FALSE)</f>
        <v>14672</v>
      </c>
      <c r="N707" s="4">
        <f t="shared" ref="N707:N770" si="44">F707*K707</f>
        <v>1428.57</v>
      </c>
      <c r="O707" s="4">
        <f t="shared" ref="O707:O770" si="45">N707-J707</f>
        <v>1423.57</v>
      </c>
      <c r="P707" s="4">
        <f t="shared" ref="P707:P770" si="46">YEAR(G707)</f>
        <v>2015</v>
      </c>
      <c r="Q707" s="4">
        <f t="shared" ref="Q707:Q770" si="47">F707*J707</f>
        <v>715</v>
      </c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5">
      <c r="A708" s="4">
        <v>23968</v>
      </c>
      <c r="B708" s="4" t="s">
        <v>930</v>
      </c>
      <c r="C708" s="4" t="s">
        <v>213</v>
      </c>
      <c r="D708" s="4" t="s">
        <v>24</v>
      </c>
      <c r="E708" s="4" t="s">
        <v>1220</v>
      </c>
      <c r="F708" s="4">
        <v>208</v>
      </c>
      <c r="G708" s="6">
        <v>42269</v>
      </c>
      <c r="H708" s="4" t="str">
        <f>VLOOKUP(D708,Productos!$A$2:$B$13,2,FALSE)</f>
        <v>botella 0.5l</v>
      </c>
      <c r="I708" t="str">
        <f>VLOOKUP(C708,Países!$A$2:$B$186,2,FALSE)</f>
        <v>Europe</v>
      </c>
      <c r="J708" s="4">
        <f>VLOOKUP(H708,Productos!$B$2:$C$13,2,FALSE)</f>
        <v>3</v>
      </c>
      <c r="K708" s="4">
        <f>VLOOKUP(H708,Productos!$B$2:$D$13,3,FALSE)</f>
        <v>6</v>
      </c>
      <c r="L708" s="4">
        <f>VLOOKUP(I708,Inventarios!$A$3:$B$9,2,FALSE)</f>
        <v>12372</v>
      </c>
      <c r="M708" s="4">
        <f>VLOOKUP(I708,Inventarios!$A$3:$C$9,3,FALSE)</f>
        <v>22716</v>
      </c>
      <c r="N708" s="4">
        <f t="shared" si="44"/>
        <v>1248</v>
      </c>
      <c r="O708" s="4">
        <f t="shared" si="45"/>
        <v>1245</v>
      </c>
      <c r="P708" s="4">
        <f t="shared" si="46"/>
        <v>2015</v>
      </c>
      <c r="Q708" s="4">
        <f t="shared" si="47"/>
        <v>624</v>
      </c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5">
      <c r="A709" s="4">
        <v>23969</v>
      </c>
      <c r="B709" s="4" t="s">
        <v>931</v>
      </c>
      <c r="C709" s="4" t="s">
        <v>243</v>
      </c>
      <c r="D709" s="4" t="s">
        <v>13</v>
      </c>
      <c r="E709" s="4" t="s">
        <v>1219</v>
      </c>
      <c r="F709" s="4">
        <v>124</v>
      </c>
      <c r="G709" s="6">
        <v>42342</v>
      </c>
      <c r="H709" s="4" t="str">
        <f>VLOOKUP(D709,Productos!$A$2:$B$13,2,FALSE)</f>
        <v>botellín 200cc</v>
      </c>
      <c r="I709" t="str">
        <f>VLOOKUP(C709,Países!$A$2:$B$186,2,FALSE)</f>
        <v>Central America and the Caribbean</v>
      </c>
      <c r="J709" s="4">
        <f>VLOOKUP(H709,Productos!$B$2:$C$13,2,FALSE)</f>
        <v>1.5</v>
      </c>
      <c r="K709" s="4">
        <f>VLOOKUP(H709,Productos!$B$2:$D$13,3,FALSE)</f>
        <v>3</v>
      </c>
      <c r="L709" s="4">
        <f>VLOOKUP(I709,Inventarios!$A$3:$B$9,2,FALSE)</f>
        <v>7690</v>
      </c>
      <c r="M709" s="4">
        <f>VLOOKUP(I709,Inventarios!$A$3:$C$9,3,FALSE)</f>
        <v>14672</v>
      </c>
      <c r="N709" s="4">
        <f t="shared" si="44"/>
        <v>372</v>
      </c>
      <c r="O709" s="4">
        <f t="shared" si="45"/>
        <v>370.5</v>
      </c>
      <c r="P709" s="4">
        <f t="shared" si="46"/>
        <v>2015</v>
      </c>
      <c r="Q709" s="4">
        <f t="shared" si="47"/>
        <v>186</v>
      </c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5">
      <c r="A710" s="4">
        <v>23970</v>
      </c>
      <c r="B710" s="4" t="s">
        <v>932</v>
      </c>
      <c r="C710" s="4" t="s">
        <v>165</v>
      </c>
      <c r="D710" s="4" t="s">
        <v>13</v>
      </c>
      <c r="E710" s="4" t="s">
        <v>1218</v>
      </c>
      <c r="F710" s="4">
        <v>148</v>
      </c>
      <c r="G710" s="6">
        <v>42333</v>
      </c>
      <c r="H710" s="4" t="str">
        <f>VLOOKUP(D710,Productos!$A$2:$B$13,2,FALSE)</f>
        <v>botellín 200cc</v>
      </c>
      <c r="I710" t="str">
        <f>VLOOKUP(C710,Países!$A$2:$B$186,2,FALSE)</f>
        <v>Central America and the Caribbean</v>
      </c>
      <c r="J710" s="4">
        <f>VLOOKUP(H710,Productos!$B$2:$C$13,2,FALSE)</f>
        <v>1.5</v>
      </c>
      <c r="K710" s="4">
        <f>VLOOKUP(H710,Productos!$B$2:$D$13,3,FALSE)</f>
        <v>3</v>
      </c>
      <c r="L710" s="4">
        <f>VLOOKUP(I710,Inventarios!$A$3:$B$9,2,FALSE)</f>
        <v>7690</v>
      </c>
      <c r="M710" s="4">
        <f>VLOOKUP(I710,Inventarios!$A$3:$C$9,3,FALSE)</f>
        <v>14672</v>
      </c>
      <c r="N710" s="4">
        <f t="shared" si="44"/>
        <v>444</v>
      </c>
      <c r="O710" s="4">
        <f t="shared" si="45"/>
        <v>442.5</v>
      </c>
      <c r="P710" s="4">
        <f t="shared" si="46"/>
        <v>2015</v>
      </c>
      <c r="Q710" s="4">
        <f t="shared" si="47"/>
        <v>222</v>
      </c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5">
      <c r="A711" s="4">
        <v>23971</v>
      </c>
      <c r="B711" s="4" t="s">
        <v>933</v>
      </c>
      <c r="C711" s="4" t="s">
        <v>150</v>
      </c>
      <c r="D711" s="4" t="s">
        <v>19</v>
      </c>
      <c r="E711" s="4" t="s">
        <v>1220</v>
      </c>
      <c r="F711" s="4">
        <v>114</v>
      </c>
      <c r="G711" s="6">
        <v>42329</v>
      </c>
      <c r="H711" s="4" t="str">
        <f>VLOOKUP(D711,Productos!$A$2:$B$13,2,FALSE)</f>
        <v>botellín 300cc</v>
      </c>
      <c r="I711" t="str">
        <f>VLOOKUP(C711,Países!$A$2:$B$186,2,FALSE)</f>
        <v>Sub-Saharan Africa</v>
      </c>
      <c r="J711" s="4">
        <f>VLOOKUP(H711,Productos!$B$2:$C$13,2,FALSE)</f>
        <v>2</v>
      </c>
      <c r="K711" s="4">
        <f>VLOOKUP(H711,Productos!$B$2:$D$13,3,FALSE)</f>
        <v>3.99</v>
      </c>
      <c r="L711" s="4">
        <f>VLOOKUP(I711,Inventarios!$A$3:$B$9,2,FALSE)</f>
        <v>26618</v>
      </c>
      <c r="M711" s="4">
        <f>VLOOKUP(I711,Inventarios!$A$3:$C$9,3,FALSE)</f>
        <v>39447</v>
      </c>
      <c r="N711" s="4">
        <f t="shared" si="44"/>
        <v>454.86</v>
      </c>
      <c r="O711" s="4">
        <f t="shared" si="45"/>
        <v>452.86</v>
      </c>
      <c r="P711" s="4">
        <f t="shared" si="46"/>
        <v>2015</v>
      </c>
      <c r="Q711" s="4">
        <f t="shared" si="47"/>
        <v>228</v>
      </c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5">
      <c r="A712" s="4">
        <v>23972</v>
      </c>
      <c r="B712" s="4" t="s">
        <v>934</v>
      </c>
      <c r="C712" s="4" t="s">
        <v>125</v>
      </c>
      <c r="D712" s="4" t="s">
        <v>35</v>
      </c>
      <c r="E712" s="4" t="s">
        <v>1219</v>
      </c>
      <c r="F712" s="4">
        <v>192</v>
      </c>
      <c r="G712" s="6">
        <v>42248</v>
      </c>
      <c r="H712" s="4" t="str">
        <f>VLOOKUP(D712,Productos!$A$2:$B$13,2,FALSE)</f>
        <v>garrafa 2l</v>
      </c>
      <c r="I712" t="str">
        <f>VLOOKUP(C712,Países!$A$2:$B$186,2,FALSE)</f>
        <v>Australia and Oceania</v>
      </c>
      <c r="J712" s="4">
        <f>VLOOKUP(H712,Productos!$B$2:$C$13,2,FALSE)</f>
        <v>2.5</v>
      </c>
      <c r="K712" s="4">
        <f>VLOOKUP(H712,Productos!$B$2:$D$13,3,FALSE)</f>
        <v>4.5</v>
      </c>
      <c r="L712" s="4">
        <f>VLOOKUP(I712,Inventarios!$A$3:$B$9,2,FALSE)</f>
        <v>4047</v>
      </c>
      <c r="M712" s="4">
        <f>VLOOKUP(I712,Inventarios!$A$3:$C$9,3,FALSE)</f>
        <v>9654</v>
      </c>
      <c r="N712" s="4">
        <f t="shared" si="44"/>
        <v>864</v>
      </c>
      <c r="O712" s="4">
        <f t="shared" si="45"/>
        <v>861.5</v>
      </c>
      <c r="P712" s="4">
        <f t="shared" si="46"/>
        <v>2015</v>
      </c>
      <c r="Q712" s="4">
        <f t="shared" si="47"/>
        <v>480</v>
      </c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5">
      <c r="A713" s="4">
        <v>23973</v>
      </c>
      <c r="B713" s="4" t="s">
        <v>935</v>
      </c>
      <c r="C713" s="4" t="s">
        <v>233</v>
      </c>
      <c r="D713" s="4" t="s">
        <v>13</v>
      </c>
      <c r="E713" s="4" t="s">
        <v>1218</v>
      </c>
      <c r="F713" s="4">
        <v>142</v>
      </c>
      <c r="G713" s="6">
        <v>42339</v>
      </c>
      <c r="H713" s="4" t="str">
        <f>VLOOKUP(D713,Productos!$A$2:$B$13,2,FALSE)</f>
        <v>botellín 200cc</v>
      </c>
      <c r="I713" t="str">
        <f>VLOOKUP(C713,Países!$A$2:$B$186,2,FALSE)</f>
        <v>Middle East and North Africa</v>
      </c>
      <c r="J713" s="4">
        <f>VLOOKUP(H713,Productos!$B$2:$C$13,2,FALSE)</f>
        <v>1.5</v>
      </c>
      <c r="K713" s="4">
        <f>VLOOKUP(H713,Productos!$B$2:$D$13,3,FALSE)</f>
        <v>3</v>
      </c>
      <c r="L713" s="4">
        <f>VLOOKUP(I713,Inventarios!$A$3:$B$9,2,FALSE)</f>
        <v>11415</v>
      </c>
      <c r="M713" s="4">
        <f>VLOOKUP(I713,Inventarios!$A$3:$C$9,3,FALSE)</f>
        <v>15102</v>
      </c>
      <c r="N713" s="4">
        <f t="shared" si="44"/>
        <v>426</v>
      </c>
      <c r="O713" s="4">
        <f t="shared" si="45"/>
        <v>424.5</v>
      </c>
      <c r="P713" s="4">
        <f t="shared" si="46"/>
        <v>2015</v>
      </c>
      <c r="Q713" s="4">
        <f t="shared" si="47"/>
        <v>213</v>
      </c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5">
      <c r="A714" s="4">
        <v>23974</v>
      </c>
      <c r="B714" s="4" t="s">
        <v>936</v>
      </c>
      <c r="C714" s="4" t="s">
        <v>200</v>
      </c>
      <c r="D714" s="4" t="s">
        <v>35</v>
      </c>
      <c r="E714" s="4" t="s">
        <v>1218</v>
      </c>
      <c r="F714" s="4">
        <v>156</v>
      </c>
      <c r="G714" s="6">
        <v>42355</v>
      </c>
      <c r="H714" s="4" t="str">
        <f>VLOOKUP(D714,Productos!$A$2:$B$13,2,FALSE)</f>
        <v>garrafa 2l</v>
      </c>
      <c r="I714" t="str">
        <f>VLOOKUP(C714,Países!$A$2:$B$186,2,FALSE)</f>
        <v>Sub-Saharan Africa</v>
      </c>
      <c r="J714" s="4">
        <f>VLOOKUP(H714,Productos!$B$2:$C$13,2,FALSE)</f>
        <v>2.5</v>
      </c>
      <c r="K714" s="4">
        <f>VLOOKUP(H714,Productos!$B$2:$D$13,3,FALSE)</f>
        <v>4.5</v>
      </c>
      <c r="L714" s="4">
        <f>VLOOKUP(I714,Inventarios!$A$3:$B$9,2,FALSE)</f>
        <v>26618</v>
      </c>
      <c r="M714" s="4">
        <f>VLOOKUP(I714,Inventarios!$A$3:$C$9,3,FALSE)</f>
        <v>39447</v>
      </c>
      <c r="N714" s="4">
        <f t="shared" si="44"/>
        <v>702</v>
      </c>
      <c r="O714" s="4">
        <f t="shared" si="45"/>
        <v>699.5</v>
      </c>
      <c r="P714" s="4">
        <f t="shared" si="46"/>
        <v>2015</v>
      </c>
      <c r="Q714" s="4">
        <f t="shared" si="47"/>
        <v>390</v>
      </c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5">
      <c r="A715" s="4">
        <v>23975</v>
      </c>
      <c r="B715" s="4" t="s">
        <v>937</v>
      </c>
      <c r="C715" s="4" t="s">
        <v>257</v>
      </c>
      <c r="D715" s="4" t="s">
        <v>24</v>
      </c>
      <c r="E715" s="4" t="s">
        <v>1220</v>
      </c>
      <c r="F715" s="4">
        <v>123</v>
      </c>
      <c r="G715" s="6">
        <v>42326</v>
      </c>
      <c r="H715" s="4" t="str">
        <f>VLOOKUP(D715,Productos!$A$2:$B$13,2,FALSE)</f>
        <v>botella 0.5l</v>
      </c>
      <c r="I715" t="str">
        <f>VLOOKUP(C715,Países!$A$2:$B$186,2,FALSE)</f>
        <v>Europe</v>
      </c>
      <c r="J715" s="4">
        <f>VLOOKUP(H715,Productos!$B$2:$C$13,2,FALSE)</f>
        <v>3</v>
      </c>
      <c r="K715" s="4">
        <f>VLOOKUP(H715,Productos!$B$2:$D$13,3,FALSE)</f>
        <v>6</v>
      </c>
      <c r="L715" s="4">
        <f>VLOOKUP(I715,Inventarios!$A$3:$B$9,2,FALSE)</f>
        <v>12372</v>
      </c>
      <c r="M715" s="4">
        <f>VLOOKUP(I715,Inventarios!$A$3:$C$9,3,FALSE)</f>
        <v>22716</v>
      </c>
      <c r="N715" s="4">
        <f t="shared" si="44"/>
        <v>738</v>
      </c>
      <c r="O715" s="4">
        <f t="shared" si="45"/>
        <v>735</v>
      </c>
      <c r="P715" s="4">
        <f t="shared" si="46"/>
        <v>2015</v>
      </c>
      <c r="Q715" s="4">
        <f t="shared" si="47"/>
        <v>369</v>
      </c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5">
      <c r="A716" s="4">
        <v>23976</v>
      </c>
      <c r="B716" s="4" t="s">
        <v>938</v>
      </c>
      <c r="C716" s="4" t="s">
        <v>215</v>
      </c>
      <c r="D716" s="4" t="s">
        <v>16</v>
      </c>
      <c r="E716" s="4" t="s">
        <v>1219</v>
      </c>
      <c r="F716" s="4">
        <v>70</v>
      </c>
      <c r="G716" s="6">
        <v>42366</v>
      </c>
      <c r="H716" s="4" t="str">
        <f>VLOOKUP(D716,Productos!$A$2:$B$13,2,FALSE)</f>
        <v>garrafa 1l</v>
      </c>
      <c r="I716" t="str">
        <f>VLOOKUP(C716,Países!$A$2:$B$186,2,FALSE)</f>
        <v>Asia</v>
      </c>
      <c r="J716" s="4">
        <f>VLOOKUP(H716,Productos!$B$2:$C$13,2,FALSE)</f>
        <v>1</v>
      </c>
      <c r="K716" s="4">
        <f>VLOOKUP(H716,Productos!$B$2:$D$13,3,FALSE)</f>
        <v>2</v>
      </c>
      <c r="L716" s="4">
        <f>VLOOKUP(I716,Inventarios!$A$3:$B$9,2,FALSE)</f>
        <v>10972</v>
      </c>
      <c r="M716" s="4">
        <f>VLOOKUP(I716,Inventarios!$A$3:$C$9,3,FALSE)</f>
        <v>18721</v>
      </c>
      <c r="N716" s="4">
        <f t="shared" si="44"/>
        <v>140</v>
      </c>
      <c r="O716" s="4">
        <f t="shared" si="45"/>
        <v>139</v>
      </c>
      <c r="P716" s="4">
        <f t="shared" si="46"/>
        <v>2015</v>
      </c>
      <c r="Q716" s="4">
        <f t="shared" si="47"/>
        <v>70</v>
      </c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5">
      <c r="A717" s="4">
        <v>23977</v>
      </c>
      <c r="B717" s="4" t="s">
        <v>939</v>
      </c>
      <c r="C717" s="4" t="s">
        <v>328</v>
      </c>
      <c r="D717" s="4" t="s">
        <v>13</v>
      </c>
      <c r="E717" s="4" t="s">
        <v>1219</v>
      </c>
      <c r="F717" s="4">
        <v>161</v>
      </c>
      <c r="G717" s="6">
        <v>42316</v>
      </c>
      <c r="H717" s="4" t="str">
        <f>VLOOKUP(D717,Productos!$A$2:$B$13,2,FALSE)</f>
        <v>botellín 200cc</v>
      </c>
      <c r="I717" t="str">
        <f>VLOOKUP(C717,Países!$A$2:$B$186,2,FALSE)</f>
        <v>Sub-Saharan Africa</v>
      </c>
      <c r="J717" s="4">
        <f>VLOOKUP(H717,Productos!$B$2:$C$13,2,FALSE)</f>
        <v>1.5</v>
      </c>
      <c r="K717" s="4">
        <f>VLOOKUP(H717,Productos!$B$2:$D$13,3,FALSE)</f>
        <v>3</v>
      </c>
      <c r="L717" s="4">
        <f>VLOOKUP(I717,Inventarios!$A$3:$B$9,2,FALSE)</f>
        <v>26618</v>
      </c>
      <c r="M717" s="4">
        <f>VLOOKUP(I717,Inventarios!$A$3:$C$9,3,FALSE)</f>
        <v>39447</v>
      </c>
      <c r="N717" s="4">
        <f t="shared" si="44"/>
        <v>483</v>
      </c>
      <c r="O717" s="4">
        <f t="shared" si="45"/>
        <v>481.5</v>
      </c>
      <c r="P717" s="4">
        <f t="shared" si="46"/>
        <v>2015</v>
      </c>
      <c r="Q717" s="4">
        <f t="shared" si="47"/>
        <v>241.5</v>
      </c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5">
      <c r="A718" s="4">
        <v>23978</v>
      </c>
      <c r="B718" s="4" t="s">
        <v>940</v>
      </c>
      <c r="C718" s="4" t="s">
        <v>73</v>
      </c>
      <c r="D718" s="4" t="s">
        <v>31</v>
      </c>
      <c r="E718" s="4" t="s">
        <v>1219</v>
      </c>
      <c r="F718" s="4">
        <v>16</v>
      </c>
      <c r="G718" s="6">
        <v>42356</v>
      </c>
      <c r="H718" s="4" t="str">
        <f>VLOOKUP(D718,Productos!$A$2:$B$13,2,FALSE)</f>
        <v>botella 5l</v>
      </c>
      <c r="I718" t="str">
        <f>VLOOKUP(C718,Países!$A$2:$B$186,2,FALSE)</f>
        <v>Asia</v>
      </c>
      <c r="J718" s="4">
        <f>VLOOKUP(H718,Productos!$B$2:$C$13,2,FALSE)</f>
        <v>6</v>
      </c>
      <c r="K718" s="4">
        <f>VLOOKUP(H718,Productos!$B$2:$D$13,3,FALSE)</f>
        <v>9</v>
      </c>
      <c r="L718" s="4">
        <f>VLOOKUP(I718,Inventarios!$A$3:$B$9,2,FALSE)</f>
        <v>10972</v>
      </c>
      <c r="M718" s="4">
        <f>VLOOKUP(I718,Inventarios!$A$3:$C$9,3,FALSE)</f>
        <v>18721</v>
      </c>
      <c r="N718" s="4">
        <f t="shared" si="44"/>
        <v>144</v>
      </c>
      <c r="O718" s="4">
        <f t="shared" si="45"/>
        <v>138</v>
      </c>
      <c r="P718" s="4">
        <f t="shared" si="46"/>
        <v>2015</v>
      </c>
      <c r="Q718" s="4">
        <f t="shared" si="47"/>
        <v>96</v>
      </c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5">
      <c r="A719" s="4">
        <v>23979</v>
      </c>
      <c r="B719" s="4" t="s">
        <v>941</v>
      </c>
      <c r="C719" s="4" t="s">
        <v>39</v>
      </c>
      <c r="D719" s="4" t="s">
        <v>19</v>
      </c>
      <c r="E719" s="4" t="s">
        <v>1219</v>
      </c>
      <c r="F719" s="4">
        <v>163</v>
      </c>
      <c r="G719" s="6">
        <v>42323</v>
      </c>
      <c r="H719" s="4" t="str">
        <f>VLOOKUP(D719,Productos!$A$2:$B$13,2,FALSE)</f>
        <v>botellín 300cc</v>
      </c>
      <c r="I719" t="str">
        <f>VLOOKUP(C719,Países!$A$2:$B$186,2,FALSE)</f>
        <v>Sub-Saharan Africa</v>
      </c>
      <c r="J719" s="4">
        <f>VLOOKUP(H719,Productos!$B$2:$C$13,2,FALSE)</f>
        <v>2</v>
      </c>
      <c r="K719" s="4">
        <f>VLOOKUP(H719,Productos!$B$2:$D$13,3,FALSE)</f>
        <v>3.99</v>
      </c>
      <c r="L719" s="4">
        <f>VLOOKUP(I719,Inventarios!$A$3:$B$9,2,FALSE)</f>
        <v>26618</v>
      </c>
      <c r="M719" s="4">
        <f>VLOOKUP(I719,Inventarios!$A$3:$C$9,3,FALSE)</f>
        <v>39447</v>
      </c>
      <c r="N719" s="4">
        <f t="shared" si="44"/>
        <v>650.37</v>
      </c>
      <c r="O719" s="4">
        <f t="shared" si="45"/>
        <v>648.37</v>
      </c>
      <c r="P719" s="4">
        <f t="shared" si="46"/>
        <v>2015</v>
      </c>
      <c r="Q719" s="4">
        <f t="shared" si="47"/>
        <v>326</v>
      </c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5">
      <c r="A720" s="4">
        <v>23980</v>
      </c>
      <c r="B720" s="4" t="s">
        <v>942</v>
      </c>
      <c r="C720" s="4" t="s">
        <v>282</v>
      </c>
      <c r="D720" s="4" t="s">
        <v>16</v>
      </c>
      <c r="E720" s="4" t="s">
        <v>1219</v>
      </c>
      <c r="F720" s="4">
        <v>52</v>
      </c>
      <c r="G720" s="6">
        <v>42315</v>
      </c>
      <c r="H720" s="4" t="str">
        <f>VLOOKUP(D720,Productos!$A$2:$B$13,2,FALSE)</f>
        <v>garrafa 1l</v>
      </c>
      <c r="I720" t="str">
        <f>VLOOKUP(C720,Países!$A$2:$B$186,2,FALSE)</f>
        <v>Europe</v>
      </c>
      <c r="J720" s="4">
        <f>VLOOKUP(H720,Productos!$B$2:$C$13,2,FALSE)</f>
        <v>1</v>
      </c>
      <c r="K720" s="4">
        <f>VLOOKUP(H720,Productos!$B$2:$D$13,3,FALSE)</f>
        <v>2</v>
      </c>
      <c r="L720" s="4">
        <f>VLOOKUP(I720,Inventarios!$A$3:$B$9,2,FALSE)</f>
        <v>12372</v>
      </c>
      <c r="M720" s="4">
        <f>VLOOKUP(I720,Inventarios!$A$3:$C$9,3,FALSE)</f>
        <v>22716</v>
      </c>
      <c r="N720" s="4">
        <f t="shared" si="44"/>
        <v>104</v>
      </c>
      <c r="O720" s="4">
        <f t="shared" si="45"/>
        <v>103</v>
      </c>
      <c r="P720" s="4">
        <f t="shared" si="46"/>
        <v>2015</v>
      </c>
      <c r="Q720" s="4">
        <f t="shared" si="47"/>
        <v>52</v>
      </c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5">
      <c r="A721" s="4">
        <v>23981</v>
      </c>
      <c r="B721" s="4" t="s">
        <v>943</v>
      </c>
      <c r="C721" s="4" t="s">
        <v>305</v>
      </c>
      <c r="D721" s="4" t="s">
        <v>41</v>
      </c>
      <c r="E721" s="4" t="s">
        <v>1218</v>
      </c>
      <c r="F721" s="4">
        <v>39</v>
      </c>
      <c r="G721" s="6">
        <v>42346</v>
      </c>
      <c r="H721" s="4" t="str">
        <f>VLOOKUP(D721,Productos!$A$2:$B$13,2,FALSE)</f>
        <v>garrafa 4l</v>
      </c>
      <c r="I721" t="str">
        <f>VLOOKUP(C721,Países!$A$2:$B$186,2,FALSE)</f>
        <v>Sub-Saharan Africa</v>
      </c>
      <c r="J721" s="4">
        <f>VLOOKUP(H721,Productos!$B$2:$C$13,2,FALSE)</f>
        <v>5</v>
      </c>
      <c r="K721" s="4">
        <f>VLOOKUP(H721,Productos!$B$2:$D$13,3,FALSE)</f>
        <v>9.99</v>
      </c>
      <c r="L721" s="4">
        <f>VLOOKUP(I721,Inventarios!$A$3:$B$9,2,FALSE)</f>
        <v>26618</v>
      </c>
      <c r="M721" s="4">
        <f>VLOOKUP(I721,Inventarios!$A$3:$C$9,3,FALSE)</f>
        <v>39447</v>
      </c>
      <c r="N721" s="4">
        <f t="shared" si="44"/>
        <v>389.61</v>
      </c>
      <c r="O721" s="4">
        <f t="shared" si="45"/>
        <v>384.61</v>
      </c>
      <c r="P721" s="4">
        <f t="shared" si="46"/>
        <v>2015</v>
      </c>
      <c r="Q721" s="4">
        <f t="shared" si="47"/>
        <v>195</v>
      </c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5">
      <c r="A722" s="4">
        <v>23982</v>
      </c>
      <c r="B722" s="4" t="s">
        <v>611</v>
      </c>
      <c r="C722" s="4" t="s">
        <v>240</v>
      </c>
      <c r="D722" s="4" t="s">
        <v>43</v>
      </c>
      <c r="E722" s="4" t="s">
        <v>1218</v>
      </c>
      <c r="F722" s="4">
        <v>67</v>
      </c>
      <c r="G722" s="6">
        <v>42277</v>
      </c>
      <c r="H722" s="4" t="str">
        <f>VLOOKUP(D722,Productos!$A$2:$B$13,2,FALSE)</f>
        <v>garrafa 8l</v>
      </c>
      <c r="I722" t="str">
        <f>VLOOKUP(C722,Países!$A$2:$B$186,2,FALSE)</f>
        <v>Australia and Oceania</v>
      </c>
      <c r="J722" s="4">
        <f>VLOOKUP(H722,Productos!$B$2:$C$13,2,FALSE)</f>
        <v>8</v>
      </c>
      <c r="K722" s="4">
        <f>VLOOKUP(H722,Productos!$B$2:$D$13,3,FALSE)</f>
        <v>14.5</v>
      </c>
      <c r="L722" s="4">
        <f>VLOOKUP(I722,Inventarios!$A$3:$B$9,2,FALSE)</f>
        <v>4047</v>
      </c>
      <c r="M722" s="4">
        <f>VLOOKUP(I722,Inventarios!$A$3:$C$9,3,FALSE)</f>
        <v>9654</v>
      </c>
      <c r="N722" s="4">
        <f t="shared" si="44"/>
        <v>971.5</v>
      </c>
      <c r="O722" s="4">
        <f t="shared" si="45"/>
        <v>963.5</v>
      </c>
      <c r="P722" s="4">
        <f t="shared" si="46"/>
        <v>2015</v>
      </c>
      <c r="Q722" s="4">
        <f t="shared" si="47"/>
        <v>536</v>
      </c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5">
      <c r="A723" s="4">
        <v>23983</v>
      </c>
      <c r="B723" s="4" t="s">
        <v>944</v>
      </c>
      <c r="C723" s="4" t="s">
        <v>99</v>
      </c>
      <c r="D723" s="4" t="s">
        <v>28</v>
      </c>
      <c r="E723" s="4" t="s">
        <v>1219</v>
      </c>
      <c r="F723" s="4">
        <v>30</v>
      </c>
      <c r="G723" s="6">
        <v>42281</v>
      </c>
      <c r="H723" s="4" t="str">
        <f>VLOOKUP(D723,Productos!$A$2:$B$13,2,FALSE)</f>
        <v>botella 1l</v>
      </c>
      <c r="I723" t="str">
        <f>VLOOKUP(C723,Países!$A$2:$B$186,2,FALSE)</f>
        <v>Asia</v>
      </c>
      <c r="J723" s="4">
        <f>VLOOKUP(H723,Productos!$B$2:$C$13,2,FALSE)</f>
        <v>3.5</v>
      </c>
      <c r="K723" s="4">
        <f>VLOOKUP(H723,Productos!$B$2:$D$13,3,FALSE)</f>
        <v>6.5</v>
      </c>
      <c r="L723" s="4">
        <f>VLOOKUP(I723,Inventarios!$A$3:$B$9,2,FALSE)</f>
        <v>10972</v>
      </c>
      <c r="M723" s="4">
        <f>VLOOKUP(I723,Inventarios!$A$3:$C$9,3,FALSE)</f>
        <v>18721</v>
      </c>
      <c r="N723" s="4">
        <f t="shared" si="44"/>
        <v>195</v>
      </c>
      <c r="O723" s="4">
        <f t="shared" si="45"/>
        <v>191.5</v>
      </c>
      <c r="P723" s="4">
        <f t="shared" si="46"/>
        <v>2015</v>
      </c>
      <c r="Q723" s="4">
        <f t="shared" si="47"/>
        <v>105</v>
      </c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5">
      <c r="A724" s="4">
        <v>23984</v>
      </c>
      <c r="B724" s="4" t="s">
        <v>945</v>
      </c>
      <c r="C724" s="4" t="s">
        <v>298</v>
      </c>
      <c r="D724" s="4" t="s">
        <v>37</v>
      </c>
      <c r="E724" s="4" t="s">
        <v>1219</v>
      </c>
      <c r="F724" s="4">
        <v>32</v>
      </c>
      <c r="G724" s="6">
        <v>42361</v>
      </c>
      <c r="H724" s="4" t="str">
        <f>VLOOKUP(D724,Productos!$A$2:$B$13,2,FALSE)</f>
        <v>garrafa 3l</v>
      </c>
      <c r="I724" t="str">
        <f>VLOOKUP(C724,Países!$A$2:$B$186,2,FALSE)</f>
        <v>Asia</v>
      </c>
      <c r="J724" s="4">
        <f>VLOOKUP(H724,Productos!$B$2:$C$13,2,FALSE)</f>
        <v>3.5</v>
      </c>
      <c r="K724" s="4">
        <f>VLOOKUP(H724,Productos!$B$2:$D$13,3,FALSE)</f>
        <v>6.99</v>
      </c>
      <c r="L724" s="4">
        <f>VLOOKUP(I724,Inventarios!$A$3:$B$9,2,FALSE)</f>
        <v>10972</v>
      </c>
      <c r="M724" s="4">
        <f>VLOOKUP(I724,Inventarios!$A$3:$C$9,3,FALSE)</f>
        <v>18721</v>
      </c>
      <c r="N724" s="4">
        <f t="shared" si="44"/>
        <v>223.68</v>
      </c>
      <c r="O724" s="4">
        <f t="shared" si="45"/>
        <v>220.18</v>
      </c>
      <c r="P724" s="4">
        <f t="shared" si="46"/>
        <v>2015</v>
      </c>
      <c r="Q724" s="4">
        <f t="shared" si="47"/>
        <v>112</v>
      </c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5">
      <c r="A725" s="4">
        <v>23985</v>
      </c>
      <c r="B725" s="4" t="s">
        <v>946</v>
      </c>
      <c r="C725" s="4" t="s">
        <v>123</v>
      </c>
      <c r="D725" s="4" t="s">
        <v>43</v>
      </c>
      <c r="E725" s="4" t="s">
        <v>1218</v>
      </c>
      <c r="F725" s="4">
        <v>48</v>
      </c>
      <c r="G725" s="6">
        <v>42310</v>
      </c>
      <c r="H725" s="4" t="str">
        <f>VLOOKUP(D725,Productos!$A$2:$B$13,2,FALSE)</f>
        <v>garrafa 8l</v>
      </c>
      <c r="I725" t="str">
        <f>VLOOKUP(C725,Países!$A$2:$B$186,2,FALSE)</f>
        <v>Australia and Oceania</v>
      </c>
      <c r="J725" s="4">
        <f>VLOOKUP(H725,Productos!$B$2:$C$13,2,FALSE)</f>
        <v>8</v>
      </c>
      <c r="K725" s="4">
        <f>VLOOKUP(H725,Productos!$B$2:$D$13,3,FALSE)</f>
        <v>14.5</v>
      </c>
      <c r="L725" s="4">
        <f>VLOOKUP(I725,Inventarios!$A$3:$B$9,2,FALSE)</f>
        <v>4047</v>
      </c>
      <c r="M725" s="4">
        <f>VLOOKUP(I725,Inventarios!$A$3:$C$9,3,FALSE)</f>
        <v>9654</v>
      </c>
      <c r="N725" s="4">
        <f t="shared" si="44"/>
        <v>696</v>
      </c>
      <c r="O725" s="4">
        <f t="shared" si="45"/>
        <v>688</v>
      </c>
      <c r="P725" s="4">
        <f t="shared" si="46"/>
        <v>2015</v>
      </c>
      <c r="Q725" s="4">
        <f t="shared" si="47"/>
        <v>384</v>
      </c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5">
      <c r="A726" s="4">
        <v>23986</v>
      </c>
      <c r="B726" s="4" t="s">
        <v>947</v>
      </c>
      <c r="C726" s="4" t="s">
        <v>323</v>
      </c>
      <c r="D726" s="4" t="s">
        <v>13</v>
      </c>
      <c r="E726" s="4" t="s">
        <v>1218</v>
      </c>
      <c r="F726" s="4">
        <v>61</v>
      </c>
      <c r="G726" s="6">
        <v>42331</v>
      </c>
      <c r="H726" s="4" t="str">
        <f>VLOOKUP(D726,Productos!$A$2:$B$13,2,FALSE)</f>
        <v>botellín 200cc</v>
      </c>
      <c r="I726" t="str">
        <f>VLOOKUP(C726,Países!$A$2:$B$186,2,FALSE)</f>
        <v>Europe</v>
      </c>
      <c r="J726" s="4">
        <f>VLOOKUP(H726,Productos!$B$2:$C$13,2,FALSE)</f>
        <v>1.5</v>
      </c>
      <c r="K726" s="4">
        <f>VLOOKUP(H726,Productos!$B$2:$D$13,3,FALSE)</f>
        <v>3</v>
      </c>
      <c r="L726" s="4">
        <f>VLOOKUP(I726,Inventarios!$A$3:$B$9,2,FALSE)</f>
        <v>12372</v>
      </c>
      <c r="M726" s="4">
        <f>VLOOKUP(I726,Inventarios!$A$3:$C$9,3,FALSE)</f>
        <v>22716</v>
      </c>
      <c r="N726" s="4">
        <f t="shared" si="44"/>
        <v>183</v>
      </c>
      <c r="O726" s="4">
        <f t="shared" si="45"/>
        <v>181.5</v>
      </c>
      <c r="P726" s="4">
        <f t="shared" si="46"/>
        <v>2015</v>
      </c>
      <c r="Q726" s="4">
        <f t="shared" si="47"/>
        <v>91.5</v>
      </c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5">
      <c r="A727" s="4">
        <v>23987</v>
      </c>
      <c r="B727" s="4" t="s">
        <v>948</v>
      </c>
      <c r="C727" s="4" t="s">
        <v>112</v>
      </c>
      <c r="D727" s="4" t="s">
        <v>16</v>
      </c>
      <c r="E727" s="4" t="s">
        <v>1219</v>
      </c>
      <c r="F727" s="4">
        <v>35</v>
      </c>
      <c r="G727" s="6">
        <v>42281</v>
      </c>
      <c r="H727" s="4" t="str">
        <f>VLOOKUP(D727,Productos!$A$2:$B$13,2,FALSE)</f>
        <v>garrafa 1l</v>
      </c>
      <c r="I727" t="str">
        <f>VLOOKUP(C727,Países!$A$2:$B$186,2,FALSE)</f>
        <v>Europe</v>
      </c>
      <c r="J727" s="4">
        <f>VLOOKUP(H727,Productos!$B$2:$C$13,2,FALSE)</f>
        <v>1</v>
      </c>
      <c r="K727" s="4">
        <f>VLOOKUP(H727,Productos!$B$2:$D$13,3,FALSE)</f>
        <v>2</v>
      </c>
      <c r="L727" s="4">
        <f>VLOOKUP(I727,Inventarios!$A$3:$B$9,2,FALSE)</f>
        <v>12372</v>
      </c>
      <c r="M727" s="4">
        <f>VLOOKUP(I727,Inventarios!$A$3:$C$9,3,FALSE)</f>
        <v>22716</v>
      </c>
      <c r="N727" s="4">
        <f t="shared" si="44"/>
        <v>70</v>
      </c>
      <c r="O727" s="4">
        <f t="shared" si="45"/>
        <v>69</v>
      </c>
      <c r="P727" s="4">
        <f t="shared" si="46"/>
        <v>2015</v>
      </c>
      <c r="Q727" s="4">
        <f t="shared" si="47"/>
        <v>35</v>
      </c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5">
      <c r="A728" s="4">
        <v>23988</v>
      </c>
      <c r="B728" s="4" t="s">
        <v>949</v>
      </c>
      <c r="C728" s="4" t="s">
        <v>223</v>
      </c>
      <c r="D728" s="4" t="s">
        <v>41</v>
      </c>
      <c r="E728" s="4" t="s">
        <v>1220</v>
      </c>
      <c r="F728" s="4">
        <v>81</v>
      </c>
      <c r="G728" s="6">
        <v>42250</v>
      </c>
      <c r="H728" s="4" t="str">
        <f>VLOOKUP(D728,Productos!$A$2:$B$13,2,FALSE)</f>
        <v>garrafa 4l</v>
      </c>
      <c r="I728" t="str">
        <f>VLOOKUP(C728,Países!$A$2:$B$186,2,FALSE)</f>
        <v>Australia and Oceania</v>
      </c>
      <c r="J728" s="4">
        <f>VLOOKUP(H728,Productos!$B$2:$C$13,2,FALSE)</f>
        <v>5</v>
      </c>
      <c r="K728" s="4">
        <f>VLOOKUP(H728,Productos!$B$2:$D$13,3,FALSE)</f>
        <v>9.99</v>
      </c>
      <c r="L728" s="4">
        <f>VLOOKUP(I728,Inventarios!$A$3:$B$9,2,FALSE)</f>
        <v>4047</v>
      </c>
      <c r="M728" s="4">
        <f>VLOOKUP(I728,Inventarios!$A$3:$C$9,3,FALSE)</f>
        <v>9654</v>
      </c>
      <c r="N728" s="4">
        <f t="shared" si="44"/>
        <v>809.19</v>
      </c>
      <c r="O728" s="4">
        <f t="shared" si="45"/>
        <v>804.19</v>
      </c>
      <c r="P728" s="4">
        <f t="shared" si="46"/>
        <v>2015</v>
      </c>
      <c r="Q728" s="4">
        <f t="shared" si="47"/>
        <v>405</v>
      </c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5">
      <c r="A729" s="4">
        <v>23989</v>
      </c>
      <c r="B729" s="4" t="s">
        <v>950</v>
      </c>
      <c r="C729" s="4" t="s">
        <v>328</v>
      </c>
      <c r="D729" s="4" t="s">
        <v>31</v>
      </c>
      <c r="E729" s="4" t="s">
        <v>1219</v>
      </c>
      <c r="F729" s="4">
        <v>58</v>
      </c>
      <c r="G729" s="6">
        <v>42249</v>
      </c>
      <c r="H729" s="4" t="str">
        <f>VLOOKUP(D729,Productos!$A$2:$B$13,2,FALSE)</f>
        <v>botella 5l</v>
      </c>
      <c r="I729" t="str">
        <f>VLOOKUP(C729,Países!$A$2:$B$186,2,FALSE)</f>
        <v>Sub-Saharan Africa</v>
      </c>
      <c r="J729" s="4">
        <f>VLOOKUP(H729,Productos!$B$2:$C$13,2,FALSE)</f>
        <v>6</v>
      </c>
      <c r="K729" s="4">
        <f>VLOOKUP(H729,Productos!$B$2:$D$13,3,FALSE)</f>
        <v>9</v>
      </c>
      <c r="L729" s="4">
        <f>VLOOKUP(I729,Inventarios!$A$3:$B$9,2,FALSE)</f>
        <v>26618</v>
      </c>
      <c r="M729" s="4">
        <f>VLOOKUP(I729,Inventarios!$A$3:$C$9,3,FALSE)</f>
        <v>39447</v>
      </c>
      <c r="N729" s="4">
        <f t="shared" si="44"/>
        <v>522</v>
      </c>
      <c r="O729" s="4">
        <f t="shared" si="45"/>
        <v>516</v>
      </c>
      <c r="P729" s="4">
        <f t="shared" si="46"/>
        <v>2015</v>
      </c>
      <c r="Q729" s="4">
        <f t="shared" si="47"/>
        <v>348</v>
      </c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5">
      <c r="A730" s="4">
        <v>23990</v>
      </c>
      <c r="B730" s="4" t="s">
        <v>951</v>
      </c>
      <c r="C730" s="4" t="s">
        <v>235</v>
      </c>
      <c r="D730" s="4" t="s">
        <v>24</v>
      </c>
      <c r="E730" s="4" t="s">
        <v>1218</v>
      </c>
      <c r="F730" s="4">
        <v>71</v>
      </c>
      <c r="G730" s="6">
        <v>42272</v>
      </c>
      <c r="H730" s="4" t="str">
        <f>VLOOKUP(D730,Productos!$A$2:$B$13,2,FALSE)</f>
        <v>botella 0.5l</v>
      </c>
      <c r="I730" t="str">
        <f>VLOOKUP(C730,Países!$A$2:$B$186,2,FALSE)</f>
        <v>Asia</v>
      </c>
      <c r="J730" s="4">
        <f>VLOOKUP(H730,Productos!$B$2:$C$13,2,FALSE)</f>
        <v>3</v>
      </c>
      <c r="K730" s="4">
        <f>VLOOKUP(H730,Productos!$B$2:$D$13,3,FALSE)</f>
        <v>6</v>
      </c>
      <c r="L730" s="4">
        <f>VLOOKUP(I730,Inventarios!$A$3:$B$9,2,FALSE)</f>
        <v>10972</v>
      </c>
      <c r="M730" s="4">
        <f>VLOOKUP(I730,Inventarios!$A$3:$C$9,3,FALSE)</f>
        <v>18721</v>
      </c>
      <c r="N730" s="4">
        <f t="shared" si="44"/>
        <v>426</v>
      </c>
      <c r="O730" s="4">
        <f t="shared" si="45"/>
        <v>423</v>
      </c>
      <c r="P730" s="4">
        <f t="shared" si="46"/>
        <v>2015</v>
      </c>
      <c r="Q730" s="4">
        <f t="shared" si="47"/>
        <v>213</v>
      </c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5">
      <c r="A731" s="4">
        <v>23991</v>
      </c>
      <c r="B731" s="4" t="s">
        <v>952</v>
      </c>
      <c r="C731" s="4" t="s">
        <v>60</v>
      </c>
      <c r="D731" s="4" t="s">
        <v>16</v>
      </c>
      <c r="E731" s="4" t="s">
        <v>1218</v>
      </c>
      <c r="F731" s="4">
        <v>55</v>
      </c>
      <c r="G731" s="6">
        <v>42266</v>
      </c>
      <c r="H731" s="4" t="str">
        <f>VLOOKUP(D731,Productos!$A$2:$B$13,2,FALSE)</f>
        <v>garrafa 1l</v>
      </c>
      <c r="I731" t="str">
        <f>VLOOKUP(C731,Países!$A$2:$B$186,2,FALSE)</f>
        <v>Central America and the Caribbean</v>
      </c>
      <c r="J731" s="4">
        <f>VLOOKUP(H731,Productos!$B$2:$C$13,2,FALSE)</f>
        <v>1</v>
      </c>
      <c r="K731" s="4">
        <f>VLOOKUP(H731,Productos!$B$2:$D$13,3,FALSE)</f>
        <v>2</v>
      </c>
      <c r="L731" s="4">
        <f>VLOOKUP(I731,Inventarios!$A$3:$B$9,2,FALSE)</f>
        <v>7690</v>
      </c>
      <c r="M731" s="4">
        <f>VLOOKUP(I731,Inventarios!$A$3:$C$9,3,FALSE)</f>
        <v>14672</v>
      </c>
      <c r="N731" s="4">
        <f t="shared" si="44"/>
        <v>110</v>
      </c>
      <c r="O731" s="4">
        <f t="shared" si="45"/>
        <v>109</v>
      </c>
      <c r="P731" s="4">
        <f t="shared" si="46"/>
        <v>2015</v>
      </c>
      <c r="Q731" s="4">
        <f t="shared" si="47"/>
        <v>55</v>
      </c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5">
      <c r="A732" s="4">
        <v>23992</v>
      </c>
      <c r="B732" s="4" t="s">
        <v>953</v>
      </c>
      <c r="C732" s="4" t="s">
        <v>172</v>
      </c>
      <c r="D732" s="4" t="s">
        <v>24</v>
      </c>
      <c r="E732" s="4" t="s">
        <v>1218</v>
      </c>
      <c r="F732" s="4">
        <v>34</v>
      </c>
      <c r="G732" s="6">
        <v>42276</v>
      </c>
      <c r="H732" s="4" t="str">
        <f>VLOOKUP(D732,Productos!$A$2:$B$13,2,FALSE)</f>
        <v>botella 0.5l</v>
      </c>
      <c r="I732" t="str">
        <f>VLOOKUP(C732,Países!$A$2:$B$186,2,FALSE)</f>
        <v>Asia</v>
      </c>
      <c r="J732" s="4">
        <f>VLOOKUP(H732,Productos!$B$2:$C$13,2,FALSE)</f>
        <v>3</v>
      </c>
      <c r="K732" s="4">
        <f>VLOOKUP(H732,Productos!$B$2:$D$13,3,FALSE)</f>
        <v>6</v>
      </c>
      <c r="L732" s="4">
        <f>VLOOKUP(I732,Inventarios!$A$3:$B$9,2,FALSE)</f>
        <v>10972</v>
      </c>
      <c r="M732" s="4">
        <f>VLOOKUP(I732,Inventarios!$A$3:$C$9,3,FALSE)</f>
        <v>18721</v>
      </c>
      <c r="N732" s="4">
        <f t="shared" si="44"/>
        <v>204</v>
      </c>
      <c r="O732" s="4">
        <f t="shared" si="45"/>
        <v>201</v>
      </c>
      <c r="P732" s="4">
        <f t="shared" si="46"/>
        <v>2015</v>
      </c>
      <c r="Q732" s="4">
        <f t="shared" si="47"/>
        <v>102</v>
      </c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5">
      <c r="A733" s="4">
        <v>23993</v>
      </c>
      <c r="B733" s="4" t="s">
        <v>954</v>
      </c>
      <c r="C733" s="4" t="s">
        <v>295</v>
      </c>
      <c r="D733" s="4" t="s">
        <v>13</v>
      </c>
      <c r="E733" s="4" t="s">
        <v>1218</v>
      </c>
      <c r="F733" s="4">
        <v>161</v>
      </c>
      <c r="G733" s="6">
        <v>42264</v>
      </c>
      <c r="H733" s="4" t="str">
        <f>VLOOKUP(D733,Productos!$A$2:$B$13,2,FALSE)</f>
        <v>botellín 200cc</v>
      </c>
      <c r="I733" t="str">
        <f>VLOOKUP(C733,Países!$A$2:$B$186,2,FALSE)</f>
        <v>Europe</v>
      </c>
      <c r="J733" s="4">
        <f>VLOOKUP(H733,Productos!$B$2:$C$13,2,FALSE)</f>
        <v>1.5</v>
      </c>
      <c r="K733" s="4">
        <f>VLOOKUP(H733,Productos!$B$2:$D$13,3,FALSE)</f>
        <v>3</v>
      </c>
      <c r="L733" s="4">
        <f>VLOOKUP(I733,Inventarios!$A$3:$B$9,2,FALSE)</f>
        <v>12372</v>
      </c>
      <c r="M733" s="4">
        <f>VLOOKUP(I733,Inventarios!$A$3:$C$9,3,FALSE)</f>
        <v>22716</v>
      </c>
      <c r="N733" s="4">
        <f t="shared" si="44"/>
        <v>483</v>
      </c>
      <c r="O733" s="4">
        <f t="shared" si="45"/>
        <v>481.5</v>
      </c>
      <c r="P733" s="4">
        <f t="shared" si="46"/>
        <v>2015</v>
      </c>
      <c r="Q733" s="4">
        <f t="shared" si="47"/>
        <v>241.5</v>
      </c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5">
      <c r="A734" s="4">
        <v>23994</v>
      </c>
      <c r="B734" s="4" t="s">
        <v>955</v>
      </c>
      <c r="C734" s="4" t="s">
        <v>34</v>
      </c>
      <c r="D734" s="4" t="s">
        <v>28</v>
      </c>
      <c r="E734" s="4" t="s">
        <v>1218</v>
      </c>
      <c r="F734" s="4">
        <v>171</v>
      </c>
      <c r="G734" s="6">
        <v>42290</v>
      </c>
      <c r="H734" s="4" t="str">
        <f>VLOOKUP(D734,Productos!$A$2:$B$13,2,FALSE)</f>
        <v>botella 1l</v>
      </c>
      <c r="I734" t="str">
        <f>VLOOKUP(C734,Países!$A$2:$B$186,2,FALSE)</f>
        <v>Europe</v>
      </c>
      <c r="J734" s="4">
        <f>VLOOKUP(H734,Productos!$B$2:$C$13,2,FALSE)</f>
        <v>3.5</v>
      </c>
      <c r="K734" s="4">
        <f>VLOOKUP(H734,Productos!$B$2:$D$13,3,FALSE)</f>
        <v>6.5</v>
      </c>
      <c r="L734" s="4">
        <f>VLOOKUP(I734,Inventarios!$A$3:$B$9,2,FALSE)</f>
        <v>12372</v>
      </c>
      <c r="M734" s="4">
        <f>VLOOKUP(I734,Inventarios!$A$3:$C$9,3,FALSE)</f>
        <v>22716</v>
      </c>
      <c r="N734" s="4">
        <f t="shared" si="44"/>
        <v>1111.5</v>
      </c>
      <c r="O734" s="4">
        <f t="shared" si="45"/>
        <v>1108</v>
      </c>
      <c r="P734" s="4">
        <f t="shared" si="46"/>
        <v>2015</v>
      </c>
      <c r="Q734" s="4">
        <f t="shared" si="47"/>
        <v>598.5</v>
      </c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5">
      <c r="A735" s="4">
        <v>23995</v>
      </c>
      <c r="B735" s="4" t="s">
        <v>956</v>
      </c>
      <c r="C735" s="4" t="s">
        <v>97</v>
      </c>
      <c r="D735" s="4" t="s">
        <v>28</v>
      </c>
      <c r="E735" s="4" t="s">
        <v>1219</v>
      </c>
      <c r="F735" s="4">
        <v>188</v>
      </c>
      <c r="G735" s="6">
        <v>42351</v>
      </c>
      <c r="H735" s="4" t="str">
        <f>VLOOKUP(D735,Productos!$A$2:$B$13,2,FALSE)</f>
        <v>botella 1l</v>
      </c>
      <c r="I735" t="str">
        <f>VLOOKUP(C735,Países!$A$2:$B$186,2,FALSE)</f>
        <v>Sub-Saharan Africa</v>
      </c>
      <c r="J735" s="4">
        <f>VLOOKUP(H735,Productos!$B$2:$C$13,2,FALSE)</f>
        <v>3.5</v>
      </c>
      <c r="K735" s="4">
        <f>VLOOKUP(H735,Productos!$B$2:$D$13,3,FALSE)</f>
        <v>6.5</v>
      </c>
      <c r="L735" s="4">
        <f>VLOOKUP(I735,Inventarios!$A$3:$B$9,2,FALSE)</f>
        <v>26618</v>
      </c>
      <c r="M735" s="4">
        <f>VLOOKUP(I735,Inventarios!$A$3:$C$9,3,FALSE)</f>
        <v>39447</v>
      </c>
      <c r="N735" s="4">
        <f t="shared" si="44"/>
        <v>1222</v>
      </c>
      <c r="O735" s="4">
        <f t="shared" si="45"/>
        <v>1218.5</v>
      </c>
      <c r="P735" s="4">
        <f t="shared" si="46"/>
        <v>2015</v>
      </c>
      <c r="Q735" s="4">
        <f t="shared" si="47"/>
        <v>658</v>
      </c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5">
      <c r="A736" s="4">
        <v>23996</v>
      </c>
      <c r="B736" s="4" t="s">
        <v>957</v>
      </c>
      <c r="C736" s="4" t="s">
        <v>56</v>
      </c>
      <c r="D736" s="4" t="s">
        <v>13</v>
      </c>
      <c r="E736" s="4" t="s">
        <v>1220</v>
      </c>
      <c r="F736" s="4">
        <v>58</v>
      </c>
      <c r="G736" s="6">
        <v>42342</v>
      </c>
      <c r="H736" s="4" t="str">
        <f>VLOOKUP(D736,Productos!$A$2:$B$13,2,FALSE)</f>
        <v>botellín 200cc</v>
      </c>
      <c r="I736" t="str">
        <f>VLOOKUP(C736,Países!$A$2:$B$186,2,FALSE)</f>
        <v>Middle East and North Africa</v>
      </c>
      <c r="J736" s="4">
        <f>VLOOKUP(H736,Productos!$B$2:$C$13,2,FALSE)</f>
        <v>1.5</v>
      </c>
      <c r="K736" s="4">
        <f>VLOOKUP(H736,Productos!$B$2:$D$13,3,FALSE)</f>
        <v>3</v>
      </c>
      <c r="L736" s="4">
        <f>VLOOKUP(I736,Inventarios!$A$3:$B$9,2,FALSE)</f>
        <v>11415</v>
      </c>
      <c r="M736" s="4">
        <f>VLOOKUP(I736,Inventarios!$A$3:$C$9,3,FALSE)</f>
        <v>15102</v>
      </c>
      <c r="N736" s="4">
        <f t="shared" si="44"/>
        <v>174</v>
      </c>
      <c r="O736" s="4">
        <f t="shared" si="45"/>
        <v>172.5</v>
      </c>
      <c r="P736" s="4">
        <f t="shared" si="46"/>
        <v>2015</v>
      </c>
      <c r="Q736" s="4">
        <f t="shared" si="47"/>
        <v>87</v>
      </c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5">
      <c r="A737" s="4">
        <v>23997</v>
      </c>
      <c r="B737" s="4" t="s">
        <v>958</v>
      </c>
      <c r="C737" s="4" t="s">
        <v>312</v>
      </c>
      <c r="D737" s="4" t="s">
        <v>19</v>
      </c>
      <c r="E737" s="4" t="s">
        <v>1218</v>
      </c>
      <c r="F737" s="4">
        <v>161</v>
      </c>
      <c r="G737" s="6">
        <v>42257</v>
      </c>
      <c r="H737" s="4" t="str">
        <f>VLOOKUP(D737,Productos!$A$2:$B$13,2,FALSE)</f>
        <v>botellín 300cc</v>
      </c>
      <c r="I737" t="str">
        <f>VLOOKUP(C737,Países!$A$2:$B$186,2,FALSE)</f>
        <v>Middle East and North Africa</v>
      </c>
      <c r="J737" s="4">
        <f>VLOOKUP(H737,Productos!$B$2:$C$13,2,FALSE)</f>
        <v>2</v>
      </c>
      <c r="K737" s="4">
        <f>VLOOKUP(H737,Productos!$B$2:$D$13,3,FALSE)</f>
        <v>3.99</v>
      </c>
      <c r="L737" s="4">
        <f>VLOOKUP(I737,Inventarios!$A$3:$B$9,2,FALSE)</f>
        <v>11415</v>
      </c>
      <c r="M737" s="4">
        <f>VLOOKUP(I737,Inventarios!$A$3:$C$9,3,FALSE)</f>
        <v>15102</v>
      </c>
      <c r="N737" s="4">
        <f t="shared" si="44"/>
        <v>642.39</v>
      </c>
      <c r="O737" s="4">
        <f t="shared" si="45"/>
        <v>640.39</v>
      </c>
      <c r="P737" s="4">
        <f t="shared" si="46"/>
        <v>2015</v>
      </c>
      <c r="Q737" s="4">
        <f t="shared" si="47"/>
        <v>322</v>
      </c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5">
      <c r="A738" s="4">
        <v>23998</v>
      </c>
      <c r="B738" s="4" t="s">
        <v>959</v>
      </c>
      <c r="C738" s="4" t="s">
        <v>90</v>
      </c>
      <c r="D738" s="4" t="s">
        <v>19</v>
      </c>
      <c r="E738" s="4" t="s">
        <v>1218</v>
      </c>
      <c r="F738" s="4">
        <v>127</v>
      </c>
      <c r="G738" s="6">
        <v>42270</v>
      </c>
      <c r="H738" s="4" t="str">
        <f>VLOOKUP(D738,Productos!$A$2:$B$13,2,FALSE)</f>
        <v>botellín 300cc</v>
      </c>
      <c r="I738" t="str">
        <f>VLOOKUP(C738,Países!$A$2:$B$186,2,FALSE)</f>
        <v>Europe</v>
      </c>
      <c r="J738" s="4">
        <f>VLOOKUP(H738,Productos!$B$2:$C$13,2,FALSE)</f>
        <v>2</v>
      </c>
      <c r="K738" s="4">
        <f>VLOOKUP(H738,Productos!$B$2:$D$13,3,FALSE)</f>
        <v>3.99</v>
      </c>
      <c r="L738" s="4">
        <f>VLOOKUP(I738,Inventarios!$A$3:$B$9,2,FALSE)</f>
        <v>12372</v>
      </c>
      <c r="M738" s="4">
        <f>VLOOKUP(I738,Inventarios!$A$3:$C$9,3,FALSE)</f>
        <v>22716</v>
      </c>
      <c r="N738" s="4">
        <f t="shared" si="44"/>
        <v>506.73</v>
      </c>
      <c r="O738" s="4">
        <f t="shared" si="45"/>
        <v>504.73</v>
      </c>
      <c r="P738" s="4">
        <f t="shared" si="46"/>
        <v>2015</v>
      </c>
      <c r="Q738" s="4">
        <f t="shared" si="47"/>
        <v>254</v>
      </c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5">
      <c r="A739" s="4">
        <v>23999</v>
      </c>
      <c r="B739" s="4" t="s">
        <v>960</v>
      </c>
      <c r="C739" s="4" t="s">
        <v>207</v>
      </c>
      <c r="D739" s="4" t="s">
        <v>37</v>
      </c>
      <c r="E739" s="4" t="s">
        <v>1220</v>
      </c>
      <c r="F739" s="4">
        <v>94</v>
      </c>
      <c r="G739" s="6">
        <v>42264</v>
      </c>
      <c r="H739" s="4" t="str">
        <f>VLOOKUP(D739,Productos!$A$2:$B$13,2,FALSE)</f>
        <v>garrafa 3l</v>
      </c>
      <c r="I739" t="str">
        <f>VLOOKUP(C739,Países!$A$2:$B$186,2,FALSE)</f>
        <v>Sub-Saharan Africa</v>
      </c>
      <c r="J739" s="4">
        <f>VLOOKUP(H739,Productos!$B$2:$C$13,2,FALSE)</f>
        <v>3.5</v>
      </c>
      <c r="K739" s="4">
        <f>VLOOKUP(H739,Productos!$B$2:$D$13,3,FALSE)</f>
        <v>6.99</v>
      </c>
      <c r="L739" s="4">
        <f>VLOOKUP(I739,Inventarios!$A$3:$B$9,2,FALSE)</f>
        <v>26618</v>
      </c>
      <c r="M739" s="4">
        <f>VLOOKUP(I739,Inventarios!$A$3:$C$9,3,FALSE)</f>
        <v>39447</v>
      </c>
      <c r="N739" s="4">
        <f t="shared" si="44"/>
        <v>657.06000000000006</v>
      </c>
      <c r="O739" s="4">
        <f t="shared" si="45"/>
        <v>653.56000000000006</v>
      </c>
      <c r="P739" s="4">
        <f t="shared" si="46"/>
        <v>2015</v>
      </c>
      <c r="Q739" s="4">
        <f t="shared" si="47"/>
        <v>329</v>
      </c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5">
      <c r="A740" s="4">
        <v>24000</v>
      </c>
      <c r="B740" s="4" t="s">
        <v>961</v>
      </c>
      <c r="C740" s="4" t="s">
        <v>153</v>
      </c>
      <c r="D740" s="4" t="s">
        <v>22</v>
      </c>
      <c r="E740" s="4" t="s">
        <v>1218</v>
      </c>
      <c r="F740" s="4">
        <v>4</v>
      </c>
      <c r="G740" s="6">
        <v>42348</v>
      </c>
      <c r="H740" s="4" t="str">
        <f>VLOOKUP(D740,Productos!$A$2:$B$13,2,FALSE)</f>
        <v>botellín 500cc</v>
      </c>
      <c r="I740" t="str">
        <f>VLOOKUP(C740,Países!$A$2:$B$186,2,FALSE)</f>
        <v>Europe</v>
      </c>
      <c r="J740" s="4">
        <f>VLOOKUP(H740,Productos!$B$2:$C$13,2,FALSE)</f>
        <v>3.5</v>
      </c>
      <c r="K740" s="4">
        <f>VLOOKUP(H740,Productos!$B$2:$D$13,3,FALSE)</f>
        <v>6.5</v>
      </c>
      <c r="L740" s="4">
        <f>VLOOKUP(I740,Inventarios!$A$3:$B$9,2,FALSE)</f>
        <v>12372</v>
      </c>
      <c r="M740" s="4">
        <f>VLOOKUP(I740,Inventarios!$A$3:$C$9,3,FALSE)</f>
        <v>22716</v>
      </c>
      <c r="N740" s="4">
        <f t="shared" si="44"/>
        <v>26</v>
      </c>
      <c r="O740" s="4">
        <f t="shared" si="45"/>
        <v>22.5</v>
      </c>
      <c r="P740" s="4">
        <f t="shared" si="46"/>
        <v>2015</v>
      </c>
      <c r="Q740" s="4">
        <f t="shared" si="47"/>
        <v>14</v>
      </c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5">
      <c r="A741" s="4">
        <v>24001</v>
      </c>
      <c r="B741" s="4" t="s">
        <v>962</v>
      </c>
      <c r="C741" s="4" t="s">
        <v>257</v>
      </c>
      <c r="D741" s="4" t="s">
        <v>19</v>
      </c>
      <c r="E741" s="4" t="s">
        <v>1219</v>
      </c>
      <c r="F741" s="4">
        <v>83</v>
      </c>
      <c r="G741" s="6">
        <v>42348</v>
      </c>
      <c r="H741" s="4" t="str">
        <f>VLOOKUP(D741,Productos!$A$2:$B$13,2,FALSE)</f>
        <v>botellín 300cc</v>
      </c>
      <c r="I741" t="str">
        <f>VLOOKUP(C741,Países!$A$2:$B$186,2,FALSE)</f>
        <v>Europe</v>
      </c>
      <c r="J741" s="4">
        <f>VLOOKUP(H741,Productos!$B$2:$C$13,2,FALSE)</f>
        <v>2</v>
      </c>
      <c r="K741" s="4">
        <f>VLOOKUP(H741,Productos!$B$2:$D$13,3,FALSE)</f>
        <v>3.99</v>
      </c>
      <c r="L741" s="4">
        <f>VLOOKUP(I741,Inventarios!$A$3:$B$9,2,FALSE)</f>
        <v>12372</v>
      </c>
      <c r="M741" s="4">
        <f>VLOOKUP(I741,Inventarios!$A$3:$C$9,3,FALSE)</f>
        <v>22716</v>
      </c>
      <c r="N741" s="4">
        <f t="shared" si="44"/>
        <v>331.17</v>
      </c>
      <c r="O741" s="4">
        <f t="shared" si="45"/>
        <v>329.17</v>
      </c>
      <c r="P741" s="4">
        <f t="shared" si="46"/>
        <v>2015</v>
      </c>
      <c r="Q741" s="4">
        <f t="shared" si="47"/>
        <v>166</v>
      </c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5">
      <c r="A742" s="4">
        <v>24002</v>
      </c>
      <c r="B742" s="4" t="s">
        <v>963</v>
      </c>
      <c r="C742" s="4" t="s">
        <v>130</v>
      </c>
      <c r="D742" s="4" t="s">
        <v>19</v>
      </c>
      <c r="E742" s="4" t="s">
        <v>1219</v>
      </c>
      <c r="F742" s="4">
        <v>22</v>
      </c>
      <c r="G742" s="6">
        <v>42260</v>
      </c>
      <c r="H742" s="4" t="str">
        <f>VLOOKUP(D742,Productos!$A$2:$B$13,2,FALSE)</f>
        <v>botellín 300cc</v>
      </c>
      <c r="I742" t="str">
        <f>VLOOKUP(C742,Países!$A$2:$B$186,2,FALSE)</f>
        <v>Sub-Saharan Africa</v>
      </c>
      <c r="J742" s="4">
        <f>VLOOKUP(H742,Productos!$B$2:$C$13,2,FALSE)</f>
        <v>2</v>
      </c>
      <c r="K742" s="4">
        <f>VLOOKUP(H742,Productos!$B$2:$D$13,3,FALSE)</f>
        <v>3.99</v>
      </c>
      <c r="L742" s="4">
        <f>VLOOKUP(I742,Inventarios!$A$3:$B$9,2,FALSE)</f>
        <v>26618</v>
      </c>
      <c r="M742" s="4">
        <f>VLOOKUP(I742,Inventarios!$A$3:$C$9,3,FALSE)</f>
        <v>39447</v>
      </c>
      <c r="N742" s="4">
        <f t="shared" si="44"/>
        <v>87.78</v>
      </c>
      <c r="O742" s="4">
        <f t="shared" si="45"/>
        <v>85.78</v>
      </c>
      <c r="P742" s="4">
        <f t="shared" si="46"/>
        <v>2015</v>
      </c>
      <c r="Q742" s="4">
        <f t="shared" si="47"/>
        <v>44</v>
      </c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5">
      <c r="A743" s="4">
        <v>24003</v>
      </c>
      <c r="B743" s="4" t="s">
        <v>964</v>
      </c>
      <c r="C743" s="4" t="s">
        <v>307</v>
      </c>
      <c r="D743" s="4" t="s">
        <v>41</v>
      </c>
      <c r="E743" s="4" t="s">
        <v>1220</v>
      </c>
      <c r="F743" s="4">
        <v>62</v>
      </c>
      <c r="G743" s="6">
        <v>42269</v>
      </c>
      <c r="H743" s="4" t="str">
        <f>VLOOKUP(D743,Productos!$A$2:$B$13,2,FALSE)</f>
        <v>garrafa 4l</v>
      </c>
      <c r="I743" t="str">
        <f>VLOOKUP(C743,Países!$A$2:$B$186,2,FALSE)</f>
        <v>Sub-Saharan Africa</v>
      </c>
      <c r="J743" s="4">
        <f>VLOOKUP(H743,Productos!$B$2:$C$13,2,FALSE)</f>
        <v>5</v>
      </c>
      <c r="K743" s="4">
        <f>VLOOKUP(H743,Productos!$B$2:$D$13,3,FALSE)</f>
        <v>9.99</v>
      </c>
      <c r="L743" s="4">
        <f>VLOOKUP(I743,Inventarios!$A$3:$B$9,2,FALSE)</f>
        <v>26618</v>
      </c>
      <c r="M743" s="4">
        <f>VLOOKUP(I743,Inventarios!$A$3:$C$9,3,FALSE)</f>
        <v>39447</v>
      </c>
      <c r="N743" s="4">
        <f t="shared" si="44"/>
        <v>619.38</v>
      </c>
      <c r="O743" s="4">
        <f t="shared" si="45"/>
        <v>614.38</v>
      </c>
      <c r="P743" s="4">
        <f t="shared" si="46"/>
        <v>2015</v>
      </c>
      <c r="Q743" s="4">
        <f t="shared" si="47"/>
        <v>310</v>
      </c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5">
      <c r="A744" s="4">
        <v>24004</v>
      </c>
      <c r="B744" s="4" t="s">
        <v>965</v>
      </c>
      <c r="C744" s="4" t="s">
        <v>173</v>
      </c>
      <c r="D744" s="4" t="s">
        <v>31</v>
      </c>
      <c r="E744" s="4" t="s">
        <v>1218</v>
      </c>
      <c r="F744" s="4">
        <v>140</v>
      </c>
      <c r="G744" s="6">
        <v>42336</v>
      </c>
      <c r="H744" s="4" t="str">
        <f>VLOOKUP(D744,Productos!$A$2:$B$13,2,FALSE)</f>
        <v>botella 5l</v>
      </c>
      <c r="I744" t="str">
        <f>VLOOKUP(C744,Países!$A$2:$B$186,2,FALSE)</f>
        <v>Asia</v>
      </c>
      <c r="J744" s="4">
        <f>VLOOKUP(H744,Productos!$B$2:$C$13,2,FALSE)</f>
        <v>6</v>
      </c>
      <c r="K744" s="4">
        <f>VLOOKUP(H744,Productos!$B$2:$D$13,3,FALSE)</f>
        <v>9</v>
      </c>
      <c r="L744" s="4">
        <f>VLOOKUP(I744,Inventarios!$A$3:$B$9,2,FALSE)</f>
        <v>10972</v>
      </c>
      <c r="M744" s="4">
        <f>VLOOKUP(I744,Inventarios!$A$3:$C$9,3,FALSE)</f>
        <v>18721</v>
      </c>
      <c r="N744" s="4">
        <f t="shared" si="44"/>
        <v>1260</v>
      </c>
      <c r="O744" s="4">
        <f t="shared" si="45"/>
        <v>1254</v>
      </c>
      <c r="P744" s="4">
        <f t="shared" si="46"/>
        <v>2015</v>
      </c>
      <c r="Q744" s="4">
        <f t="shared" si="47"/>
        <v>840</v>
      </c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5">
      <c r="A745" s="4">
        <v>24005</v>
      </c>
      <c r="B745" s="4" t="s">
        <v>966</v>
      </c>
      <c r="C745" s="4" t="s">
        <v>134</v>
      </c>
      <c r="D745" s="4" t="s">
        <v>28</v>
      </c>
      <c r="E745" s="4" t="s">
        <v>1219</v>
      </c>
      <c r="F745" s="4">
        <v>203</v>
      </c>
      <c r="G745" s="6">
        <v>42347</v>
      </c>
      <c r="H745" s="4" t="str">
        <f>VLOOKUP(D745,Productos!$A$2:$B$13,2,FALSE)</f>
        <v>botella 1l</v>
      </c>
      <c r="I745" t="str">
        <f>VLOOKUP(C745,Países!$A$2:$B$186,2,FALSE)</f>
        <v>Europe</v>
      </c>
      <c r="J745" s="4">
        <f>VLOOKUP(H745,Productos!$B$2:$C$13,2,FALSE)</f>
        <v>3.5</v>
      </c>
      <c r="K745" s="4">
        <f>VLOOKUP(H745,Productos!$B$2:$D$13,3,FALSE)</f>
        <v>6.5</v>
      </c>
      <c r="L745" s="4">
        <f>VLOOKUP(I745,Inventarios!$A$3:$B$9,2,FALSE)</f>
        <v>12372</v>
      </c>
      <c r="M745" s="4">
        <f>VLOOKUP(I745,Inventarios!$A$3:$C$9,3,FALSE)</f>
        <v>22716</v>
      </c>
      <c r="N745" s="4">
        <f t="shared" si="44"/>
        <v>1319.5</v>
      </c>
      <c r="O745" s="4">
        <f t="shared" si="45"/>
        <v>1316</v>
      </c>
      <c r="P745" s="4">
        <f t="shared" si="46"/>
        <v>2015</v>
      </c>
      <c r="Q745" s="4">
        <f t="shared" si="47"/>
        <v>710.5</v>
      </c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5">
      <c r="A746" s="4">
        <v>24006</v>
      </c>
      <c r="B746" s="4" t="s">
        <v>967</v>
      </c>
      <c r="C746" s="4" t="s">
        <v>106</v>
      </c>
      <c r="D746" s="4" t="s">
        <v>31</v>
      </c>
      <c r="E746" s="4" t="s">
        <v>1218</v>
      </c>
      <c r="F746" s="4">
        <v>94</v>
      </c>
      <c r="G746" s="6">
        <v>42294</v>
      </c>
      <c r="H746" s="4" t="str">
        <f>VLOOKUP(D746,Productos!$A$2:$B$13,2,FALSE)</f>
        <v>botella 5l</v>
      </c>
      <c r="I746" t="str">
        <f>VLOOKUP(C746,Países!$A$2:$B$186,2,FALSE)</f>
        <v>Europe</v>
      </c>
      <c r="J746" s="4">
        <f>VLOOKUP(H746,Productos!$B$2:$C$13,2,FALSE)</f>
        <v>6</v>
      </c>
      <c r="K746" s="4">
        <f>VLOOKUP(H746,Productos!$B$2:$D$13,3,FALSE)</f>
        <v>9</v>
      </c>
      <c r="L746" s="4">
        <f>VLOOKUP(I746,Inventarios!$A$3:$B$9,2,FALSE)</f>
        <v>12372</v>
      </c>
      <c r="M746" s="4">
        <f>VLOOKUP(I746,Inventarios!$A$3:$C$9,3,FALSE)</f>
        <v>22716</v>
      </c>
      <c r="N746" s="4">
        <f t="shared" si="44"/>
        <v>846</v>
      </c>
      <c r="O746" s="4">
        <f t="shared" si="45"/>
        <v>840</v>
      </c>
      <c r="P746" s="4">
        <f t="shared" si="46"/>
        <v>2015</v>
      </c>
      <c r="Q746" s="4">
        <f t="shared" si="47"/>
        <v>564</v>
      </c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5">
      <c r="A747" s="4">
        <v>24007</v>
      </c>
      <c r="B747" s="4" t="s">
        <v>968</v>
      </c>
      <c r="C747" s="4" t="s">
        <v>137</v>
      </c>
      <c r="D747" s="4" t="s">
        <v>31</v>
      </c>
      <c r="E747" s="4" t="s">
        <v>1219</v>
      </c>
      <c r="F747" s="4">
        <v>57</v>
      </c>
      <c r="G747" s="6">
        <v>42282</v>
      </c>
      <c r="H747" s="4" t="str">
        <f>VLOOKUP(D747,Productos!$A$2:$B$13,2,FALSE)</f>
        <v>botella 5l</v>
      </c>
      <c r="I747" t="str">
        <f>VLOOKUP(C747,Países!$A$2:$B$186,2,FALSE)</f>
        <v>Sub-Saharan Africa</v>
      </c>
      <c r="J747" s="4">
        <f>VLOOKUP(H747,Productos!$B$2:$C$13,2,FALSE)</f>
        <v>6</v>
      </c>
      <c r="K747" s="4">
        <f>VLOOKUP(H747,Productos!$B$2:$D$13,3,FALSE)</f>
        <v>9</v>
      </c>
      <c r="L747" s="4">
        <f>VLOOKUP(I747,Inventarios!$A$3:$B$9,2,FALSE)</f>
        <v>26618</v>
      </c>
      <c r="M747" s="4">
        <f>VLOOKUP(I747,Inventarios!$A$3:$C$9,3,FALSE)</f>
        <v>39447</v>
      </c>
      <c r="N747" s="4">
        <f t="shared" si="44"/>
        <v>513</v>
      </c>
      <c r="O747" s="4">
        <f t="shared" si="45"/>
        <v>507</v>
      </c>
      <c r="P747" s="4">
        <f t="shared" si="46"/>
        <v>2015</v>
      </c>
      <c r="Q747" s="4">
        <f t="shared" si="47"/>
        <v>342</v>
      </c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5">
      <c r="A748" s="4">
        <v>24008</v>
      </c>
      <c r="B748" s="4" t="s">
        <v>969</v>
      </c>
      <c r="C748" s="4" t="s">
        <v>169</v>
      </c>
      <c r="D748" s="4" t="s">
        <v>19</v>
      </c>
      <c r="E748" s="4" t="s">
        <v>1220</v>
      </c>
      <c r="F748" s="4">
        <v>139</v>
      </c>
      <c r="G748" s="6">
        <v>42261</v>
      </c>
      <c r="H748" s="4" t="str">
        <f>VLOOKUP(D748,Productos!$A$2:$B$13,2,FALSE)</f>
        <v>botellín 300cc</v>
      </c>
      <c r="I748" t="str">
        <f>VLOOKUP(C748,Países!$A$2:$B$186,2,FALSE)</f>
        <v>Europe</v>
      </c>
      <c r="J748" s="4">
        <f>VLOOKUP(H748,Productos!$B$2:$C$13,2,FALSE)</f>
        <v>2</v>
      </c>
      <c r="K748" s="4">
        <f>VLOOKUP(H748,Productos!$B$2:$D$13,3,FALSE)</f>
        <v>3.99</v>
      </c>
      <c r="L748" s="4">
        <f>VLOOKUP(I748,Inventarios!$A$3:$B$9,2,FALSE)</f>
        <v>12372</v>
      </c>
      <c r="M748" s="4">
        <f>VLOOKUP(I748,Inventarios!$A$3:$C$9,3,FALSE)</f>
        <v>22716</v>
      </c>
      <c r="N748" s="4">
        <f t="shared" si="44"/>
        <v>554.61</v>
      </c>
      <c r="O748" s="4">
        <f t="shared" si="45"/>
        <v>552.61</v>
      </c>
      <c r="P748" s="4">
        <f t="shared" si="46"/>
        <v>2015</v>
      </c>
      <c r="Q748" s="4">
        <f t="shared" si="47"/>
        <v>278</v>
      </c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5">
      <c r="A749" s="4">
        <v>24009</v>
      </c>
      <c r="B749" s="4" t="s">
        <v>970</v>
      </c>
      <c r="C749" s="4" t="s">
        <v>53</v>
      </c>
      <c r="D749" s="4" t="s">
        <v>35</v>
      </c>
      <c r="E749" s="4" t="s">
        <v>1219</v>
      </c>
      <c r="F749" s="4">
        <v>92</v>
      </c>
      <c r="G749" s="6">
        <v>42317</v>
      </c>
      <c r="H749" s="4" t="str">
        <f>VLOOKUP(D749,Productos!$A$2:$B$13,2,FALSE)</f>
        <v>garrafa 2l</v>
      </c>
      <c r="I749" t="str">
        <f>VLOOKUP(C749,Países!$A$2:$B$186,2,FALSE)</f>
        <v>Middle East and North Africa</v>
      </c>
      <c r="J749" s="4">
        <f>VLOOKUP(H749,Productos!$B$2:$C$13,2,FALSE)</f>
        <v>2.5</v>
      </c>
      <c r="K749" s="4">
        <f>VLOOKUP(H749,Productos!$B$2:$D$13,3,FALSE)</f>
        <v>4.5</v>
      </c>
      <c r="L749" s="4">
        <f>VLOOKUP(I749,Inventarios!$A$3:$B$9,2,FALSE)</f>
        <v>11415</v>
      </c>
      <c r="M749" s="4">
        <f>VLOOKUP(I749,Inventarios!$A$3:$C$9,3,FALSE)</f>
        <v>15102</v>
      </c>
      <c r="N749" s="4">
        <f t="shared" si="44"/>
        <v>414</v>
      </c>
      <c r="O749" s="4">
        <f t="shared" si="45"/>
        <v>411.5</v>
      </c>
      <c r="P749" s="4">
        <f t="shared" si="46"/>
        <v>2015</v>
      </c>
      <c r="Q749" s="4">
        <f t="shared" si="47"/>
        <v>230</v>
      </c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5">
      <c r="A750" s="4">
        <v>24010</v>
      </c>
      <c r="B750" s="4" t="s">
        <v>971</v>
      </c>
      <c r="C750" s="4" t="s">
        <v>131</v>
      </c>
      <c r="D750" s="4" t="s">
        <v>35</v>
      </c>
      <c r="E750" s="4" t="s">
        <v>1218</v>
      </c>
      <c r="F750" s="4">
        <v>23</v>
      </c>
      <c r="G750" s="6">
        <v>42289</v>
      </c>
      <c r="H750" s="4" t="str">
        <f>VLOOKUP(D750,Productos!$A$2:$B$13,2,FALSE)</f>
        <v>garrafa 2l</v>
      </c>
      <c r="I750" t="str">
        <f>VLOOKUP(C750,Países!$A$2:$B$186,2,FALSE)</f>
        <v>Sub-Saharan Africa</v>
      </c>
      <c r="J750" s="4">
        <f>VLOOKUP(H750,Productos!$B$2:$C$13,2,FALSE)</f>
        <v>2.5</v>
      </c>
      <c r="K750" s="4">
        <f>VLOOKUP(H750,Productos!$B$2:$D$13,3,FALSE)</f>
        <v>4.5</v>
      </c>
      <c r="L750" s="4">
        <f>VLOOKUP(I750,Inventarios!$A$3:$B$9,2,FALSE)</f>
        <v>26618</v>
      </c>
      <c r="M750" s="4">
        <f>VLOOKUP(I750,Inventarios!$A$3:$C$9,3,FALSE)</f>
        <v>39447</v>
      </c>
      <c r="N750" s="4">
        <f t="shared" si="44"/>
        <v>103.5</v>
      </c>
      <c r="O750" s="4">
        <f t="shared" si="45"/>
        <v>101</v>
      </c>
      <c r="P750" s="4">
        <f t="shared" si="46"/>
        <v>2015</v>
      </c>
      <c r="Q750" s="4">
        <f t="shared" si="47"/>
        <v>57.5</v>
      </c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5">
      <c r="A751" s="4">
        <v>24011</v>
      </c>
      <c r="B751" s="4" t="s">
        <v>972</v>
      </c>
      <c r="C751" s="4" t="s">
        <v>252</v>
      </c>
      <c r="D751" s="4" t="s">
        <v>13</v>
      </c>
      <c r="E751" s="4" t="s">
        <v>1218</v>
      </c>
      <c r="F751" s="4">
        <v>60</v>
      </c>
      <c r="G751" s="6">
        <v>42288</v>
      </c>
      <c r="H751" s="4" t="str">
        <f>VLOOKUP(D751,Productos!$A$2:$B$13,2,FALSE)</f>
        <v>botellín 200cc</v>
      </c>
      <c r="I751" t="str">
        <f>VLOOKUP(C751,Países!$A$2:$B$186,2,FALSE)</f>
        <v>Europe</v>
      </c>
      <c r="J751" s="4">
        <f>VLOOKUP(H751,Productos!$B$2:$C$13,2,FALSE)</f>
        <v>1.5</v>
      </c>
      <c r="K751" s="4">
        <f>VLOOKUP(H751,Productos!$B$2:$D$13,3,FALSE)</f>
        <v>3</v>
      </c>
      <c r="L751" s="4">
        <f>VLOOKUP(I751,Inventarios!$A$3:$B$9,2,FALSE)</f>
        <v>12372</v>
      </c>
      <c r="M751" s="4">
        <f>VLOOKUP(I751,Inventarios!$A$3:$C$9,3,FALSE)</f>
        <v>22716</v>
      </c>
      <c r="N751" s="4">
        <f t="shared" si="44"/>
        <v>180</v>
      </c>
      <c r="O751" s="4">
        <f t="shared" si="45"/>
        <v>178.5</v>
      </c>
      <c r="P751" s="4">
        <f t="shared" si="46"/>
        <v>2015</v>
      </c>
      <c r="Q751" s="4">
        <f t="shared" si="47"/>
        <v>90</v>
      </c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5">
      <c r="A752" s="4">
        <v>24012</v>
      </c>
      <c r="B752" s="4" t="s">
        <v>973</v>
      </c>
      <c r="C752" s="4" t="s">
        <v>44</v>
      </c>
      <c r="D752" s="4" t="s">
        <v>16</v>
      </c>
      <c r="E752" s="4" t="s">
        <v>1218</v>
      </c>
      <c r="F752" s="4">
        <v>133</v>
      </c>
      <c r="G752" s="6">
        <v>42297</v>
      </c>
      <c r="H752" s="4" t="str">
        <f>VLOOKUP(D752,Productos!$A$2:$B$13,2,FALSE)</f>
        <v>garrafa 1l</v>
      </c>
      <c r="I752" t="str">
        <f>VLOOKUP(C752,Países!$A$2:$B$186,2,FALSE)</f>
        <v>Central America and the Caribbean</v>
      </c>
      <c r="J752" s="4">
        <f>VLOOKUP(H752,Productos!$B$2:$C$13,2,FALSE)</f>
        <v>1</v>
      </c>
      <c r="K752" s="4">
        <f>VLOOKUP(H752,Productos!$B$2:$D$13,3,FALSE)</f>
        <v>2</v>
      </c>
      <c r="L752" s="4">
        <f>VLOOKUP(I752,Inventarios!$A$3:$B$9,2,FALSE)</f>
        <v>7690</v>
      </c>
      <c r="M752" s="4">
        <f>VLOOKUP(I752,Inventarios!$A$3:$C$9,3,FALSE)</f>
        <v>14672</v>
      </c>
      <c r="N752" s="4">
        <f t="shared" si="44"/>
        <v>266</v>
      </c>
      <c r="O752" s="4">
        <f t="shared" si="45"/>
        <v>265</v>
      </c>
      <c r="P752" s="4">
        <f t="shared" si="46"/>
        <v>2015</v>
      </c>
      <c r="Q752" s="4">
        <f t="shared" si="47"/>
        <v>133</v>
      </c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5">
      <c r="A753" s="4">
        <v>24013</v>
      </c>
      <c r="B753" s="4" t="s">
        <v>974</v>
      </c>
      <c r="C753" s="4" t="s">
        <v>176</v>
      </c>
      <c r="D753" s="4" t="s">
        <v>41</v>
      </c>
      <c r="E753" s="4" t="s">
        <v>1218</v>
      </c>
      <c r="F753" s="4">
        <v>68</v>
      </c>
      <c r="G753" s="6">
        <v>42338</v>
      </c>
      <c r="H753" s="4" t="str">
        <f>VLOOKUP(D753,Productos!$A$2:$B$13,2,FALSE)</f>
        <v>garrafa 4l</v>
      </c>
      <c r="I753" t="str">
        <f>VLOOKUP(C753,Países!$A$2:$B$186,2,FALSE)</f>
        <v>Middle East and North Africa</v>
      </c>
      <c r="J753" s="4">
        <f>VLOOKUP(H753,Productos!$B$2:$C$13,2,FALSE)</f>
        <v>5</v>
      </c>
      <c r="K753" s="4">
        <f>VLOOKUP(H753,Productos!$B$2:$D$13,3,FALSE)</f>
        <v>9.99</v>
      </c>
      <c r="L753" s="4">
        <f>VLOOKUP(I753,Inventarios!$A$3:$B$9,2,FALSE)</f>
        <v>11415</v>
      </c>
      <c r="M753" s="4">
        <f>VLOOKUP(I753,Inventarios!$A$3:$C$9,3,FALSE)</f>
        <v>15102</v>
      </c>
      <c r="N753" s="4">
        <f t="shared" si="44"/>
        <v>679.32</v>
      </c>
      <c r="O753" s="4">
        <f t="shared" si="45"/>
        <v>674.32</v>
      </c>
      <c r="P753" s="4">
        <f t="shared" si="46"/>
        <v>2015</v>
      </c>
      <c r="Q753" s="4">
        <f t="shared" si="47"/>
        <v>340</v>
      </c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5">
      <c r="A754" s="4">
        <v>24014</v>
      </c>
      <c r="B754" s="4" t="s">
        <v>975</v>
      </c>
      <c r="C754" s="4" t="s">
        <v>97</v>
      </c>
      <c r="D754" s="4" t="s">
        <v>35</v>
      </c>
      <c r="E754" s="4" t="s">
        <v>1218</v>
      </c>
      <c r="F754" s="4">
        <v>38</v>
      </c>
      <c r="G754" s="6">
        <v>42259</v>
      </c>
      <c r="H754" s="4" t="str">
        <f>VLOOKUP(D754,Productos!$A$2:$B$13,2,FALSE)</f>
        <v>garrafa 2l</v>
      </c>
      <c r="I754" t="str">
        <f>VLOOKUP(C754,Países!$A$2:$B$186,2,FALSE)</f>
        <v>Sub-Saharan Africa</v>
      </c>
      <c r="J754" s="4">
        <f>VLOOKUP(H754,Productos!$B$2:$C$13,2,FALSE)</f>
        <v>2.5</v>
      </c>
      <c r="K754" s="4">
        <f>VLOOKUP(H754,Productos!$B$2:$D$13,3,FALSE)</f>
        <v>4.5</v>
      </c>
      <c r="L754" s="4">
        <f>VLOOKUP(I754,Inventarios!$A$3:$B$9,2,FALSE)</f>
        <v>26618</v>
      </c>
      <c r="M754" s="4">
        <f>VLOOKUP(I754,Inventarios!$A$3:$C$9,3,FALSE)</f>
        <v>39447</v>
      </c>
      <c r="N754" s="4">
        <f t="shared" si="44"/>
        <v>171</v>
      </c>
      <c r="O754" s="4">
        <f t="shared" si="45"/>
        <v>168.5</v>
      </c>
      <c r="P754" s="4">
        <f t="shared" si="46"/>
        <v>2015</v>
      </c>
      <c r="Q754" s="4">
        <f t="shared" si="47"/>
        <v>95</v>
      </c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5">
      <c r="A755" s="4">
        <v>24015</v>
      </c>
      <c r="B755" s="4" t="s">
        <v>976</v>
      </c>
      <c r="C755" s="4" t="s">
        <v>257</v>
      </c>
      <c r="D755" s="4" t="s">
        <v>31</v>
      </c>
      <c r="E755" s="4" t="s">
        <v>1218</v>
      </c>
      <c r="F755" s="4">
        <v>70</v>
      </c>
      <c r="G755" s="6">
        <v>42358</v>
      </c>
      <c r="H755" s="4" t="str">
        <f>VLOOKUP(D755,Productos!$A$2:$B$13,2,FALSE)</f>
        <v>botella 5l</v>
      </c>
      <c r="I755" t="str">
        <f>VLOOKUP(C755,Países!$A$2:$B$186,2,FALSE)</f>
        <v>Europe</v>
      </c>
      <c r="J755" s="4">
        <f>VLOOKUP(H755,Productos!$B$2:$C$13,2,FALSE)</f>
        <v>6</v>
      </c>
      <c r="K755" s="4">
        <f>VLOOKUP(H755,Productos!$B$2:$D$13,3,FALSE)</f>
        <v>9</v>
      </c>
      <c r="L755" s="4">
        <f>VLOOKUP(I755,Inventarios!$A$3:$B$9,2,FALSE)</f>
        <v>12372</v>
      </c>
      <c r="M755" s="4">
        <f>VLOOKUP(I755,Inventarios!$A$3:$C$9,3,FALSE)</f>
        <v>22716</v>
      </c>
      <c r="N755" s="4">
        <f t="shared" si="44"/>
        <v>630</v>
      </c>
      <c r="O755" s="4">
        <f t="shared" si="45"/>
        <v>624</v>
      </c>
      <c r="P755" s="4">
        <f t="shared" si="46"/>
        <v>2015</v>
      </c>
      <c r="Q755" s="4">
        <f t="shared" si="47"/>
        <v>420</v>
      </c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5">
      <c r="A756" s="4">
        <v>24016</v>
      </c>
      <c r="B756" s="4" t="s">
        <v>977</v>
      </c>
      <c r="C756" s="4" t="s">
        <v>106</v>
      </c>
      <c r="D756" s="4" t="s">
        <v>16</v>
      </c>
      <c r="E756" s="4" t="s">
        <v>1218</v>
      </c>
      <c r="F756" s="4">
        <v>63</v>
      </c>
      <c r="G756" s="6">
        <v>42353</v>
      </c>
      <c r="H756" s="4" t="str">
        <f>VLOOKUP(D756,Productos!$A$2:$B$13,2,FALSE)</f>
        <v>garrafa 1l</v>
      </c>
      <c r="I756" t="str">
        <f>VLOOKUP(C756,Países!$A$2:$B$186,2,FALSE)</f>
        <v>Europe</v>
      </c>
      <c r="J756" s="4">
        <f>VLOOKUP(H756,Productos!$B$2:$C$13,2,FALSE)</f>
        <v>1</v>
      </c>
      <c r="K756" s="4">
        <f>VLOOKUP(H756,Productos!$B$2:$D$13,3,FALSE)</f>
        <v>2</v>
      </c>
      <c r="L756" s="4">
        <f>VLOOKUP(I756,Inventarios!$A$3:$B$9,2,FALSE)</f>
        <v>12372</v>
      </c>
      <c r="M756" s="4">
        <f>VLOOKUP(I756,Inventarios!$A$3:$C$9,3,FALSE)</f>
        <v>22716</v>
      </c>
      <c r="N756" s="4">
        <f t="shared" si="44"/>
        <v>126</v>
      </c>
      <c r="O756" s="4">
        <f t="shared" si="45"/>
        <v>125</v>
      </c>
      <c r="P756" s="4">
        <f t="shared" si="46"/>
        <v>2015</v>
      </c>
      <c r="Q756" s="4">
        <f t="shared" si="47"/>
        <v>63</v>
      </c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5">
      <c r="A757" s="4">
        <v>24017</v>
      </c>
      <c r="B757" s="4" t="s">
        <v>978</v>
      </c>
      <c r="C757" s="4" t="s">
        <v>116</v>
      </c>
      <c r="D757" s="4" t="s">
        <v>19</v>
      </c>
      <c r="E757" s="4" t="s">
        <v>1220</v>
      </c>
      <c r="F757" s="4">
        <v>208</v>
      </c>
      <c r="G757" s="6">
        <v>42320</v>
      </c>
      <c r="H757" s="4" t="str">
        <f>VLOOKUP(D757,Productos!$A$2:$B$13,2,FALSE)</f>
        <v>botellín 300cc</v>
      </c>
      <c r="I757" t="str">
        <f>VLOOKUP(C757,Países!$A$2:$B$186,2,FALSE)</f>
        <v>Europe</v>
      </c>
      <c r="J757" s="4">
        <f>VLOOKUP(H757,Productos!$B$2:$C$13,2,FALSE)</f>
        <v>2</v>
      </c>
      <c r="K757" s="4">
        <f>VLOOKUP(H757,Productos!$B$2:$D$13,3,FALSE)</f>
        <v>3.99</v>
      </c>
      <c r="L757" s="4">
        <f>VLOOKUP(I757,Inventarios!$A$3:$B$9,2,FALSE)</f>
        <v>12372</v>
      </c>
      <c r="M757" s="4">
        <f>VLOOKUP(I757,Inventarios!$A$3:$C$9,3,FALSE)</f>
        <v>22716</v>
      </c>
      <c r="N757" s="4">
        <f t="shared" si="44"/>
        <v>829.92000000000007</v>
      </c>
      <c r="O757" s="4">
        <f t="shared" si="45"/>
        <v>827.92000000000007</v>
      </c>
      <c r="P757" s="4">
        <f t="shared" si="46"/>
        <v>2015</v>
      </c>
      <c r="Q757" s="4">
        <f t="shared" si="47"/>
        <v>416</v>
      </c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5">
      <c r="A758" s="4">
        <v>24018</v>
      </c>
      <c r="B758" s="4" t="s">
        <v>979</v>
      </c>
      <c r="C758" s="4" t="s">
        <v>91</v>
      </c>
      <c r="D758" s="4" t="s">
        <v>37</v>
      </c>
      <c r="E758" s="4" t="s">
        <v>1219</v>
      </c>
      <c r="F758" s="4">
        <v>37</v>
      </c>
      <c r="G758" s="6">
        <v>42291</v>
      </c>
      <c r="H758" s="4" t="str">
        <f>VLOOKUP(D758,Productos!$A$2:$B$13,2,FALSE)</f>
        <v>garrafa 3l</v>
      </c>
      <c r="I758" t="str">
        <f>VLOOKUP(C758,Países!$A$2:$B$186,2,FALSE)</f>
        <v>North America</v>
      </c>
      <c r="J758" s="4">
        <f>VLOOKUP(H758,Productos!$B$2:$C$13,2,FALSE)</f>
        <v>3.5</v>
      </c>
      <c r="K758" s="4">
        <f>VLOOKUP(H758,Productos!$B$2:$D$13,3,FALSE)</f>
        <v>6.99</v>
      </c>
      <c r="L758" s="4">
        <f>VLOOKUP(I758,Inventarios!$A$3:$B$9,2,FALSE)</f>
        <v>285</v>
      </c>
      <c r="M758" s="4">
        <f>VLOOKUP(I758,Inventarios!$A$3:$C$9,3,FALSE)</f>
        <v>1429</v>
      </c>
      <c r="N758" s="4">
        <f t="shared" si="44"/>
        <v>258.63</v>
      </c>
      <c r="O758" s="4">
        <f t="shared" si="45"/>
        <v>255.13</v>
      </c>
      <c r="P758" s="4">
        <f t="shared" si="46"/>
        <v>2015</v>
      </c>
      <c r="Q758" s="4">
        <f t="shared" si="47"/>
        <v>129.5</v>
      </c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5">
      <c r="A759" s="4">
        <v>24019</v>
      </c>
      <c r="B759" s="4" t="s">
        <v>980</v>
      </c>
      <c r="C759" s="4" t="s">
        <v>160</v>
      </c>
      <c r="D759" s="4" t="s">
        <v>43</v>
      </c>
      <c r="E759" s="4" t="s">
        <v>1218</v>
      </c>
      <c r="F759" s="4">
        <v>52</v>
      </c>
      <c r="G759" s="6">
        <v>42275</v>
      </c>
      <c r="H759" s="4" t="str">
        <f>VLOOKUP(D759,Productos!$A$2:$B$13,2,FALSE)</f>
        <v>garrafa 8l</v>
      </c>
      <c r="I759" t="str">
        <f>VLOOKUP(C759,Países!$A$2:$B$186,2,FALSE)</f>
        <v>Sub-Saharan Africa</v>
      </c>
      <c r="J759" s="4">
        <f>VLOOKUP(H759,Productos!$B$2:$C$13,2,FALSE)</f>
        <v>8</v>
      </c>
      <c r="K759" s="4">
        <f>VLOOKUP(H759,Productos!$B$2:$D$13,3,FALSE)</f>
        <v>14.5</v>
      </c>
      <c r="L759" s="4">
        <f>VLOOKUP(I759,Inventarios!$A$3:$B$9,2,FALSE)</f>
        <v>26618</v>
      </c>
      <c r="M759" s="4">
        <f>VLOOKUP(I759,Inventarios!$A$3:$C$9,3,FALSE)</f>
        <v>39447</v>
      </c>
      <c r="N759" s="4">
        <f t="shared" si="44"/>
        <v>754</v>
      </c>
      <c r="O759" s="4">
        <f t="shared" si="45"/>
        <v>746</v>
      </c>
      <c r="P759" s="4">
        <f t="shared" si="46"/>
        <v>2015</v>
      </c>
      <c r="Q759" s="4">
        <f t="shared" si="47"/>
        <v>416</v>
      </c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5">
      <c r="A760" s="4">
        <v>24020</v>
      </c>
      <c r="B760" s="4" t="s">
        <v>981</v>
      </c>
      <c r="C760" s="4" t="s">
        <v>70</v>
      </c>
      <c r="D760" s="4" t="s">
        <v>22</v>
      </c>
      <c r="E760" s="4" t="s">
        <v>1218</v>
      </c>
      <c r="F760" s="4">
        <v>138</v>
      </c>
      <c r="G760" s="6">
        <v>42367</v>
      </c>
      <c r="H760" s="4" t="str">
        <f>VLOOKUP(D760,Productos!$A$2:$B$13,2,FALSE)</f>
        <v>botellín 500cc</v>
      </c>
      <c r="I760" t="str">
        <f>VLOOKUP(C760,Países!$A$2:$B$186,2,FALSE)</f>
        <v>Sub-Saharan Africa</v>
      </c>
      <c r="J760" s="4">
        <f>VLOOKUP(H760,Productos!$B$2:$C$13,2,FALSE)</f>
        <v>3.5</v>
      </c>
      <c r="K760" s="4">
        <f>VLOOKUP(H760,Productos!$B$2:$D$13,3,FALSE)</f>
        <v>6.5</v>
      </c>
      <c r="L760" s="4">
        <f>VLOOKUP(I760,Inventarios!$A$3:$B$9,2,FALSE)</f>
        <v>26618</v>
      </c>
      <c r="M760" s="4">
        <f>VLOOKUP(I760,Inventarios!$A$3:$C$9,3,FALSE)</f>
        <v>39447</v>
      </c>
      <c r="N760" s="4">
        <f t="shared" si="44"/>
        <v>897</v>
      </c>
      <c r="O760" s="4">
        <f t="shared" si="45"/>
        <v>893.5</v>
      </c>
      <c r="P760" s="4">
        <f t="shared" si="46"/>
        <v>2015</v>
      </c>
      <c r="Q760" s="4">
        <f t="shared" si="47"/>
        <v>483</v>
      </c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5">
      <c r="A761" s="4">
        <v>24021</v>
      </c>
      <c r="B761" s="4" t="s">
        <v>982</v>
      </c>
      <c r="C761" s="4" t="s">
        <v>205</v>
      </c>
      <c r="D761" s="4" t="s">
        <v>43</v>
      </c>
      <c r="E761" s="4" t="s">
        <v>1218</v>
      </c>
      <c r="F761" s="4">
        <v>182</v>
      </c>
      <c r="G761" s="6">
        <v>42275</v>
      </c>
      <c r="H761" s="4" t="str">
        <f>VLOOKUP(D761,Productos!$A$2:$B$13,2,FALSE)</f>
        <v>garrafa 8l</v>
      </c>
      <c r="I761" t="str">
        <f>VLOOKUP(C761,Países!$A$2:$B$186,2,FALSE)</f>
        <v>Sub-Saharan Africa</v>
      </c>
      <c r="J761" s="4">
        <f>VLOOKUP(H761,Productos!$B$2:$C$13,2,FALSE)</f>
        <v>8</v>
      </c>
      <c r="K761" s="4">
        <f>VLOOKUP(H761,Productos!$B$2:$D$13,3,FALSE)</f>
        <v>14.5</v>
      </c>
      <c r="L761" s="4">
        <f>VLOOKUP(I761,Inventarios!$A$3:$B$9,2,FALSE)</f>
        <v>26618</v>
      </c>
      <c r="M761" s="4">
        <f>VLOOKUP(I761,Inventarios!$A$3:$C$9,3,FALSE)</f>
        <v>39447</v>
      </c>
      <c r="N761" s="4">
        <f t="shared" si="44"/>
        <v>2639</v>
      </c>
      <c r="O761" s="4">
        <f t="shared" si="45"/>
        <v>2631</v>
      </c>
      <c r="P761" s="4">
        <f t="shared" si="46"/>
        <v>2015</v>
      </c>
      <c r="Q761" s="4">
        <f t="shared" si="47"/>
        <v>1456</v>
      </c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5">
      <c r="A762" s="4">
        <v>24022</v>
      </c>
      <c r="B762" s="4" t="s">
        <v>983</v>
      </c>
      <c r="C762" s="4" t="s">
        <v>266</v>
      </c>
      <c r="D762" s="4" t="s">
        <v>13</v>
      </c>
      <c r="E762" s="4" t="s">
        <v>1219</v>
      </c>
      <c r="F762" s="4">
        <v>84</v>
      </c>
      <c r="G762" s="6">
        <v>42271</v>
      </c>
      <c r="H762" s="4" t="str">
        <f>VLOOKUP(D762,Productos!$A$2:$B$13,2,FALSE)</f>
        <v>botellín 200cc</v>
      </c>
      <c r="I762" t="str">
        <f>VLOOKUP(C762,Países!$A$2:$B$186,2,FALSE)</f>
        <v>Central America and the Caribbean</v>
      </c>
      <c r="J762" s="4">
        <f>VLOOKUP(H762,Productos!$B$2:$C$13,2,FALSE)</f>
        <v>1.5</v>
      </c>
      <c r="K762" s="4">
        <f>VLOOKUP(H762,Productos!$B$2:$D$13,3,FALSE)</f>
        <v>3</v>
      </c>
      <c r="L762" s="4">
        <f>VLOOKUP(I762,Inventarios!$A$3:$B$9,2,FALSE)</f>
        <v>7690</v>
      </c>
      <c r="M762" s="4">
        <f>VLOOKUP(I762,Inventarios!$A$3:$C$9,3,FALSE)</f>
        <v>14672</v>
      </c>
      <c r="N762" s="4">
        <f t="shared" si="44"/>
        <v>252</v>
      </c>
      <c r="O762" s="4">
        <f t="shared" si="45"/>
        <v>250.5</v>
      </c>
      <c r="P762" s="4">
        <f t="shared" si="46"/>
        <v>2015</v>
      </c>
      <c r="Q762" s="4">
        <f t="shared" si="47"/>
        <v>126</v>
      </c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5">
      <c r="A763" s="4">
        <v>24023</v>
      </c>
      <c r="B763" s="4" t="s">
        <v>984</v>
      </c>
      <c r="C763" s="4" t="s">
        <v>130</v>
      </c>
      <c r="D763" s="4" t="s">
        <v>24</v>
      </c>
      <c r="E763" s="4" t="s">
        <v>1218</v>
      </c>
      <c r="F763" s="4">
        <v>172</v>
      </c>
      <c r="G763" s="6">
        <v>42359</v>
      </c>
      <c r="H763" s="4" t="str">
        <f>VLOOKUP(D763,Productos!$A$2:$B$13,2,FALSE)</f>
        <v>botella 0.5l</v>
      </c>
      <c r="I763" t="str">
        <f>VLOOKUP(C763,Países!$A$2:$B$186,2,FALSE)</f>
        <v>Sub-Saharan Africa</v>
      </c>
      <c r="J763" s="4">
        <f>VLOOKUP(H763,Productos!$B$2:$C$13,2,FALSE)</f>
        <v>3</v>
      </c>
      <c r="K763" s="4">
        <f>VLOOKUP(H763,Productos!$B$2:$D$13,3,FALSE)</f>
        <v>6</v>
      </c>
      <c r="L763" s="4">
        <f>VLOOKUP(I763,Inventarios!$A$3:$B$9,2,FALSE)</f>
        <v>26618</v>
      </c>
      <c r="M763" s="4">
        <f>VLOOKUP(I763,Inventarios!$A$3:$C$9,3,FALSE)</f>
        <v>39447</v>
      </c>
      <c r="N763" s="4">
        <f t="shared" si="44"/>
        <v>1032</v>
      </c>
      <c r="O763" s="4">
        <f t="shared" si="45"/>
        <v>1029</v>
      </c>
      <c r="P763" s="4">
        <f t="shared" si="46"/>
        <v>2015</v>
      </c>
      <c r="Q763" s="4">
        <f t="shared" si="47"/>
        <v>516</v>
      </c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5">
      <c r="A764" s="4">
        <v>24024</v>
      </c>
      <c r="B764" s="4" t="s">
        <v>985</v>
      </c>
      <c r="C764" s="4" t="s">
        <v>149</v>
      </c>
      <c r="D764" s="4" t="s">
        <v>19</v>
      </c>
      <c r="E764" s="4" t="s">
        <v>1219</v>
      </c>
      <c r="F764" s="4">
        <v>208</v>
      </c>
      <c r="G764" s="6">
        <v>42250</v>
      </c>
      <c r="H764" s="4" t="str">
        <f>VLOOKUP(D764,Productos!$A$2:$B$13,2,FALSE)</f>
        <v>botellín 300cc</v>
      </c>
      <c r="I764" t="str">
        <f>VLOOKUP(C764,Países!$A$2:$B$186,2,FALSE)</f>
        <v>Asia</v>
      </c>
      <c r="J764" s="4">
        <f>VLOOKUP(H764,Productos!$B$2:$C$13,2,FALSE)</f>
        <v>2</v>
      </c>
      <c r="K764" s="4">
        <f>VLOOKUP(H764,Productos!$B$2:$D$13,3,FALSE)</f>
        <v>3.99</v>
      </c>
      <c r="L764" s="4">
        <f>VLOOKUP(I764,Inventarios!$A$3:$B$9,2,FALSE)</f>
        <v>10972</v>
      </c>
      <c r="M764" s="4">
        <f>VLOOKUP(I764,Inventarios!$A$3:$C$9,3,FALSE)</f>
        <v>18721</v>
      </c>
      <c r="N764" s="4">
        <f t="shared" si="44"/>
        <v>829.92000000000007</v>
      </c>
      <c r="O764" s="4">
        <f t="shared" si="45"/>
        <v>827.92000000000007</v>
      </c>
      <c r="P764" s="4">
        <f t="shared" si="46"/>
        <v>2015</v>
      </c>
      <c r="Q764" s="4">
        <f t="shared" si="47"/>
        <v>416</v>
      </c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5">
      <c r="A765" s="4">
        <v>24025</v>
      </c>
      <c r="B765" s="4" t="s">
        <v>978</v>
      </c>
      <c r="C765" s="4" t="s">
        <v>247</v>
      </c>
      <c r="D765" s="4" t="s">
        <v>31</v>
      </c>
      <c r="E765" s="4" t="s">
        <v>1219</v>
      </c>
      <c r="F765" s="4">
        <v>44</v>
      </c>
      <c r="G765" s="6">
        <v>42290</v>
      </c>
      <c r="H765" s="4" t="str">
        <f>VLOOKUP(D765,Productos!$A$2:$B$13,2,FALSE)</f>
        <v>botella 5l</v>
      </c>
      <c r="I765" t="str">
        <f>VLOOKUP(C765,Países!$A$2:$B$186,2,FALSE)</f>
        <v>Europe</v>
      </c>
      <c r="J765" s="4">
        <f>VLOOKUP(H765,Productos!$B$2:$C$13,2,FALSE)</f>
        <v>6</v>
      </c>
      <c r="K765" s="4">
        <f>VLOOKUP(H765,Productos!$B$2:$D$13,3,FALSE)</f>
        <v>9</v>
      </c>
      <c r="L765" s="4">
        <f>VLOOKUP(I765,Inventarios!$A$3:$B$9,2,FALSE)</f>
        <v>12372</v>
      </c>
      <c r="M765" s="4">
        <f>VLOOKUP(I765,Inventarios!$A$3:$C$9,3,FALSE)</f>
        <v>22716</v>
      </c>
      <c r="N765" s="4">
        <f t="shared" si="44"/>
        <v>396</v>
      </c>
      <c r="O765" s="4">
        <f t="shared" si="45"/>
        <v>390</v>
      </c>
      <c r="P765" s="4">
        <f t="shared" si="46"/>
        <v>2015</v>
      </c>
      <c r="Q765" s="4">
        <f t="shared" si="47"/>
        <v>264</v>
      </c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5">
      <c r="A766" s="4">
        <v>24026</v>
      </c>
      <c r="B766" s="4" t="s">
        <v>986</v>
      </c>
      <c r="C766" s="4" t="s">
        <v>15</v>
      </c>
      <c r="D766" s="4" t="s">
        <v>13</v>
      </c>
      <c r="E766" s="4" t="s">
        <v>1218</v>
      </c>
      <c r="F766" s="4">
        <v>210</v>
      </c>
      <c r="G766" s="6">
        <v>42268</v>
      </c>
      <c r="H766" s="4" t="str">
        <f>VLOOKUP(D766,Productos!$A$2:$B$13,2,FALSE)</f>
        <v>botellín 200cc</v>
      </c>
      <c r="I766" t="str">
        <f>VLOOKUP(C766,Países!$A$2:$B$186,2,FALSE)</f>
        <v>Sub-Saharan Africa</v>
      </c>
      <c r="J766" s="4">
        <f>VLOOKUP(H766,Productos!$B$2:$C$13,2,FALSE)</f>
        <v>1.5</v>
      </c>
      <c r="K766" s="4">
        <f>VLOOKUP(H766,Productos!$B$2:$D$13,3,FALSE)</f>
        <v>3</v>
      </c>
      <c r="L766" s="4">
        <f>VLOOKUP(I766,Inventarios!$A$3:$B$9,2,FALSE)</f>
        <v>26618</v>
      </c>
      <c r="M766" s="4">
        <f>VLOOKUP(I766,Inventarios!$A$3:$C$9,3,FALSE)</f>
        <v>39447</v>
      </c>
      <c r="N766" s="4">
        <f t="shared" si="44"/>
        <v>630</v>
      </c>
      <c r="O766" s="4">
        <f t="shared" si="45"/>
        <v>628.5</v>
      </c>
      <c r="P766" s="4">
        <f t="shared" si="46"/>
        <v>2015</v>
      </c>
      <c r="Q766" s="4">
        <f t="shared" si="47"/>
        <v>315</v>
      </c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5">
      <c r="A767" s="4">
        <v>24027</v>
      </c>
      <c r="B767" s="4" t="s">
        <v>987</v>
      </c>
      <c r="C767" s="4" t="s">
        <v>61</v>
      </c>
      <c r="D767" s="4" t="s">
        <v>37</v>
      </c>
      <c r="E767" s="4" t="s">
        <v>1218</v>
      </c>
      <c r="F767" s="4">
        <v>156</v>
      </c>
      <c r="G767" s="6">
        <v>42304</v>
      </c>
      <c r="H767" s="4" t="str">
        <f>VLOOKUP(D767,Productos!$A$2:$B$13,2,FALSE)</f>
        <v>garrafa 3l</v>
      </c>
      <c r="I767" t="str">
        <f>VLOOKUP(C767,Países!$A$2:$B$186,2,FALSE)</f>
        <v>Sub-Saharan Africa</v>
      </c>
      <c r="J767" s="4">
        <f>VLOOKUP(H767,Productos!$B$2:$C$13,2,FALSE)</f>
        <v>3.5</v>
      </c>
      <c r="K767" s="4">
        <f>VLOOKUP(H767,Productos!$B$2:$D$13,3,FALSE)</f>
        <v>6.99</v>
      </c>
      <c r="L767" s="4">
        <f>VLOOKUP(I767,Inventarios!$A$3:$B$9,2,FALSE)</f>
        <v>26618</v>
      </c>
      <c r="M767" s="4">
        <f>VLOOKUP(I767,Inventarios!$A$3:$C$9,3,FALSE)</f>
        <v>39447</v>
      </c>
      <c r="N767" s="4">
        <f t="shared" si="44"/>
        <v>1090.44</v>
      </c>
      <c r="O767" s="4">
        <f t="shared" si="45"/>
        <v>1086.94</v>
      </c>
      <c r="P767" s="4">
        <f t="shared" si="46"/>
        <v>2015</v>
      </c>
      <c r="Q767" s="4">
        <f t="shared" si="47"/>
        <v>546</v>
      </c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5">
      <c r="A768" s="4">
        <v>24028</v>
      </c>
      <c r="B768" s="4" t="s">
        <v>988</v>
      </c>
      <c r="C768" s="4" t="s">
        <v>176</v>
      </c>
      <c r="D768" s="4" t="s">
        <v>35</v>
      </c>
      <c r="E768" s="4" t="s">
        <v>1218</v>
      </c>
      <c r="F768" s="4">
        <v>181</v>
      </c>
      <c r="G768" s="6">
        <v>42310</v>
      </c>
      <c r="H768" s="4" t="str">
        <f>VLOOKUP(D768,Productos!$A$2:$B$13,2,FALSE)</f>
        <v>garrafa 2l</v>
      </c>
      <c r="I768" t="str">
        <f>VLOOKUP(C768,Países!$A$2:$B$186,2,FALSE)</f>
        <v>Middle East and North Africa</v>
      </c>
      <c r="J768" s="4">
        <f>VLOOKUP(H768,Productos!$B$2:$C$13,2,FALSE)</f>
        <v>2.5</v>
      </c>
      <c r="K768" s="4">
        <f>VLOOKUP(H768,Productos!$B$2:$D$13,3,FALSE)</f>
        <v>4.5</v>
      </c>
      <c r="L768" s="4">
        <f>VLOOKUP(I768,Inventarios!$A$3:$B$9,2,FALSE)</f>
        <v>11415</v>
      </c>
      <c r="M768" s="4">
        <f>VLOOKUP(I768,Inventarios!$A$3:$C$9,3,FALSE)</f>
        <v>15102</v>
      </c>
      <c r="N768" s="4">
        <f t="shared" si="44"/>
        <v>814.5</v>
      </c>
      <c r="O768" s="4">
        <f t="shared" si="45"/>
        <v>812</v>
      </c>
      <c r="P768" s="4">
        <f t="shared" si="46"/>
        <v>2015</v>
      </c>
      <c r="Q768" s="4">
        <f t="shared" si="47"/>
        <v>452.5</v>
      </c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5">
      <c r="A769" s="4">
        <v>24029</v>
      </c>
      <c r="B769" s="4" t="s">
        <v>989</v>
      </c>
      <c r="C769" s="4" t="s">
        <v>69</v>
      </c>
      <c r="D769" s="4" t="s">
        <v>13</v>
      </c>
      <c r="E769" s="4" t="s">
        <v>1219</v>
      </c>
      <c r="F769" s="4">
        <v>98</v>
      </c>
      <c r="G769" s="6">
        <v>42314</v>
      </c>
      <c r="H769" s="4" t="str">
        <f>VLOOKUP(D769,Productos!$A$2:$B$13,2,FALSE)</f>
        <v>botellín 200cc</v>
      </c>
      <c r="I769" t="str">
        <f>VLOOKUP(C769,Países!$A$2:$B$186,2,FALSE)</f>
        <v>Europe</v>
      </c>
      <c r="J769" s="4">
        <f>VLOOKUP(H769,Productos!$B$2:$C$13,2,FALSE)</f>
        <v>1.5</v>
      </c>
      <c r="K769" s="4">
        <f>VLOOKUP(H769,Productos!$B$2:$D$13,3,FALSE)</f>
        <v>3</v>
      </c>
      <c r="L769" s="4">
        <f>VLOOKUP(I769,Inventarios!$A$3:$B$9,2,FALSE)</f>
        <v>12372</v>
      </c>
      <c r="M769" s="4">
        <f>VLOOKUP(I769,Inventarios!$A$3:$C$9,3,FALSE)</f>
        <v>22716</v>
      </c>
      <c r="N769" s="4">
        <f t="shared" si="44"/>
        <v>294</v>
      </c>
      <c r="O769" s="4">
        <f t="shared" si="45"/>
        <v>292.5</v>
      </c>
      <c r="P769" s="4">
        <f t="shared" si="46"/>
        <v>2015</v>
      </c>
      <c r="Q769" s="4">
        <f t="shared" si="47"/>
        <v>147</v>
      </c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5">
      <c r="A770" s="4">
        <v>24030</v>
      </c>
      <c r="B770" s="4" t="s">
        <v>990</v>
      </c>
      <c r="C770" s="4" t="s">
        <v>52</v>
      </c>
      <c r="D770" s="4" t="s">
        <v>28</v>
      </c>
      <c r="E770" s="4" t="s">
        <v>1218</v>
      </c>
      <c r="F770" s="4">
        <v>118</v>
      </c>
      <c r="G770" s="6">
        <v>42309</v>
      </c>
      <c r="H770" s="4" t="str">
        <f>VLOOKUP(D770,Productos!$A$2:$B$13,2,FALSE)</f>
        <v>botella 1l</v>
      </c>
      <c r="I770" t="str">
        <f>VLOOKUP(C770,Países!$A$2:$B$186,2,FALSE)</f>
        <v>Europe</v>
      </c>
      <c r="J770" s="4">
        <f>VLOOKUP(H770,Productos!$B$2:$C$13,2,FALSE)</f>
        <v>3.5</v>
      </c>
      <c r="K770" s="4">
        <f>VLOOKUP(H770,Productos!$B$2:$D$13,3,FALSE)</f>
        <v>6.5</v>
      </c>
      <c r="L770" s="4">
        <f>VLOOKUP(I770,Inventarios!$A$3:$B$9,2,FALSE)</f>
        <v>12372</v>
      </c>
      <c r="M770" s="4">
        <f>VLOOKUP(I770,Inventarios!$A$3:$C$9,3,FALSE)</f>
        <v>22716</v>
      </c>
      <c r="N770" s="4">
        <f t="shared" si="44"/>
        <v>767</v>
      </c>
      <c r="O770" s="4">
        <f t="shared" si="45"/>
        <v>763.5</v>
      </c>
      <c r="P770" s="4">
        <f t="shared" si="46"/>
        <v>2015</v>
      </c>
      <c r="Q770" s="4">
        <f t="shared" si="47"/>
        <v>413</v>
      </c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5">
      <c r="A771" s="4">
        <v>24031</v>
      </c>
      <c r="B771" s="4" t="s">
        <v>991</v>
      </c>
      <c r="C771" s="4" t="s">
        <v>213</v>
      </c>
      <c r="D771" s="4" t="s">
        <v>24</v>
      </c>
      <c r="E771" s="4" t="s">
        <v>1220</v>
      </c>
      <c r="F771" s="4">
        <v>161</v>
      </c>
      <c r="G771" s="6">
        <v>42307</v>
      </c>
      <c r="H771" s="4" t="str">
        <f>VLOOKUP(D771,Productos!$A$2:$B$13,2,FALSE)</f>
        <v>botella 0.5l</v>
      </c>
      <c r="I771" t="str">
        <f>VLOOKUP(C771,Países!$A$2:$B$186,2,FALSE)</f>
        <v>Europe</v>
      </c>
      <c r="J771" s="4">
        <f>VLOOKUP(H771,Productos!$B$2:$C$13,2,FALSE)</f>
        <v>3</v>
      </c>
      <c r="K771" s="4">
        <f>VLOOKUP(H771,Productos!$B$2:$D$13,3,FALSE)</f>
        <v>6</v>
      </c>
      <c r="L771" s="4">
        <f>VLOOKUP(I771,Inventarios!$A$3:$B$9,2,FALSE)</f>
        <v>12372</v>
      </c>
      <c r="M771" s="4">
        <f>VLOOKUP(I771,Inventarios!$A$3:$C$9,3,FALSE)</f>
        <v>22716</v>
      </c>
      <c r="N771" s="4">
        <f t="shared" ref="N771:N834" si="48">F771*K771</f>
        <v>966</v>
      </c>
      <c r="O771" s="4">
        <f t="shared" ref="O771:O834" si="49">N771-J771</f>
        <v>963</v>
      </c>
      <c r="P771" s="4">
        <f t="shared" ref="P771:P834" si="50">YEAR(G771)</f>
        <v>2015</v>
      </c>
      <c r="Q771" s="4">
        <f t="shared" ref="Q771:Q834" si="51">F771*J771</f>
        <v>483</v>
      </c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5">
      <c r="A772" s="4">
        <v>24032</v>
      </c>
      <c r="B772" s="4" t="s">
        <v>992</v>
      </c>
      <c r="C772" s="4" t="s">
        <v>172</v>
      </c>
      <c r="D772" s="4" t="s">
        <v>24</v>
      </c>
      <c r="E772" s="4" t="s">
        <v>1218</v>
      </c>
      <c r="F772" s="4">
        <v>196</v>
      </c>
      <c r="G772" s="6">
        <v>42272</v>
      </c>
      <c r="H772" s="4" t="str">
        <f>VLOOKUP(D772,Productos!$A$2:$B$13,2,FALSE)</f>
        <v>botella 0.5l</v>
      </c>
      <c r="I772" t="str">
        <f>VLOOKUP(C772,Países!$A$2:$B$186,2,FALSE)</f>
        <v>Asia</v>
      </c>
      <c r="J772" s="4">
        <f>VLOOKUP(H772,Productos!$B$2:$C$13,2,FALSE)</f>
        <v>3</v>
      </c>
      <c r="K772" s="4">
        <f>VLOOKUP(H772,Productos!$B$2:$D$13,3,FALSE)</f>
        <v>6</v>
      </c>
      <c r="L772" s="4">
        <f>VLOOKUP(I772,Inventarios!$A$3:$B$9,2,FALSE)</f>
        <v>10972</v>
      </c>
      <c r="M772" s="4">
        <f>VLOOKUP(I772,Inventarios!$A$3:$C$9,3,FALSE)</f>
        <v>18721</v>
      </c>
      <c r="N772" s="4">
        <f t="shared" si="48"/>
        <v>1176</v>
      </c>
      <c r="O772" s="4">
        <f t="shared" si="49"/>
        <v>1173</v>
      </c>
      <c r="P772" s="4">
        <f t="shared" si="50"/>
        <v>2015</v>
      </c>
      <c r="Q772" s="4">
        <f t="shared" si="51"/>
        <v>588</v>
      </c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5">
      <c r="A773" s="4">
        <v>24033</v>
      </c>
      <c r="B773" s="4" t="s">
        <v>993</v>
      </c>
      <c r="C773" s="4" t="s">
        <v>131</v>
      </c>
      <c r="D773" s="4" t="s">
        <v>37</v>
      </c>
      <c r="E773" s="4" t="s">
        <v>1219</v>
      </c>
      <c r="F773" s="4">
        <v>35</v>
      </c>
      <c r="G773" s="6">
        <v>42360</v>
      </c>
      <c r="H773" s="4" t="str">
        <f>VLOOKUP(D773,Productos!$A$2:$B$13,2,FALSE)</f>
        <v>garrafa 3l</v>
      </c>
      <c r="I773" t="str">
        <f>VLOOKUP(C773,Países!$A$2:$B$186,2,FALSE)</f>
        <v>Sub-Saharan Africa</v>
      </c>
      <c r="J773" s="4">
        <f>VLOOKUP(H773,Productos!$B$2:$C$13,2,FALSE)</f>
        <v>3.5</v>
      </c>
      <c r="K773" s="4">
        <f>VLOOKUP(H773,Productos!$B$2:$D$13,3,FALSE)</f>
        <v>6.99</v>
      </c>
      <c r="L773" s="4">
        <f>VLOOKUP(I773,Inventarios!$A$3:$B$9,2,FALSE)</f>
        <v>26618</v>
      </c>
      <c r="M773" s="4">
        <f>VLOOKUP(I773,Inventarios!$A$3:$C$9,3,FALSE)</f>
        <v>39447</v>
      </c>
      <c r="N773" s="4">
        <f t="shared" si="48"/>
        <v>244.65</v>
      </c>
      <c r="O773" s="4">
        <f t="shared" si="49"/>
        <v>241.15</v>
      </c>
      <c r="P773" s="4">
        <f t="shared" si="50"/>
        <v>2015</v>
      </c>
      <c r="Q773" s="4">
        <f t="shared" si="51"/>
        <v>122.5</v>
      </c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5">
      <c r="A774" s="4">
        <v>24034</v>
      </c>
      <c r="B774" s="4" t="s">
        <v>994</v>
      </c>
      <c r="C774" s="4" t="s">
        <v>268</v>
      </c>
      <c r="D774" s="4" t="s">
        <v>24</v>
      </c>
      <c r="E774" s="4" t="s">
        <v>1218</v>
      </c>
      <c r="F774" s="4">
        <v>47</v>
      </c>
      <c r="G774" s="6">
        <v>42339</v>
      </c>
      <c r="H774" s="4" t="str">
        <f>VLOOKUP(D774,Productos!$A$2:$B$13,2,FALSE)</f>
        <v>botella 0.5l</v>
      </c>
      <c r="I774" t="str">
        <f>VLOOKUP(C774,Países!$A$2:$B$186,2,FALSE)</f>
        <v>Central America and the Caribbean</v>
      </c>
      <c r="J774" s="4">
        <f>VLOOKUP(H774,Productos!$B$2:$C$13,2,FALSE)</f>
        <v>3</v>
      </c>
      <c r="K774" s="4">
        <f>VLOOKUP(H774,Productos!$B$2:$D$13,3,FALSE)</f>
        <v>6</v>
      </c>
      <c r="L774" s="4">
        <f>VLOOKUP(I774,Inventarios!$A$3:$B$9,2,FALSE)</f>
        <v>7690</v>
      </c>
      <c r="M774" s="4">
        <f>VLOOKUP(I774,Inventarios!$A$3:$C$9,3,FALSE)</f>
        <v>14672</v>
      </c>
      <c r="N774" s="4">
        <f t="shared" si="48"/>
        <v>282</v>
      </c>
      <c r="O774" s="4">
        <f t="shared" si="49"/>
        <v>279</v>
      </c>
      <c r="P774" s="4">
        <f t="shared" si="50"/>
        <v>2015</v>
      </c>
      <c r="Q774" s="4">
        <f t="shared" si="51"/>
        <v>141</v>
      </c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5">
      <c r="A775" s="4">
        <v>24035</v>
      </c>
      <c r="B775" s="4" t="s">
        <v>566</v>
      </c>
      <c r="C775" s="4" t="s">
        <v>68</v>
      </c>
      <c r="D775" s="4" t="s">
        <v>41</v>
      </c>
      <c r="E775" s="4" t="s">
        <v>1219</v>
      </c>
      <c r="F775" s="4">
        <v>91</v>
      </c>
      <c r="G775" s="6">
        <v>42363</v>
      </c>
      <c r="H775" s="4" t="str">
        <f>VLOOKUP(D775,Productos!$A$2:$B$13,2,FALSE)</f>
        <v>garrafa 4l</v>
      </c>
      <c r="I775" t="str">
        <f>VLOOKUP(C775,Países!$A$2:$B$186,2,FALSE)</f>
        <v>Sub-Saharan Africa</v>
      </c>
      <c r="J775" s="4">
        <f>VLOOKUP(H775,Productos!$B$2:$C$13,2,FALSE)</f>
        <v>5</v>
      </c>
      <c r="K775" s="4">
        <f>VLOOKUP(H775,Productos!$B$2:$D$13,3,FALSE)</f>
        <v>9.99</v>
      </c>
      <c r="L775" s="4">
        <f>VLOOKUP(I775,Inventarios!$A$3:$B$9,2,FALSE)</f>
        <v>26618</v>
      </c>
      <c r="M775" s="4">
        <f>VLOOKUP(I775,Inventarios!$A$3:$C$9,3,FALSE)</f>
        <v>39447</v>
      </c>
      <c r="N775" s="4">
        <f t="shared" si="48"/>
        <v>909.09</v>
      </c>
      <c r="O775" s="4">
        <f t="shared" si="49"/>
        <v>904.09</v>
      </c>
      <c r="P775" s="4">
        <f t="shared" si="50"/>
        <v>2015</v>
      </c>
      <c r="Q775" s="4">
        <f t="shared" si="51"/>
        <v>455</v>
      </c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5">
      <c r="A776" s="4">
        <v>24036</v>
      </c>
      <c r="B776" s="4" t="s">
        <v>995</v>
      </c>
      <c r="C776" s="4" t="s">
        <v>90</v>
      </c>
      <c r="D776" s="4" t="s">
        <v>19</v>
      </c>
      <c r="E776" s="4" t="s">
        <v>1218</v>
      </c>
      <c r="F776" s="4">
        <v>173</v>
      </c>
      <c r="G776" s="6">
        <v>42324</v>
      </c>
      <c r="H776" s="4" t="str">
        <f>VLOOKUP(D776,Productos!$A$2:$B$13,2,FALSE)</f>
        <v>botellín 300cc</v>
      </c>
      <c r="I776" t="str">
        <f>VLOOKUP(C776,Países!$A$2:$B$186,2,FALSE)</f>
        <v>Europe</v>
      </c>
      <c r="J776" s="4">
        <f>VLOOKUP(H776,Productos!$B$2:$C$13,2,FALSE)</f>
        <v>2</v>
      </c>
      <c r="K776" s="4">
        <f>VLOOKUP(H776,Productos!$B$2:$D$13,3,FALSE)</f>
        <v>3.99</v>
      </c>
      <c r="L776" s="4">
        <f>VLOOKUP(I776,Inventarios!$A$3:$B$9,2,FALSE)</f>
        <v>12372</v>
      </c>
      <c r="M776" s="4">
        <f>VLOOKUP(I776,Inventarios!$A$3:$C$9,3,FALSE)</f>
        <v>22716</v>
      </c>
      <c r="N776" s="4">
        <f t="shared" si="48"/>
        <v>690.27</v>
      </c>
      <c r="O776" s="4">
        <f t="shared" si="49"/>
        <v>688.27</v>
      </c>
      <c r="P776" s="4">
        <f t="shared" si="50"/>
        <v>2015</v>
      </c>
      <c r="Q776" s="4">
        <f t="shared" si="51"/>
        <v>346</v>
      </c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5">
      <c r="A777" s="4">
        <v>24037</v>
      </c>
      <c r="B777" s="4" t="s">
        <v>996</v>
      </c>
      <c r="C777" s="4" t="s">
        <v>247</v>
      </c>
      <c r="D777" s="4" t="s">
        <v>28</v>
      </c>
      <c r="E777" s="4" t="s">
        <v>1219</v>
      </c>
      <c r="F777" s="4">
        <v>43</v>
      </c>
      <c r="G777" s="6">
        <v>42288</v>
      </c>
      <c r="H777" s="4" t="str">
        <f>VLOOKUP(D777,Productos!$A$2:$B$13,2,FALSE)</f>
        <v>botella 1l</v>
      </c>
      <c r="I777" t="str">
        <f>VLOOKUP(C777,Países!$A$2:$B$186,2,FALSE)</f>
        <v>Europe</v>
      </c>
      <c r="J777" s="4">
        <f>VLOOKUP(H777,Productos!$B$2:$C$13,2,FALSE)</f>
        <v>3.5</v>
      </c>
      <c r="K777" s="4">
        <f>VLOOKUP(H777,Productos!$B$2:$D$13,3,FALSE)</f>
        <v>6.5</v>
      </c>
      <c r="L777" s="4">
        <f>VLOOKUP(I777,Inventarios!$A$3:$B$9,2,FALSE)</f>
        <v>12372</v>
      </c>
      <c r="M777" s="4">
        <f>VLOOKUP(I777,Inventarios!$A$3:$C$9,3,FALSE)</f>
        <v>22716</v>
      </c>
      <c r="N777" s="4">
        <f t="shared" si="48"/>
        <v>279.5</v>
      </c>
      <c r="O777" s="4">
        <f t="shared" si="49"/>
        <v>276</v>
      </c>
      <c r="P777" s="4">
        <f t="shared" si="50"/>
        <v>2015</v>
      </c>
      <c r="Q777" s="4">
        <f t="shared" si="51"/>
        <v>150.5</v>
      </c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5">
      <c r="A778" s="4">
        <v>24038</v>
      </c>
      <c r="B778" s="4" t="s">
        <v>997</v>
      </c>
      <c r="C778" s="4" t="s">
        <v>291</v>
      </c>
      <c r="D778" s="4" t="s">
        <v>13</v>
      </c>
      <c r="E778" s="4" t="s">
        <v>1218</v>
      </c>
      <c r="F778" s="4">
        <v>115</v>
      </c>
      <c r="G778" s="6">
        <v>42329</v>
      </c>
      <c r="H778" s="4" t="str">
        <f>VLOOKUP(D778,Productos!$A$2:$B$13,2,FALSE)</f>
        <v>botellín 200cc</v>
      </c>
      <c r="I778" t="str">
        <f>VLOOKUP(C778,Países!$A$2:$B$186,2,FALSE)</f>
        <v>Asia</v>
      </c>
      <c r="J778" s="4">
        <f>VLOOKUP(H778,Productos!$B$2:$C$13,2,FALSE)</f>
        <v>1.5</v>
      </c>
      <c r="K778" s="4">
        <f>VLOOKUP(H778,Productos!$B$2:$D$13,3,FALSE)</f>
        <v>3</v>
      </c>
      <c r="L778" s="4">
        <f>VLOOKUP(I778,Inventarios!$A$3:$B$9,2,FALSE)</f>
        <v>10972</v>
      </c>
      <c r="M778" s="4">
        <f>VLOOKUP(I778,Inventarios!$A$3:$C$9,3,FALSE)</f>
        <v>18721</v>
      </c>
      <c r="N778" s="4">
        <f t="shared" si="48"/>
        <v>345</v>
      </c>
      <c r="O778" s="4">
        <f t="shared" si="49"/>
        <v>343.5</v>
      </c>
      <c r="P778" s="4">
        <f t="shared" si="50"/>
        <v>2015</v>
      </c>
      <c r="Q778" s="4">
        <f t="shared" si="51"/>
        <v>172.5</v>
      </c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5">
      <c r="A779" s="4">
        <v>24039</v>
      </c>
      <c r="B779" s="4" t="s">
        <v>998</v>
      </c>
      <c r="C779" s="4" t="s">
        <v>90</v>
      </c>
      <c r="D779" s="4" t="s">
        <v>31</v>
      </c>
      <c r="E779" s="4" t="s">
        <v>1219</v>
      </c>
      <c r="F779" s="4">
        <v>102</v>
      </c>
      <c r="G779" s="6">
        <v>42263</v>
      </c>
      <c r="H779" s="4" t="str">
        <f>VLOOKUP(D779,Productos!$A$2:$B$13,2,FALSE)</f>
        <v>botella 5l</v>
      </c>
      <c r="I779" t="str">
        <f>VLOOKUP(C779,Países!$A$2:$B$186,2,FALSE)</f>
        <v>Europe</v>
      </c>
      <c r="J779" s="4">
        <f>VLOOKUP(H779,Productos!$B$2:$C$13,2,FALSE)</f>
        <v>6</v>
      </c>
      <c r="K779" s="4">
        <f>VLOOKUP(H779,Productos!$B$2:$D$13,3,FALSE)</f>
        <v>9</v>
      </c>
      <c r="L779" s="4">
        <f>VLOOKUP(I779,Inventarios!$A$3:$B$9,2,FALSE)</f>
        <v>12372</v>
      </c>
      <c r="M779" s="4">
        <f>VLOOKUP(I779,Inventarios!$A$3:$C$9,3,FALSE)</f>
        <v>22716</v>
      </c>
      <c r="N779" s="4">
        <f t="shared" si="48"/>
        <v>918</v>
      </c>
      <c r="O779" s="4">
        <f t="shared" si="49"/>
        <v>912</v>
      </c>
      <c r="P779" s="4">
        <f t="shared" si="50"/>
        <v>2015</v>
      </c>
      <c r="Q779" s="4">
        <f t="shared" si="51"/>
        <v>612</v>
      </c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5">
      <c r="A780" s="4">
        <v>24040</v>
      </c>
      <c r="B780" s="4" t="s">
        <v>999</v>
      </c>
      <c r="C780" s="4" t="s">
        <v>323</v>
      </c>
      <c r="D780" s="4" t="s">
        <v>37</v>
      </c>
      <c r="E780" s="4" t="s">
        <v>1219</v>
      </c>
      <c r="F780" s="4">
        <v>155</v>
      </c>
      <c r="G780" s="6">
        <v>42318</v>
      </c>
      <c r="H780" s="4" t="str">
        <f>VLOOKUP(D780,Productos!$A$2:$B$13,2,FALSE)</f>
        <v>garrafa 3l</v>
      </c>
      <c r="I780" t="str">
        <f>VLOOKUP(C780,Países!$A$2:$B$186,2,FALSE)</f>
        <v>Europe</v>
      </c>
      <c r="J780" s="4">
        <f>VLOOKUP(H780,Productos!$B$2:$C$13,2,FALSE)</f>
        <v>3.5</v>
      </c>
      <c r="K780" s="4">
        <f>VLOOKUP(H780,Productos!$B$2:$D$13,3,FALSE)</f>
        <v>6.99</v>
      </c>
      <c r="L780" s="4">
        <f>VLOOKUP(I780,Inventarios!$A$3:$B$9,2,FALSE)</f>
        <v>12372</v>
      </c>
      <c r="M780" s="4">
        <f>VLOOKUP(I780,Inventarios!$A$3:$C$9,3,FALSE)</f>
        <v>22716</v>
      </c>
      <c r="N780" s="4">
        <f t="shared" si="48"/>
        <v>1083.45</v>
      </c>
      <c r="O780" s="4">
        <f t="shared" si="49"/>
        <v>1079.95</v>
      </c>
      <c r="P780" s="4">
        <f t="shared" si="50"/>
        <v>2015</v>
      </c>
      <c r="Q780" s="4">
        <f t="shared" si="51"/>
        <v>542.5</v>
      </c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5">
      <c r="A781" s="4">
        <v>24041</v>
      </c>
      <c r="B781" s="4" t="s">
        <v>1000</v>
      </c>
      <c r="C781" s="4" t="s">
        <v>264</v>
      </c>
      <c r="D781" s="4" t="s">
        <v>22</v>
      </c>
      <c r="E781" s="4" t="s">
        <v>1218</v>
      </c>
      <c r="F781" s="4">
        <v>35</v>
      </c>
      <c r="G781" s="6">
        <v>42365</v>
      </c>
      <c r="H781" s="4" t="str">
        <f>VLOOKUP(D781,Productos!$A$2:$B$13,2,FALSE)</f>
        <v>botellín 500cc</v>
      </c>
      <c r="I781" t="str">
        <f>VLOOKUP(C781,Países!$A$2:$B$186,2,FALSE)</f>
        <v>Central America and the Caribbean</v>
      </c>
      <c r="J781" s="4">
        <f>VLOOKUP(H781,Productos!$B$2:$C$13,2,FALSE)</f>
        <v>3.5</v>
      </c>
      <c r="K781" s="4">
        <f>VLOOKUP(H781,Productos!$B$2:$D$13,3,FALSE)</f>
        <v>6.5</v>
      </c>
      <c r="L781" s="4">
        <f>VLOOKUP(I781,Inventarios!$A$3:$B$9,2,FALSE)</f>
        <v>7690</v>
      </c>
      <c r="M781" s="4">
        <f>VLOOKUP(I781,Inventarios!$A$3:$C$9,3,FALSE)</f>
        <v>14672</v>
      </c>
      <c r="N781" s="4">
        <f t="shared" si="48"/>
        <v>227.5</v>
      </c>
      <c r="O781" s="4">
        <f t="shared" si="49"/>
        <v>224</v>
      </c>
      <c r="P781" s="4">
        <f t="shared" si="50"/>
        <v>2015</v>
      </c>
      <c r="Q781" s="4">
        <f t="shared" si="51"/>
        <v>122.5</v>
      </c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5">
      <c r="A782" s="4">
        <v>24042</v>
      </c>
      <c r="B782" s="4" t="s">
        <v>1001</v>
      </c>
      <c r="C782" s="4" t="s">
        <v>254</v>
      </c>
      <c r="D782" s="4" t="s">
        <v>19</v>
      </c>
      <c r="E782" s="4" t="s">
        <v>1219</v>
      </c>
      <c r="F782" s="4">
        <v>170</v>
      </c>
      <c r="G782" s="6">
        <v>42318</v>
      </c>
      <c r="H782" s="4" t="str">
        <f>VLOOKUP(D782,Productos!$A$2:$B$13,2,FALSE)</f>
        <v>botellín 300cc</v>
      </c>
      <c r="I782" t="str">
        <f>VLOOKUP(C782,Países!$A$2:$B$186,2,FALSE)</f>
        <v>Australia and Oceania</v>
      </c>
      <c r="J782" s="4">
        <f>VLOOKUP(H782,Productos!$B$2:$C$13,2,FALSE)</f>
        <v>2</v>
      </c>
      <c r="K782" s="4">
        <f>VLOOKUP(H782,Productos!$B$2:$D$13,3,FALSE)</f>
        <v>3.99</v>
      </c>
      <c r="L782" s="4">
        <f>VLOOKUP(I782,Inventarios!$A$3:$B$9,2,FALSE)</f>
        <v>4047</v>
      </c>
      <c r="M782" s="4">
        <f>VLOOKUP(I782,Inventarios!$A$3:$C$9,3,FALSE)</f>
        <v>9654</v>
      </c>
      <c r="N782" s="4">
        <f t="shared" si="48"/>
        <v>678.30000000000007</v>
      </c>
      <c r="O782" s="4">
        <f t="shared" si="49"/>
        <v>676.30000000000007</v>
      </c>
      <c r="P782" s="4">
        <f t="shared" si="50"/>
        <v>2015</v>
      </c>
      <c r="Q782" s="4">
        <f t="shared" si="51"/>
        <v>340</v>
      </c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5">
      <c r="A783" s="4">
        <v>24043</v>
      </c>
      <c r="B783" s="4" t="s">
        <v>1002</v>
      </c>
      <c r="C783" s="4" t="s">
        <v>164</v>
      </c>
      <c r="D783" s="4" t="s">
        <v>16</v>
      </c>
      <c r="E783" s="4" t="s">
        <v>1218</v>
      </c>
      <c r="F783" s="4">
        <v>42</v>
      </c>
      <c r="G783" s="6">
        <v>42346</v>
      </c>
      <c r="H783" s="4" t="str">
        <f>VLOOKUP(D783,Productos!$A$2:$B$13,2,FALSE)</f>
        <v>garrafa 1l</v>
      </c>
      <c r="I783" t="str">
        <f>VLOOKUP(C783,Países!$A$2:$B$186,2,FALSE)</f>
        <v>Central America and the Caribbean</v>
      </c>
      <c r="J783" s="4">
        <f>VLOOKUP(H783,Productos!$B$2:$C$13,2,FALSE)</f>
        <v>1</v>
      </c>
      <c r="K783" s="4">
        <f>VLOOKUP(H783,Productos!$B$2:$D$13,3,FALSE)</f>
        <v>2</v>
      </c>
      <c r="L783" s="4">
        <f>VLOOKUP(I783,Inventarios!$A$3:$B$9,2,FALSE)</f>
        <v>7690</v>
      </c>
      <c r="M783" s="4">
        <f>VLOOKUP(I783,Inventarios!$A$3:$C$9,3,FALSE)</f>
        <v>14672</v>
      </c>
      <c r="N783" s="4">
        <f t="shared" si="48"/>
        <v>84</v>
      </c>
      <c r="O783" s="4">
        <f t="shared" si="49"/>
        <v>83</v>
      </c>
      <c r="P783" s="4">
        <f t="shared" si="50"/>
        <v>2015</v>
      </c>
      <c r="Q783" s="4">
        <f t="shared" si="51"/>
        <v>42</v>
      </c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5">
      <c r="A784" s="4">
        <v>24044</v>
      </c>
      <c r="B784" s="4" t="s">
        <v>1003</v>
      </c>
      <c r="C784" s="4" t="s">
        <v>39</v>
      </c>
      <c r="D784" s="4" t="s">
        <v>19</v>
      </c>
      <c r="E784" s="4" t="s">
        <v>1219</v>
      </c>
      <c r="F784" s="4">
        <v>82</v>
      </c>
      <c r="G784" s="6">
        <v>42278</v>
      </c>
      <c r="H784" s="4" t="str">
        <f>VLOOKUP(D784,Productos!$A$2:$B$13,2,FALSE)</f>
        <v>botellín 300cc</v>
      </c>
      <c r="I784" t="str">
        <f>VLOOKUP(C784,Países!$A$2:$B$186,2,FALSE)</f>
        <v>Sub-Saharan Africa</v>
      </c>
      <c r="J784" s="4">
        <f>VLOOKUP(H784,Productos!$B$2:$C$13,2,FALSE)</f>
        <v>2</v>
      </c>
      <c r="K784" s="4">
        <f>VLOOKUP(H784,Productos!$B$2:$D$13,3,FALSE)</f>
        <v>3.99</v>
      </c>
      <c r="L784" s="4">
        <f>VLOOKUP(I784,Inventarios!$A$3:$B$9,2,FALSE)</f>
        <v>26618</v>
      </c>
      <c r="M784" s="4">
        <f>VLOOKUP(I784,Inventarios!$A$3:$C$9,3,FALSE)</f>
        <v>39447</v>
      </c>
      <c r="N784" s="4">
        <f t="shared" si="48"/>
        <v>327.18</v>
      </c>
      <c r="O784" s="4">
        <f t="shared" si="49"/>
        <v>325.18</v>
      </c>
      <c r="P784" s="4">
        <f t="shared" si="50"/>
        <v>2015</v>
      </c>
      <c r="Q784" s="4">
        <f t="shared" si="51"/>
        <v>164</v>
      </c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5">
      <c r="A785" s="4">
        <v>24045</v>
      </c>
      <c r="B785" s="4" t="s">
        <v>1004</v>
      </c>
      <c r="C785" s="4" t="s">
        <v>90</v>
      </c>
      <c r="D785" s="4" t="s">
        <v>31</v>
      </c>
      <c r="E785" s="4" t="s">
        <v>1219</v>
      </c>
      <c r="F785" s="4">
        <v>3</v>
      </c>
      <c r="G785" s="6">
        <v>42321</v>
      </c>
      <c r="H785" s="4" t="str">
        <f>VLOOKUP(D785,Productos!$A$2:$B$13,2,FALSE)</f>
        <v>botella 5l</v>
      </c>
      <c r="I785" t="str">
        <f>VLOOKUP(C785,Países!$A$2:$B$186,2,FALSE)</f>
        <v>Europe</v>
      </c>
      <c r="J785" s="4">
        <f>VLOOKUP(H785,Productos!$B$2:$C$13,2,FALSE)</f>
        <v>6</v>
      </c>
      <c r="K785" s="4">
        <f>VLOOKUP(H785,Productos!$B$2:$D$13,3,FALSE)</f>
        <v>9</v>
      </c>
      <c r="L785" s="4">
        <f>VLOOKUP(I785,Inventarios!$A$3:$B$9,2,FALSE)</f>
        <v>12372</v>
      </c>
      <c r="M785" s="4">
        <f>VLOOKUP(I785,Inventarios!$A$3:$C$9,3,FALSE)</f>
        <v>22716</v>
      </c>
      <c r="N785" s="4">
        <f t="shared" si="48"/>
        <v>27</v>
      </c>
      <c r="O785" s="4">
        <f t="shared" si="49"/>
        <v>21</v>
      </c>
      <c r="P785" s="4">
        <f t="shared" si="50"/>
        <v>2015</v>
      </c>
      <c r="Q785" s="4">
        <f t="shared" si="51"/>
        <v>18</v>
      </c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5">
      <c r="A786" s="4">
        <v>24046</v>
      </c>
      <c r="B786" s="4" t="s">
        <v>704</v>
      </c>
      <c r="C786" s="4" t="s">
        <v>75</v>
      </c>
      <c r="D786" s="4" t="s">
        <v>22</v>
      </c>
      <c r="E786" s="4" t="s">
        <v>1218</v>
      </c>
      <c r="F786" s="4">
        <v>68</v>
      </c>
      <c r="G786" s="6">
        <v>42315</v>
      </c>
      <c r="H786" s="4" t="str">
        <f>VLOOKUP(D786,Productos!$A$2:$B$13,2,FALSE)</f>
        <v>botellín 500cc</v>
      </c>
      <c r="I786" t="str">
        <f>VLOOKUP(C786,Países!$A$2:$B$186,2,FALSE)</f>
        <v>Central America and the Caribbean</v>
      </c>
      <c r="J786" s="4">
        <f>VLOOKUP(H786,Productos!$B$2:$C$13,2,FALSE)</f>
        <v>3.5</v>
      </c>
      <c r="K786" s="4">
        <f>VLOOKUP(H786,Productos!$B$2:$D$13,3,FALSE)</f>
        <v>6.5</v>
      </c>
      <c r="L786" s="4">
        <f>VLOOKUP(I786,Inventarios!$A$3:$B$9,2,FALSE)</f>
        <v>7690</v>
      </c>
      <c r="M786" s="4">
        <f>VLOOKUP(I786,Inventarios!$A$3:$C$9,3,FALSE)</f>
        <v>14672</v>
      </c>
      <c r="N786" s="4">
        <f t="shared" si="48"/>
        <v>442</v>
      </c>
      <c r="O786" s="4">
        <f t="shared" si="49"/>
        <v>438.5</v>
      </c>
      <c r="P786" s="4">
        <f t="shared" si="50"/>
        <v>2015</v>
      </c>
      <c r="Q786" s="4">
        <f t="shared" si="51"/>
        <v>238</v>
      </c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5">
      <c r="A787" s="4">
        <v>24047</v>
      </c>
      <c r="B787" s="4" t="s">
        <v>1005</v>
      </c>
      <c r="C787" s="4" t="s">
        <v>129</v>
      </c>
      <c r="D787" s="4" t="s">
        <v>41</v>
      </c>
      <c r="E787" s="4" t="s">
        <v>1219</v>
      </c>
      <c r="F787" s="4">
        <v>58</v>
      </c>
      <c r="G787" s="6">
        <v>42299</v>
      </c>
      <c r="H787" s="4" t="str">
        <f>VLOOKUP(D787,Productos!$A$2:$B$13,2,FALSE)</f>
        <v>garrafa 4l</v>
      </c>
      <c r="I787" t="str">
        <f>VLOOKUP(C787,Países!$A$2:$B$186,2,FALSE)</f>
        <v>Australia and Oceania</v>
      </c>
      <c r="J787" s="4">
        <f>VLOOKUP(H787,Productos!$B$2:$C$13,2,FALSE)</f>
        <v>5</v>
      </c>
      <c r="K787" s="4">
        <f>VLOOKUP(H787,Productos!$B$2:$D$13,3,FALSE)</f>
        <v>9.99</v>
      </c>
      <c r="L787" s="4">
        <f>VLOOKUP(I787,Inventarios!$A$3:$B$9,2,FALSE)</f>
        <v>4047</v>
      </c>
      <c r="M787" s="4">
        <f>VLOOKUP(I787,Inventarios!$A$3:$C$9,3,FALSE)</f>
        <v>9654</v>
      </c>
      <c r="N787" s="4">
        <f t="shared" si="48"/>
        <v>579.41999999999996</v>
      </c>
      <c r="O787" s="4">
        <f t="shared" si="49"/>
        <v>574.41999999999996</v>
      </c>
      <c r="P787" s="4">
        <f t="shared" si="50"/>
        <v>2015</v>
      </c>
      <c r="Q787" s="4">
        <f t="shared" si="51"/>
        <v>290</v>
      </c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5">
      <c r="A788" s="4">
        <v>24048</v>
      </c>
      <c r="B788" s="4" t="s">
        <v>991</v>
      </c>
      <c r="C788" s="4" t="s">
        <v>72</v>
      </c>
      <c r="D788" s="4" t="s">
        <v>28</v>
      </c>
      <c r="E788" s="4" t="s">
        <v>1219</v>
      </c>
      <c r="F788" s="4">
        <v>178</v>
      </c>
      <c r="G788" s="6">
        <v>42268</v>
      </c>
      <c r="H788" s="4" t="str">
        <f>VLOOKUP(D788,Productos!$A$2:$B$13,2,FALSE)</f>
        <v>botella 1l</v>
      </c>
      <c r="I788" t="str">
        <f>VLOOKUP(C788,Países!$A$2:$B$186,2,FALSE)</f>
        <v>Middle East and North Africa</v>
      </c>
      <c r="J788" s="4">
        <f>VLOOKUP(H788,Productos!$B$2:$C$13,2,FALSE)</f>
        <v>3.5</v>
      </c>
      <c r="K788" s="4">
        <f>VLOOKUP(H788,Productos!$B$2:$D$13,3,FALSE)</f>
        <v>6.5</v>
      </c>
      <c r="L788" s="4">
        <f>VLOOKUP(I788,Inventarios!$A$3:$B$9,2,FALSE)</f>
        <v>11415</v>
      </c>
      <c r="M788" s="4">
        <f>VLOOKUP(I788,Inventarios!$A$3:$C$9,3,FALSE)</f>
        <v>15102</v>
      </c>
      <c r="N788" s="4">
        <f t="shared" si="48"/>
        <v>1157</v>
      </c>
      <c r="O788" s="4">
        <f t="shared" si="49"/>
        <v>1153.5</v>
      </c>
      <c r="P788" s="4">
        <f t="shared" si="50"/>
        <v>2015</v>
      </c>
      <c r="Q788" s="4">
        <f t="shared" si="51"/>
        <v>623</v>
      </c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5">
      <c r="A789" s="4">
        <v>24049</v>
      </c>
      <c r="B789" s="4" t="s">
        <v>1006</v>
      </c>
      <c r="C789" s="4" t="s">
        <v>323</v>
      </c>
      <c r="D789" s="4" t="s">
        <v>24</v>
      </c>
      <c r="E789" s="4" t="s">
        <v>1219</v>
      </c>
      <c r="F789" s="4">
        <v>156</v>
      </c>
      <c r="G789" s="6">
        <v>42345</v>
      </c>
      <c r="H789" s="4" t="str">
        <f>VLOOKUP(D789,Productos!$A$2:$B$13,2,FALSE)</f>
        <v>botella 0.5l</v>
      </c>
      <c r="I789" t="str">
        <f>VLOOKUP(C789,Países!$A$2:$B$186,2,FALSE)</f>
        <v>Europe</v>
      </c>
      <c r="J789" s="4">
        <f>VLOOKUP(H789,Productos!$B$2:$C$13,2,FALSE)</f>
        <v>3</v>
      </c>
      <c r="K789" s="4">
        <f>VLOOKUP(H789,Productos!$B$2:$D$13,3,FALSE)</f>
        <v>6</v>
      </c>
      <c r="L789" s="4">
        <f>VLOOKUP(I789,Inventarios!$A$3:$B$9,2,FALSE)</f>
        <v>12372</v>
      </c>
      <c r="M789" s="4">
        <f>VLOOKUP(I789,Inventarios!$A$3:$C$9,3,FALSE)</f>
        <v>22716</v>
      </c>
      <c r="N789" s="4">
        <f t="shared" si="48"/>
        <v>936</v>
      </c>
      <c r="O789" s="4">
        <f t="shared" si="49"/>
        <v>933</v>
      </c>
      <c r="P789" s="4">
        <f t="shared" si="50"/>
        <v>2015</v>
      </c>
      <c r="Q789" s="4">
        <f t="shared" si="51"/>
        <v>468</v>
      </c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5">
      <c r="A790" s="4">
        <v>24050</v>
      </c>
      <c r="B790" s="4" t="s">
        <v>1007</v>
      </c>
      <c r="C790" s="4" t="s">
        <v>123</v>
      </c>
      <c r="D790" s="4" t="s">
        <v>35</v>
      </c>
      <c r="E790" s="4" t="s">
        <v>1218</v>
      </c>
      <c r="F790" s="4">
        <v>147</v>
      </c>
      <c r="G790" s="6">
        <v>42355</v>
      </c>
      <c r="H790" s="4" t="str">
        <f>VLOOKUP(D790,Productos!$A$2:$B$13,2,FALSE)</f>
        <v>garrafa 2l</v>
      </c>
      <c r="I790" t="str">
        <f>VLOOKUP(C790,Países!$A$2:$B$186,2,FALSE)</f>
        <v>Australia and Oceania</v>
      </c>
      <c r="J790" s="4">
        <f>VLOOKUP(H790,Productos!$B$2:$C$13,2,FALSE)</f>
        <v>2.5</v>
      </c>
      <c r="K790" s="4">
        <f>VLOOKUP(H790,Productos!$B$2:$D$13,3,FALSE)</f>
        <v>4.5</v>
      </c>
      <c r="L790" s="4">
        <f>VLOOKUP(I790,Inventarios!$A$3:$B$9,2,FALSE)</f>
        <v>4047</v>
      </c>
      <c r="M790" s="4">
        <f>VLOOKUP(I790,Inventarios!$A$3:$C$9,3,FALSE)</f>
        <v>9654</v>
      </c>
      <c r="N790" s="4">
        <f t="shared" si="48"/>
        <v>661.5</v>
      </c>
      <c r="O790" s="4">
        <f t="shared" si="49"/>
        <v>659</v>
      </c>
      <c r="P790" s="4">
        <f t="shared" si="50"/>
        <v>2015</v>
      </c>
      <c r="Q790" s="4">
        <f t="shared" si="51"/>
        <v>367.5</v>
      </c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5">
      <c r="A791" s="4">
        <v>24051</v>
      </c>
      <c r="B791" s="4" t="s">
        <v>1008</v>
      </c>
      <c r="C791" s="4" t="s">
        <v>213</v>
      </c>
      <c r="D791" s="4" t="s">
        <v>16</v>
      </c>
      <c r="E791" s="4" t="s">
        <v>1218</v>
      </c>
      <c r="F791" s="4">
        <v>74</v>
      </c>
      <c r="G791" s="6">
        <v>42315</v>
      </c>
      <c r="H791" s="4" t="str">
        <f>VLOOKUP(D791,Productos!$A$2:$B$13,2,FALSE)</f>
        <v>garrafa 1l</v>
      </c>
      <c r="I791" t="str">
        <f>VLOOKUP(C791,Países!$A$2:$B$186,2,FALSE)</f>
        <v>Europe</v>
      </c>
      <c r="J791" s="4">
        <f>VLOOKUP(H791,Productos!$B$2:$C$13,2,FALSE)</f>
        <v>1</v>
      </c>
      <c r="K791" s="4">
        <f>VLOOKUP(H791,Productos!$B$2:$D$13,3,FALSE)</f>
        <v>2</v>
      </c>
      <c r="L791" s="4">
        <f>VLOOKUP(I791,Inventarios!$A$3:$B$9,2,FALSE)</f>
        <v>12372</v>
      </c>
      <c r="M791" s="4">
        <f>VLOOKUP(I791,Inventarios!$A$3:$C$9,3,FALSE)</f>
        <v>22716</v>
      </c>
      <c r="N791" s="4">
        <f t="shared" si="48"/>
        <v>148</v>
      </c>
      <c r="O791" s="4">
        <f t="shared" si="49"/>
        <v>147</v>
      </c>
      <c r="P791" s="4">
        <f t="shared" si="50"/>
        <v>2015</v>
      </c>
      <c r="Q791" s="4">
        <f t="shared" si="51"/>
        <v>74</v>
      </c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5">
      <c r="A792" s="4">
        <v>24052</v>
      </c>
      <c r="B792" s="4" t="s">
        <v>1009</v>
      </c>
      <c r="C792" s="4" t="s">
        <v>95</v>
      </c>
      <c r="D792" s="4" t="s">
        <v>16</v>
      </c>
      <c r="E792" s="4" t="s">
        <v>1220</v>
      </c>
      <c r="F792" s="4">
        <v>189</v>
      </c>
      <c r="G792" s="6">
        <v>42318</v>
      </c>
      <c r="H792" s="4" t="str">
        <f>VLOOKUP(D792,Productos!$A$2:$B$13,2,FALSE)</f>
        <v>garrafa 1l</v>
      </c>
      <c r="I792" t="str">
        <f>VLOOKUP(C792,Países!$A$2:$B$186,2,FALSE)</f>
        <v>Sub-Saharan Africa</v>
      </c>
      <c r="J792" s="4">
        <f>VLOOKUP(H792,Productos!$B$2:$C$13,2,FALSE)</f>
        <v>1</v>
      </c>
      <c r="K792" s="4">
        <f>VLOOKUP(H792,Productos!$B$2:$D$13,3,FALSE)</f>
        <v>2</v>
      </c>
      <c r="L792" s="4">
        <f>VLOOKUP(I792,Inventarios!$A$3:$B$9,2,FALSE)</f>
        <v>26618</v>
      </c>
      <c r="M792" s="4">
        <f>VLOOKUP(I792,Inventarios!$A$3:$C$9,3,FALSE)</f>
        <v>39447</v>
      </c>
      <c r="N792" s="4">
        <f t="shared" si="48"/>
        <v>378</v>
      </c>
      <c r="O792" s="4">
        <f t="shared" si="49"/>
        <v>377</v>
      </c>
      <c r="P792" s="4">
        <f t="shared" si="50"/>
        <v>2015</v>
      </c>
      <c r="Q792" s="4">
        <f t="shared" si="51"/>
        <v>189</v>
      </c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5">
      <c r="A793" s="4">
        <v>24053</v>
      </c>
      <c r="B793" s="4" t="s">
        <v>1010</v>
      </c>
      <c r="C793" s="4" t="s">
        <v>226</v>
      </c>
      <c r="D793" s="4" t="s">
        <v>19</v>
      </c>
      <c r="E793" s="4" t="s">
        <v>1218</v>
      </c>
      <c r="F793" s="4">
        <v>104</v>
      </c>
      <c r="G793" s="6">
        <v>42340</v>
      </c>
      <c r="H793" s="4" t="str">
        <f>VLOOKUP(D793,Productos!$A$2:$B$13,2,FALSE)</f>
        <v>botellín 300cc</v>
      </c>
      <c r="I793" t="str">
        <f>VLOOKUP(C793,Países!$A$2:$B$186,2,FALSE)</f>
        <v>North America</v>
      </c>
      <c r="J793" s="4">
        <f>VLOOKUP(H793,Productos!$B$2:$C$13,2,FALSE)</f>
        <v>2</v>
      </c>
      <c r="K793" s="4">
        <f>VLOOKUP(H793,Productos!$B$2:$D$13,3,FALSE)</f>
        <v>3.99</v>
      </c>
      <c r="L793" s="4">
        <f>VLOOKUP(I793,Inventarios!$A$3:$B$9,2,FALSE)</f>
        <v>285</v>
      </c>
      <c r="M793" s="4">
        <f>VLOOKUP(I793,Inventarios!$A$3:$C$9,3,FALSE)</f>
        <v>1429</v>
      </c>
      <c r="N793" s="4">
        <f t="shared" si="48"/>
        <v>414.96000000000004</v>
      </c>
      <c r="O793" s="4">
        <f t="shared" si="49"/>
        <v>412.96000000000004</v>
      </c>
      <c r="P793" s="4">
        <f t="shared" si="50"/>
        <v>2015</v>
      </c>
      <c r="Q793" s="4">
        <f t="shared" si="51"/>
        <v>208</v>
      </c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5">
      <c r="A794" s="4">
        <v>24054</v>
      </c>
      <c r="B794" s="4" t="s">
        <v>1011</v>
      </c>
      <c r="C794" s="4" t="s">
        <v>217</v>
      </c>
      <c r="D794" s="4" t="s">
        <v>41</v>
      </c>
      <c r="E794" s="4" t="s">
        <v>1219</v>
      </c>
      <c r="F794" s="4">
        <v>56</v>
      </c>
      <c r="G794" s="6">
        <v>42344</v>
      </c>
      <c r="H794" s="4" t="str">
        <f>VLOOKUP(D794,Productos!$A$2:$B$13,2,FALSE)</f>
        <v>garrafa 4l</v>
      </c>
      <c r="I794" t="str">
        <f>VLOOKUP(C794,Países!$A$2:$B$186,2,FALSE)</f>
        <v>Sub-Saharan Africa</v>
      </c>
      <c r="J794" s="4">
        <f>VLOOKUP(H794,Productos!$B$2:$C$13,2,FALSE)</f>
        <v>5</v>
      </c>
      <c r="K794" s="4">
        <f>VLOOKUP(H794,Productos!$B$2:$D$13,3,FALSE)</f>
        <v>9.99</v>
      </c>
      <c r="L794" s="4">
        <f>VLOOKUP(I794,Inventarios!$A$3:$B$9,2,FALSE)</f>
        <v>26618</v>
      </c>
      <c r="M794" s="4">
        <f>VLOOKUP(I794,Inventarios!$A$3:$C$9,3,FALSE)</f>
        <v>39447</v>
      </c>
      <c r="N794" s="4">
        <f t="shared" si="48"/>
        <v>559.44000000000005</v>
      </c>
      <c r="O794" s="4">
        <f t="shared" si="49"/>
        <v>554.44000000000005</v>
      </c>
      <c r="P794" s="4">
        <f t="shared" si="50"/>
        <v>2015</v>
      </c>
      <c r="Q794" s="4">
        <f t="shared" si="51"/>
        <v>280</v>
      </c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5">
      <c r="A795" s="4">
        <v>24055</v>
      </c>
      <c r="B795" s="4" t="s">
        <v>1012</v>
      </c>
      <c r="C795" s="4" t="s">
        <v>207</v>
      </c>
      <c r="D795" s="4" t="s">
        <v>28</v>
      </c>
      <c r="E795" s="4" t="s">
        <v>1220</v>
      </c>
      <c r="F795" s="4">
        <v>33</v>
      </c>
      <c r="G795" s="6">
        <v>42282</v>
      </c>
      <c r="H795" s="4" t="str">
        <f>VLOOKUP(D795,Productos!$A$2:$B$13,2,FALSE)</f>
        <v>botella 1l</v>
      </c>
      <c r="I795" t="str">
        <f>VLOOKUP(C795,Países!$A$2:$B$186,2,FALSE)</f>
        <v>Sub-Saharan Africa</v>
      </c>
      <c r="J795" s="4">
        <f>VLOOKUP(H795,Productos!$B$2:$C$13,2,FALSE)</f>
        <v>3.5</v>
      </c>
      <c r="K795" s="4">
        <f>VLOOKUP(H795,Productos!$B$2:$D$13,3,FALSE)</f>
        <v>6.5</v>
      </c>
      <c r="L795" s="4">
        <f>VLOOKUP(I795,Inventarios!$A$3:$B$9,2,FALSE)</f>
        <v>26618</v>
      </c>
      <c r="M795" s="4">
        <f>VLOOKUP(I795,Inventarios!$A$3:$C$9,3,FALSE)</f>
        <v>39447</v>
      </c>
      <c r="N795" s="4">
        <f t="shared" si="48"/>
        <v>214.5</v>
      </c>
      <c r="O795" s="4">
        <f t="shared" si="49"/>
        <v>211</v>
      </c>
      <c r="P795" s="4">
        <f t="shared" si="50"/>
        <v>2015</v>
      </c>
      <c r="Q795" s="4">
        <f t="shared" si="51"/>
        <v>115.5</v>
      </c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5">
      <c r="A796" s="4">
        <v>24056</v>
      </c>
      <c r="B796" s="4" t="s">
        <v>1013</v>
      </c>
      <c r="C796" s="4" t="s">
        <v>235</v>
      </c>
      <c r="D796" s="4" t="s">
        <v>37</v>
      </c>
      <c r="E796" s="4" t="s">
        <v>1218</v>
      </c>
      <c r="F796" s="4">
        <v>204</v>
      </c>
      <c r="G796" s="6">
        <v>42307</v>
      </c>
      <c r="H796" s="4" t="str">
        <f>VLOOKUP(D796,Productos!$A$2:$B$13,2,FALSE)</f>
        <v>garrafa 3l</v>
      </c>
      <c r="I796" t="str">
        <f>VLOOKUP(C796,Países!$A$2:$B$186,2,FALSE)</f>
        <v>Asia</v>
      </c>
      <c r="J796" s="4">
        <f>VLOOKUP(H796,Productos!$B$2:$C$13,2,FALSE)</f>
        <v>3.5</v>
      </c>
      <c r="K796" s="4">
        <f>VLOOKUP(H796,Productos!$B$2:$D$13,3,FALSE)</f>
        <v>6.99</v>
      </c>
      <c r="L796" s="4">
        <f>VLOOKUP(I796,Inventarios!$A$3:$B$9,2,FALSE)</f>
        <v>10972</v>
      </c>
      <c r="M796" s="4">
        <f>VLOOKUP(I796,Inventarios!$A$3:$C$9,3,FALSE)</f>
        <v>18721</v>
      </c>
      <c r="N796" s="4">
        <f t="shared" si="48"/>
        <v>1425.96</v>
      </c>
      <c r="O796" s="4">
        <f t="shared" si="49"/>
        <v>1422.46</v>
      </c>
      <c r="P796" s="4">
        <f t="shared" si="50"/>
        <v>2015</v>
      </c>
      <c r="Q796" s="4">
        <f t="shared" si="51"/>
        <v>714</v>
      </c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5">
      <c r="A797" s="4">
        <v>24057</v>
      </c>
      <c r="B797" s="4" t="s">
        <v>1014</v>
      </c>
      <c r="C797" s="4" t="s">
        <v>142</v>
      </c>
      <c r="D797" s="4" t="s">
        <v>16</v>
      </c>
      <c r="E797" s="4" t="s">
        <v>1218</v>
      </c>
      <c r="F797" s="4">
        <v>5</v>
      </c>
      <c r="G797" s="6">
        <v>42359</v>
      </c>
      <c r="H797" s="4" t="str">
        <f>VLOOKUP(D797,Productos!$A$2:$B$13,2,FALSE)</f>
        <v>garrafa 1l</v>
      </c>
      <c r="I797" t="str">
        <f>VLOOKUP(C797,Países!$A$2:$B$186,2,FALSE)</f>
        <v>Europe</v>
      </c>
      <c r="J797" s="4">
        <f>VLOOKUP(H797,Productos!$B$2:$C$13,2,FALSE)</f>
        <v>1</v>
      </c>
      <c r="K797" s="4">
        <f>VLOOKUP(H797,Productos!$B$2:$D$13,3,FALSE)</f>
        <v>2</v>
      </c>
      <c r="L797" s="4">
        <f>VLOOKUP(I797,Inventarios!$A$3:$B$9,2,FALSE)</f>
        <v>12372</v>
      </c>
      <c r="M797" s="4">
        <f>VLOOKUP(I797,Inventarios!$A$3:$C$9,3,FALSE)</f>
        <v>22716</v>
      </c>
      <c r="N797" s="4">
        <f t="shared" si="48"/>
        <v>10</v>
      </c>
      <c r="O797" s="4">
        <f t="shared" si="49"/>
        <v>9</v>
      </c>
      <c r="P797" s="4">
        <f t="shared" si="50"/>
        <v>2015</v>
      </c>
      <c r="Q797" s="4">
        <f t="shared" si="51"/>
        <v>5</v>
      </c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5">
      <c r="A798" s="4">
        <v>24058</v>
      </c>
      <c r="B798" s="4" t="s">
        <v>1015</v>
      </c>
      <c r="C798" s="4" t="s">
        <v>105</v>
      </c>
      <c r="D798" s="4" t="s">
        <v>19</v>
      </c>
      <c r="E798" s="4" t="s">
        <v>1220</v>
      </c>
      <c r="F798" s="4">
        <v>199</v>
      </c>
      <c r="G798" s="6">
        <v>42349</v>
      </c>
      <c r="H798" s="4" t="str">
        <f>VLOOKUP(D798,Productos!$A$2:$B$13,2,FALSE)</f>
        <v>botellín 300cc</v>
      </c>
      <c r="I798" t="str">
        <f>VLOOKUP(C798,Países!$A$2:$B$186,2,FALSE)</f>
        <v>Middle East and North Africa</v>
      </c>
      <c r="J798" s="4">
        <f>VLOOKUP(H798,Productos!$B$2:$C$13,2,FALSE)</f>
        <v>2</v>
      </c>
      <c r="K798" s="4">
        <f>VLOOKUP(H798,Productos!$B$2:$D$13,3,FALSE)</f>
        <v>3.99</v>
      </c>
      <c r="L798" s="4">
        <f>VLOOKUP(I798,Inventarios!$A$3:$B$9,2,FALSE)</f>
        <v>11415</v>
      </c>
      <c r="M798" s="4">
        <f>VLOOKUP(I798,Inventarios!$A$3:$C$9,3,FALSE)</f>
        <v>15102</v>
      </c>
      <c r="N798" s="4">
        <f t="shared" si="48"/>
        <v>794.01</v>
      </c>
      <c r="O798" s="4">
        <f t="shared" si="49"/>
        <v>792.01</v>
      </c>
      <c r="P798" s="4">
        <f t="shared" si="50"/>
        <v>2015</v>
      </c>
      <c r="Q798" s="4">
        <f t="shared" si="51"/>
        <v>398</v>
      </c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5">
      <c r="A799" s="4">
        <v>24059</v>
      </c>
      <c r="B799" s="4" t="s">
        <v>1016</v>
      </c>
      <c r="C799" s="4" t="s">
        <v>60</v>
      </c>
      <c r="D799" s="4" t="s">
        <v>16</v>
      </c>
      <c r="E799" s="4" t="s">
        <v>1219</v>
      </c>
      <c r="F799" s="4">
        <v>129</v>
      </c>
      <c r="G799" s="6">
        <v>42346</v>
      </c>
      <c r="H799" s="4" t="str">
        <f>VLOOKUP(D799,Productos!$A$2:$B$13,2,FALSE)</f>
        <v>garrafa 1l</v>
      </c>
      <c r="I799" t="str">
        <f>VLOOKUP(C799,Países!$A$2:$B$186,2,FALSE)</f>
        <v>Central America and the Caribbean</v>
      </c>
      <c r="J799" s="4">
        <f>VLOOKUP(H799,Productos!$B$2:$C$13,2,FALSE)</f>
        <v>1</v>
      </c>
      <c r="K799" s="4">
        <f>VLOOKUP(H799,Productos!$B$2:$D$13,3,FALSE)</f>
        <v>2</v>
      </c>
      <c r="L799" s="4">
        <f>VLOOKUP(I799,Inventarios!$A$3:$B$9,2,FALSE)</f>
        <v>7690</v>
      </c>
      <c r="M799" s="4">
        <f>VLOOKUP(I799,Inventarios!$A$3:$C$9,3,FALSE)</f>
        <v>14672</v>
      </c>
      <c r="N799" s="4">
        <f t="shared" si="48"/>
        <v>258</v>
      </c>
      <c r="O799" s="4">
        <f t="shared" si="49"/>
        <v>257</v>
      </c>
      <c r="P799" s="4">
        <f t="shared" si="50"/>
        <v>2015</v>
      </c>
      <c r="Q799" s="4">
        <f t="shared" si="51"/>
        <v>129</v>
      </c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5">
      <c r="A800" s="4">
        <v>24060</v>
      </c>
      <c r="B800" s="4" t="s">
        <v>1017</v>
      </c>
      <c r="C800" s="4" t="s">
        <v>84</v>
      </c>
      <c r="D800" s="4" t="s">
        <v>13</v>
      </c>
      <c r="E800" s="4" t="s">
        <v>1219</v>
      </c>
      <c r="F800" s="4">
        <v>14</v>
      </c>
      <c r="G800" s="6">
        <v>42239</v>
      </c>
      <c r="H800" s="4" t="str">
        <f>VLOOKUP(D800,Productos!$A$2:$B$13,2,FALSE)</f>
        <v>botellín 200cc</v>
      </c>
      <c r="I800" t="str">
        <f>VLOOKUP(C800,Países!$A$2:$B$186,2,FALSE)</f>
        <v>Sub-Saharan Africa</v>
      </c>
      <c r="J800" s="4">
        <f>VLOOKUP(H800,Productos!$B$2:$C$13,2,FALSE)</f>
        <v>1.5</v>
      </c>
      <c r="K800" s="4">
        <f>VLOOKUP(H800,Productos!$B$2:$D$13,3,FALSE)</f>
        <v>3</v>
      </c>
      <c r="L800" s="4">
        <f>VLOOKUP(I800,Inventarios!$A$3:$B$9,2,FALSE)</f>
        <v>26618</v>
      </c>
      <c r="M800" s="4">
        <f>VLOOKUP(I800,Inventarios!$A$3:$C$9,3,FALSE)</f>
        <v>39447</v>
      </c>
      <c r="N800" s="4">
        <f t="shared" si="48"/>
        <v>42</v>
      </c>
      <c r="O800" s="4">
        <f t="shared" si="49"/>
        <v>40.5</v>
      </c>
      <c r="P800" s="4">
        <f t="shared" si="50"/>
        <v>2015</v>
      </c>
      <c r="Q800" s="4">
        <f t="shared" si="51"/>
        <v>21</v>
      </c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5">
      <c r="A801" s="4">
        <v>24061</v>
      </c>
      <c r="B801" s="4" t="s">
        <v>1018</v>
      </c>
      <c r="C801" s="4" t="s">
        <v>173</v>
      </c>
      <c r="D801" s="4" t="s">
        <v>28</v>
      </c>
      <c r="E801" s="4" t="s">
        <v>1219</v>
      </c>
      <c r="F801" s="4">
        <v>91</v>
      </c>
      <c r="G801" s="6">
        <v>42216</v>
      </c>
      <c r="H801" s="4" t="str">
        <f>VLOOKUP(D801,Productos!$A$2:$B$13,2,FALSE)</f>
        <v>botella 1l</v>
      </c>
      <c r="I801" t="str">
        <f>VLOOKUP(C801,Países!$A$2:$B$186,2,FALSE)</f>
        <v>Asia</v>
      </c>
      <c r="J801" s="4">
        <f>VLOOKUP(H801,Productos!$B$2:$C$13,2,FALSE)</f>
        <v>3.5</v>
      </c>
      <c r="K801" s="4">
        <f>VLOOKUP(H801,Productos!$B$2:$D$13,3,FALSE)</f>
        <v>6.5</v>
      </c>
      <c r="L801" s="4">
        <f>VLOOKUP(I801,Inventarios!$A$3:$B$9,2,FALSE)</f>
        <v>10972</v>
      </c>
      <c r="M801" s="4">
        <f>VLOOKUP(I801,Inventarios!$A$3:$C$9,3,FALSE)</f>
        <v>18721</v>
      </c>
      <c r="N801" s="4">
        <f t="shared" si="48"/>
        <v>591.5</v>
      </c>
      <c r="O801" s="4">
        <f t="shared" si="49"/>
        <v>588</v>
      </c>
      <c r="P801" s="4">
        <f t="shared" si="50"/>
        <v>2015</v>
      </c>
      <c r="Q801" s="4">
        <f t="shared" si="51"/>
        <v>318.5</v>
      </c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5">
      <c r="A802" s="4">
        <v>24062</v>
      </c>
      <c r="B802" s="4" t="s">
        <v>1019</v>
      </c>
      <c r="C802" s="4" t="s">
        <v>270</v>
      </c>
      <c r="D802" s="4" t="s">
        <v>43</v>
      </c>
      <c r="E802" s="4" t="s">
        <v>1219</v>
      </c>
      <c r="F802" s="4">
        <v>43</v>
      </c>
      <c r="G802" s="6">
        <v>42054</v>
      </c>
      <c r="H802" s="4" t="str">
        <f>VLOOKUP(D802,Productos!$A$2:$B$13,2,FALSE)</f>
        <v>garrafa 8l</v>
      </c>
      <c r="I802" t="str">
        <f>VLOOKUP(C802,Países!$A$2:$B$186,2,FALSE)</f>
        <v>Australia and Oceania</v>
      </c>
      <c r="J802" s="4">
        <f>VLOOKUP(H802,Productos!$B$2:$C$13,2,FALSE)</f>
        <v>8</v>
      </c>
      <c r="K802" s="4">
        <f>VLOOKUP(H802,Productos!$B$2:$D$13,3,FALSE)</f>
        <v>14.5</v>
      </c>
      <c r="L802" s="4">
        <f>VLOOKUP(I802,Inventarios!$A$3:$B$9,2,FALSE)</f>
        <v>4047</v>
      </c>
      <c r="M802" s="4">
        <f>VLOOKUP(I802,Inventarios!$A$3:$C$9,3,FALSE)</f>
        <v>9654</v>
      </c>
      <c r="N802" s="4">
        <f t="shared" si="48"/>
        <v>623.5</v>
      </c>
      <c r="O802" s="4">
        <f t="shared" si="49"/>
        <v>615.5</v>
      </c>
      <c r="P802" s="4">
        <f t="shared" si="50"/>
        <v>2015</v>
      </c>
      <c r="Q802" s="4">
        <f t="shared" si="51"/>
        <v>344</v>
      </c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5">
      <c r="A803" s="4">
        <v>24063</v>
      </c>
      <c r="B803" s="4" t="s">
        <v>1020</v>
      </c>
      <c r="C803" s="4" t="s">
        <v>221</v>
      </c>
      <c r="D803" s="4" t="s">
        <v>31</v>
      </c>
      <c r="E803" s="4" t="s">
        <v>1218</v>
      </c>
      <c r="F803" s="4">
        <v>140</v>
      </c>
      <c r="G803" s="6">
        <v>42122</v>
      </c>
      <c r="H803" s="4" t="str">
        <f>VLOOKUP(D803,Productos!$A$2:$B$13,2,FALSE)</f>
        <v>botella 5l</v>
      </c>
      <c r="I803" t="str">
        <f>VLOOKUP(C803,Países!$A$2:$B$186,2,FALSE)</f>
        <v>Europe</v>
      </c>
      <c r="J803" s="4">
        <f>VLOOKUP(H803,Productos!$B$2:$C$13,2,FALSE)</f>
        <v>6</v>
      </c>
      <c r="K803" s="4">
        <f>VLOOKUP(H803,Productos!$B$2:$D$13,3,FALSE)</f>
        <v>9</v>
      </c>
      <c r="L803" s="4">
        <f>VLOOKUP(I803,Inventarios!$A$3:$B$9,2,FALSE)</f>
        <v>12372</v>
      </c>
      <c r="M803" s="4">
        <f>VLOOKUP(I803,Inventarios!$A$3:$C$9,3,FALSE)</f>
        <v>22716</v>
      </c>
      <c r="N803" s="4">
        <f t="shared" si="48"/>
        <v>1260</v>
      </c>
      <c r="O803" s="4">
        <f t="shared" si="49"/>
        <v>1254</v>
      </c>
      <c r="P803" s="4">
        <f t="shared" si="50"/>
        <v>2015</v>
      </c>
      <c r="Q803" s="4">
        <f t="shared" si="51"/>
        <v>840</v>
      </c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5">
      <c r="A804" s="4">
        <v>24064</v>
      </c>
      <c r="B804" s="4" t="s">
        <v>1021</v>
      </c>
      <c r="C804" s="4" t="s">
        <v>261</v>
      </c>
      <c r="D804" s="4" t="s">
        <v>16</v>
      </c>
      <c r="E804" s="4" t="s">
        <v>1219</v>
      </c>
      <c r="F804" s="4">
        <v>38</v>
      </c>
      <c r="G804" s="6">
        <v>42102</v>
      </c>
      <c r="H804" s="4" t="str">
        <f>VLOOKUP(D804,Productos!$A$2:$B$13,2,FALSE)</f>
        <v>garrafa 1l</v>
      </c>
      <c r="I804" t="str">
        <f>VLOOKUP(C804,Países!$A$2:$B$186,2,FALSE)</f>
        <v>Europe</v>
      </c>
      <c r="J804" s="4">
        <f>VLOOKUP(H804,Productos!$B$2:$C$13,2,FALSE)</f>
        <v>1</v>
      </c>
      <c r="K804" s="4">
        <f>VLOOKUP(H804,Productos!$B$2:$D$13,3,FALSE)</f>
        <v>2</v>
      </c>
      <c r="L804" s="4">
        <f>VLOOKUP(I804,Inventarios!$A$3:$B$9,2,FALSE)</f>
        <v>12372</v>
      </c>
      <c r="M804" s="4">
        <f>VLOOKUP(I804,Inventarios!$A$3:$C$9,3,FALSE)</f>
        <v>22716</v>
      </c>
      <c r="N804" s="4">
        <f t="shared" si="48"/>
        <v>76</v>
      </c>
      <c r="O804" s="4">
        <f t="shared" si="49"/>
        <v>75</v>
      </c>
      <c r="P804" s="4">
        <f t="shared" si="50"/>
        <v>2015</v>
      </c>
      <c r="Q804" s="4">
        <f t="shared" si="51"/>
        <v>38</v>
      </c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5">
      <c r="A805" s="4">
        <v>24065</v>
      </c>
      <c r="B805" s="4" t="s">
        <v>1022</v>
      </c>
      <c r="C805" s="4" t="s">
        <v>247</v>
      </c>
      <c r="D805" s="4" t="s">
        <v>19</v>
      </c>
      <c r="E805" s="4" t="s">
        <v>1218</v>
      </c>
      <c r="F805" s="4">
        <v>57</v>
      </c>
      <c r="G805" s="6">
        <v>42045</v>
      </c>
      <c r="H805" s="4" t="str">
        <f>VLOOKUP(D805,Productos!$A$2:$B$13,2,FALSE)</f>
        <v>botellín 300cc</v>
      </c>
      <c r="I805" t="str">
        <f>VLOOKUP(C805,Países!$A$2:$B$186,2,FALSE)</f>
        <v>Europe</v>
      </c>
      <c r="J805" s="4">
        <f>VLOOKUP(H805,Productos!$B$2:$C$13,2,FALSE)</f>
        <v>2</v>
      </c>
      <c r="K805" s="4">
        <f>VLOOKUP(H805,Productos!$B$2:$D$13,3,FALSE)</f>
        <v>3.99</v>
      </c>
      <c r="L805" s="4">
        <f>VLOOKUP(I805,Inventarios!$A$3:$B$9,2,FALSE)</f>
        <v>12372</v>
      </c>
      <c r="M805" s="4">
        <f>VLOOKUP(I805,Inventarios!$A$3:$C$9,3,FALSE)</f>
        <v>22716</v>
      </c>
      <c r="N805" s="4">
        <f t="shared" si="48"/>
        <v>227.43</v>
      </c>
      <c r="O805" s="4">
        <f t="shared" si="49"/>
        <v>225.43</v>
      </c>
      <c r="P805" s="4">
        <f t="shared" si="50"/>
        <v>2015</v>
      </c>
      <c r="Q805" s="4">
        <f t="shared" si="51"/>
        <v>114</v>
      </c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5">
      <c r="A806" s="4">
        <v>24066</v>
      </c>
      <c r="B806" s="4" t="s">
        <v>1023</v>
      </c>
      <c r="C806" s="4" t="s">
        <v>86</v>
      </c>
      <c r="D806" s="4" t="s">
        <v>37</v>
      </c>
      <c r="E806" s="4" t="s">
        <v>1219</v>
      </c>
      <c r="F806" s="4">
        <v>34</v>
      </c>
      <c r="G806" s="6">
        <v>42155</v>
      </c>
      <c r="H806" s="4" t="str">
        <f>VLOOKUP(D806,Productos!$A$2:$B$13,2,FALSE)</f>
        <v>garrafa 3l</v>
      </c>
      <c r="I806" t="str">
        <f>VLOOKUP(C806,Países!$A$2:$B$186,2,FALSE)</f>
        <v>Asia</v>
      </c>
      <c r="J806" s="4">
        <f>VLOOKUP(H806,Productos!$B$2:$C$13,2,FALSE)</f>
        <v>3.5</v>
      </c>
      <c r="K806" s="4">
        <f>VLOOKUP(H806,Productos!$B$2:$D$13,3,FALSE)</f>
        <v>6.99</v>
      </c>
      <c r="L806" s="4">
        <f>VLOOKUP(I806,Inventarios!$A$3:$B$9,2,FALSE)</f>
        <v>10972</v>
      </c>
      <c r="M806" s="4">
        <f>VLOOKUP(I806,Inventarios!$A$3:$C$9,3,FALSE)</f>
        <v>18721</v>
      </c>
      <c r="N806" s="4">
        <f t="shared" si="48"/>
        <v>237.66</v>
      </c>
      <c r="O806" s="4">
        <f t="shared" si="49"/>
        <v>234.16</v>
      </c>
      <c r="P806" s="4">
        <f t="shared" si="50"/>
        <v>2015</v>
      </c>
      <c r="Q806" s="4">
        <f t="shared" si="51"/>
        <v>119</v>
      </c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5">
      <c r="A807" s="4">
        <v>24067</v>
      </c>
      <c r="B807" s="4" t="s">
        <v>1024</v>
      </c>
      <c r="C807" s="4" t="s">
        <v>70</v>
      </c>
      <c r="D807" s="4" t="s">
        <v>19</v>
      </c>
      <c r="E807" s="4" t="s">
        <v>1219</v>
      </c>
      <c r="F807" s="4">
        <v>4</v>
      </c>
      <c r="G807" s="6">
        <v>42015</v>
      </c>
      <c r="H807" s="4" t="str">
        <f>VLOOKUP(D807,Productos!$A$2:$B$13,2,FALSE)</f>
        <v>botellín 300cc</v>
      </c>
      <c r="I807" t="str">
        <f>VLOOKUP(C807,Países!$A$2:$B$186,2,FALSE)</f>
        <v>Sub-Saharan Africa</v>
      </c>
      <c r="J807" s="4">
        <f>VLOOKUP(H807,Productos!$B$2:$C$13,2,FALSE)</f>
        <v>2</v>
      </c>
      <c r="K807" s="4">
        <f>VLOOKUP(H807,Productos!$B$2:$D$13,3,FALSE)</f>
        <v>3.99</v>
      </c>
      <c r="L807" s="4">
        <f>VLOOKUP(I807,Inventarios!$A$3:$B$9,2,FALSE)</f>
        <v>26618</v>
      </c>
      <c r="M807" s="4">
        <f>VLOOKUP(I807,Inventarios!$A$3:$C$9,3,FALSE)</f>
        <v>39447</v>
      </c>
      <c r="N807" s="4">
        <f t="shared" si="48"/>
        <v>15.96</v>
      </c>
      <c r="O807" s="4">
        <f t="shared" si="49"/>
        <v>13.96</v>
      </c>
      <c r="P807" s="4">
        <f t="shared" si="50"/>
        <v>2015</v>
      </c>
      <c r="Q807" s="4">
        <f t="shared" si="51"/>
        <v>8</v>
      </c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5">
      <c r="A808" s="4">
        <v>24068</v>
      </c>
      <c r="B808" s="4" t="s">
        <v>1025</v>
      </c>
      <c r="C808" s="4" t="s">
        <v>211</v>
      </c>
      <c r="D808" s="4" t="s">
        <v>28</v>
      </c>
      <c r="E808" s="4" t="s">
        <v>1218</v>
      </c>
      <c r="F808" s="4">
        <v>208</v>
      </c>
      <c r="G808" s="6">
        <v>42165</v>
      </c>
      <c r="H808" s="4" t="str">
        <f>VLOOKUP(D808,Productos!$A$2:$B$13,2,FALSE)</f>
        <v>botella 1l</v>
      </c>
      <c r="I808" t="str">
        <f>VLOOKUP(C808,Países!$A$2:$B$186,2,FALSE)</f>
        <v>Europe</v>
      </c>
      <c r="J808" s="4">
        <f>VLOOKUP(H808,Productos!$B$2:$C$13,2,FALSE)</f>
        <v>3.5</v>
      </c>
      <c r="K808" s="4">
        <f>VLOOKUP(H808,Productos!$B$2:$D$13,3,FALSE)</f>
        <v>6.5</v>
      </c>
      <c r="L808" s="4">
        <f>VLOOKUP(I808,Inventarios!$A$3:$B$9,2,FALSE)</f>
        <v>12372</v>
      </c>
      <c r="M808" s="4">
        <f>VLOOKUP(I808,Inventarios!$A$3:$C$9,3,FALSE)</f>
        <v>22716</v>
      </c>
      <c r="N808" s="4">
        <f t="shared" si="48"/>
        <v>1352</v>
      </c>
      <c r="O808" s="4">
        <f t="shared" si="49"/>
        <v>1348.5</v>
      </c>
      <c r="P808" s="4">
        <f t="shared" si="50"/>
        <v>2015</v>
      </c>
      <c r="Q808" s="4">
        <f t="shared" si="51"/>
        <v>728</v>
      </c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5">
      <c r="A809" s="4">
        <v>24069</v>
      </c>
      <c r="B809" s="4" t="s">
        <v>1026</v>
      </c>
      <c r="C809" s="4" t="s">
        <v>136</v>
      </c>
      <c r="D809" s="4" t="s">
        <v>13</v>
      </c>
      <c r="E809" s="4" t="s">
        <v>1218</v>
      </c>
      <c r="F809" s="4">
        <v>132</v>
      </c>
      <c r="G809" s="6">
        <v>42152</v>
      </c>
      <c r="H809" s="4" t="str">
        <f>VLOOKUP(D809,Productos!$A$2:$B$13,2,FALSE)</f>
        <v>botellín 200cc</v>
      </c>
      <c r="I809" t="str">
        <f>VLOOKUP(C809,Países!$A$2:$B$186,2,FALSE)</f>
        <v>Middle East and North Africa</v>
      </c>
      <c r="J809" s="4">
        <f>VLOOKUP(H809,Productos!$B$2:$C$13,2,FALSE)</f>
        <v>1.5</v>
      </c>
      <c r="K809" s="4">
        <f>VLOOKUP(H809,Productos!$B$2:$D$13,3,FALSE)</f>
        <v>3</v>
      </c>
      <c r="L809" s="4">
        <f>VLOOKUP(I809,Inventarios!$A$3:$B$9,2,FALSE)</f>
        <v>11415</v>
      </c>
      <c r="M809" s="4">
        <f>VLOOKUP(I809,Inventarios!$A$3:$C$9,3,FALSE)</f>
        <v>15102</v>
      </c>
      <c r="N809" s="4">
        <f t="shared" si="48"/>
        <v>396</v>
      </c>
      <c r="O809" s="4">
        <f t="shared" si="49"/>
        <v>394.5</v>
      </c>
      <c r="P809" s="4">
        <f t="shared" si="50"/>
        <v>2015</v>
      </c>
      <c r="Q809" s="4">
        <f t="shared" si="51"/>
        <v>198</v>
      </c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5">
      <c r="A810" s="4">
        <v>24070</v>
      </c>
      <c r="B810" s="4" t="s">
        <v>1027</v>
      </c>
      <c r="C810" s="4" t="s">
        <v>233</v>
      </c>
      <c r="D810" s="4" t="s">
        <v>24</v>
      </c>
      <c r="E810" s="4" t="s">
        <v>1218</v>
      </c>
      <c r="F810" s="4">
        <v>94</v>
      </c>
      <c r="G810" s="6">
        <v>42049</v>
      </c>
      <c r="H810" s="4" t="str">
        <f>VLOOKUP(D810,Productos!$A$2:$B$13,2,FALSE)</f>
        <v>botella 0.5l</v>
      </c>
      <c r="I810" t="str">
        <f>VLOOKUP(C810,Países!$A$2:$B$186,2,FALSE)</f>
        <v>Middle East and North Africa</v>
      </c>
      <c r="J810" s="4">
        <f>VLOOKUP(H810,Productos!$B$2:$C$13,2,FALSE)</f>
        <v>3</v>
      </c>
      <c r="K810" s="4">
        <f>VLOOKUP(H810,Productos!$B$2:$D$13,3,FALSE)</f>
        <v>6</v>
      </c>
      <c r="L810" s="4">
        <f>VLOOKUP(I810,Inventarios!$A$3:$B$9,2,FALSE)</f>
        <v>11415</v>
      </c>
      <c r="M810" s="4">
        <f>VLOOKUP(I810,Inventarios!$A$3:$C$9,3,FALSE)</f>
        <v>15102</v>
      </c>
      <c r="N810" s="4">
        <f t="shared" si="48"/>
        <v>564</v>
      </c>
      <c r="O810" s="4">
        <f t="shared" si="49"/>
        <v>561</v>
      </c>
      <c r="P810" s="4">
        <f t="shared" si="50"/>
        <v>2015</v>
      </c>
      <c r="Q810" s="4">
        <f t="shared" si="51"/>
        <v>282</v>
      </c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5">
      <c r="A811" s="4">
        <v>24071</v>
      </c>
      <c r="B811" s="4" t="s">
        <v>1028</v>
      </c>
      <c r="C811" s="4" t="s">
        <v>281</v>
      </c>
      <c r="D811" s="4" t="s">
        <v>43</v>
      </c>
      <c r="E811" s="4" t="s">
        <v>1219</v>
      </c>
      <c r="F811" s="4">
        <v>38</v>
      </c>
      <c r="G811" s="6">
        <v>42087</v>
      </c>
      <c r="H811" s="4" t="str">
        <f>VLOOKUP(D811,Productos!$A$2:$B$13,2,FALSE)</f>
        <v>garrafa 8l</v>
      </c>
      <c r="I811" t="str">
        <f>VLOOKUP(C811,Países!$A$2:$B$186,2,FALSE)</f>
        <v>Asia</v>
      </c>
      <c r="J811" s="4">
        <f>VLOOKUP(H811,Productos!$B$2:$C$13,2,FALSE)</f>
        <v>8</v>
      </c>
      <c r="K811" s="4">
        <f>VLOOKUP(H811,Productos!$B$2:$D$13,3,FALSE)</f>
        <v>14.5</v>
      </c>
      <c r="L811" s="4">
        <f>VLOOKUP(I811,Inventarios!$A$3:$B$9,2,FALSE)</f>
        <v>10972</v>
      </c>
      <c r="M811" s="4">
        <f>VLOOKUP(I811,Inventarios!$A$3:$C$9,3,FALSE)</f>
        <v>18721</v>
      </c>
      <c r="N811" s="4">
        <f t="shared" si="48"/>
        <v>551</v>
      </c>
      <c r="O811" s="4">
        <f t="shared" si="49"/>
        <v>543</v>
      </c>
      <c r="P811" s="4">
        <f t="shared" si="50"/>
        <v>2015</v>
      </c>
      <c r="Q811" s="4">
        <f t="shared" si="51"/>
        <v>304</v>
      </c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5">
      <c r="A812" s="4">
        <v>24072</v>
      </c>
      <c r="B812" s="4" t="s">
        <v>1029</v>
      </c>
      <c r="C812" s="4" t="s">
        <v>66</v>
      </c>
      <c r="D812" s="4" t="s">
        <v>41</v>
      </c>
      <c r="E812" s="4" t="s">
        <v>1219</v>
      </c>
      <c r="F812" s="4">
        <v>159</v>
      </c>
      <c r="G812" s="6">
        <v>42089</v>
      </c>
      <c r="H812" s="4" t="str">
        <f>VLOOKUP(D812,Productos!$A$2:$B$13,2,FALSE)</f>
        <v>garrafa 4l</v>
      </c>
      <c r="I812" t="str">
        <f>VLOOKUP(C812,Países!$A$2:$B$186,2,FALSE)</f>
        <v>Asia</v>
      </c>
      <c r="J812" s="4">
        <f>VLOOKUP(H812,Productos!$B$2:$C$13,2,FALSE)</f>
        <v>5</v>
      </c>
      <c r="K812" s="4">
        <f>VLOOKUP(H812,Productos!$B$2:$D$13,3,FALSE)</f>
        <v>9.99</v>
      </c>
      <c r="L812" s="4">
        <f>VLOOKUP(I812,Inventarios!$A$3:$B$9,2,FALSE)</f>
        <v>10972</v>
      </c>
      <c r="M812" s="4">
        <f>VLOOKUP(I812,Inventarios!$A$3:$C$9,3,FALSE)</f>
        <v>18721</v>
      </c>
      <c r="N812" s="4">
        <f t="shared" si="48"/>
        <v>1588.41</v>
      </c>
      <c r="O812" s="4">
        <f t="shared" si="49"/>
        <v>1583.41</v>
      </c>
      <c r="P812" s="4">
        <f t="shared" si="50"/>
        <v>2015</v>
      </c>
      <c r="Q812" s="4">
        <f t="shared" si="51"/>
        <v>795</v>
      </c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5">
      <c r="A813" s="4">
        <v>24073</v>
      </c>
      <c r="B813" s="4" t="s">
        <v>1030</v>
      </c>
      <c r="C813" s="4" t="s">
        <v>238</v>
      </c>
      <c r="D813" s="4" t="s">
        <v>16</v>
      </c>
      <c r="E813" s="4" t="s">
        <v>1219</v>
      </c>
      <c r="F813" s="4">
        <v>15</v>
      </c>
      <c r="G813" s="6">
        <v>42009</v>
      </c>
      <c r="H813" s="4" t="str">
        <f>VLOOKUP(D813,Productos!$A$2:$B$13,2,FALSE)</f>
        <v>garrafa 1l</v>
      </c>
      <c r="I813" t="str">
        <f>VLOOKUP(C813,Países!$A$2:$B$186,2,FALSE)</f>
        <v>Australia and Oceania</v>
      </c>
      <c r="J813" s="4">
        <f>VLOOKUP(H813,Productos!$B$2:$C$13,2,FALSE)</f>
        <v>1</v>
      </c>
      <c r="K813" s="4">
        <f>VLOOKUP(H813,Productos!$B$2:$D$13,3,FALSE)</f>
        <v>2</v>
      </c>
      <c r="L813" s="4">
        <f>VLOOKUP(I813,Inventarios!$A$3:$B$9,2,FALSE)</f>
        <v>4047</v>
      </c>
      <c r="M813" s="4">
        <f>VLOOKUP(I813,Inventarios!$A$3:$C$9,3,FALSE)</f>
        <v>9654</v>
      </c>
      <c r="N813" s="4">
        <f t="shared" si="48"/>
        <v>30</v>
      </c>
      <c r="O813" s="4">
        <f t="shared" si="49"/>
        <v>29</v>
      </c>
      <c r="P813" s="4">
        <f t="shared" si="50"/>
        <v>2015</v>
      </c>
      <c r="Q813" s="4">
        <f t="shared" si="51"/>
        <v>15</v>
      </c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5">
      <c r="A814" s="4">
        <v>24074</v>
      </c>
      <c r="B814" s="4" t="s">
        <v>1031</v>
      </c>
      <c r="C814" s="4" t="s">
        <v>312</v>
      </c>
      <c r="D814" s="4" t="s">
        <v>37</v>
      </c>
      <c r="E814" s="4" t="s">
        <v>1219</v>
      </c>
      <c r="F814" s="4">
        <v>147</v>
      </c>
      <c r="G814" s="6">
        <v>42211</v>
      </c>
      <c r="H814" s="4" t="str">
        <f>VLOOKUP(D814,Productos!$A$2:$B$13,2,FALSE)</f>
        <v>garrafa 3l</v>
      </c>
      <c r="I814" t="str">
        <f>VLOOKUP(C814,Países!$A$2:$B$186,2,FALSE)</f>
        <v>Middle East and North Africa</v>
      </c>
      <c r="J814" s="4">
        <f>VLOOKUP(H814,Productos!$B$2:$C$13,2,FALSE)</f>
        <v>3.5</v>
      </c>
      <c r="K814" s="4">
        <f>VLOOKUP(H814,Productos!$B$2:$D$13,3,FALSE)</f>
        <v>6.99</v>
      </c>
      <c r="L814" s="4">
        <f>VLOOKUP(I814,Inventarios!$A$3:$B$9,2,FALSE)</f>
        <v>11415</v>
      </c>
      <c r="M814" s="4">
        <f>VLOOKUP(I814,Inventarios!$A$3:$C$9,3,FALSE)</f>
        <v>15102</v>
      </c>
      <c r="N814" s="4">
        <f t="shared" si="48"/>
        <v>1027.53</v>
      </c>
      <c r="O814" s="4">
        <f t="shared" si="49"/>
        <v>1024.03</v>
      </c>
      <c r="P814" s="4">
        <f t="shared" si="50"/>
        <v>2015</v>
      </c>
      <c r="Q814" s="4">
        <f t="shared" si="51"/>
        <v>514.5</v>
      </c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5">
      <c r="A815" s="4">
        <v>24075</v>
      </c>
      <c r="B815" s="4" t="s">
        <v>1032</v>
      </c>
      <c r="C815" s="4" t="s">
        <v>226</v>
      </c>
      <c r="D815" s="4" t="s">
        <v>19</v>
      </c>
      <c r="E815" s="4" t="s">
        <v>1219</v>
      </c>
      <c r="F815" s="4">
        <v>4</v>
      </c>
      <c r="G815" s="6">
        <v>42017</v>
      </c>
      <c r="H815" s="4" t="str">
        <f>VLOOKUP(D815,Productos!$A$2:$B$13,2,FALSE)</f>
        <v>botellín 300cc</v>
      </c>
      <c r="I815" t="str">
        <f>VLOOKUP(C815,Países!$A$2:$B$186,2,FALSE)</f>
        <v>North America</v>
      </c>
      <c r="J815" s="4">
        <f>VLOOKUP(H815,Productos!$B$2:$C$13,2,FALSE)</f>
        <v>2</v>
      </c>
      <c r="K815" s="4">
        <f>VLOOKUP(H815,Productos!$B$2:$D$13,3,FALSE)</f>
        <v>3.99</v>
      </c>
      <c r="L815" s="4">
        <f>VLOOKUP(I815,Inventarios!$A$3:$B$9,2,FALSE)</f>
        <v>285</v>
      </c>
      <c r="M815" s="4">
        <f>VLOOKUP(I815,Inventarios!$A$3:$C$9,3,FALSE)</f>
        <v>1429</v>
      </c>
      <c r="N815" s="4">
        <f t="shared" si="48"/>
        <v>15.96</v>
      </c>
      <c r="O815" s="4">
        <f t="shared" si="49"/>
        <v>13.96</v>
      </c>
      <c r="P815" s="4">
        <f t="shared" si="50"/>
        <v>2015</v>
      </c>
      <c r="Q815" s="4">
        <f t="shared" si="51"/>
        <v>8</v>
      </c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5">
      <c r="A816" s="4">
        <v>24076</v>
      </c>
      <c r="B816" s="4" t="s">
        <v>1033</v>
      </c>
      <c r="C816" s="4" t="s">
        <v>279</v>
      </c>
      <c r="D816" s="4" t="s">
        <v>28</v>
      </c>
      <c r="E816" s="4" t="s">
        <v>1220</v>
      </c>
      <c r="F816" s="4">
        <v>200</v>
      </c>
      <c r="G816" s="6">
        <v>42091</v>
      </c>
      <c r="H816" s="4" t="str">
        <f>VLOOKUP(D816,Productos!$A$2:$B$13,2,FALSE)</f>
        <v>botella 1l</v>
      </c>
      <c r="I816" t="str">
        <f>VLOOKUP(C816,Países!$A$2:$B$186,2,FALSE)</f>
        <v>Sub-Saharan Africa</v>
      </c>
      <c r="J816" s="4">
        <f>VLOOKUP(H816,Productos!$B$2:$C$13,2,FALSE)</f>
        <v>3.5</v>
      </c>
      <c r="K816" s="4">
        <f>VLOOKUP(H816,Productos!$B$2:$D$13,3,FALSE)</f>
        <v>6.5</v>
      </c>
      <c r="L816" s="4">
        <f>VLOOKUP(I816,Inventarios!$A$3:$B$9,2,FALSE)</f>
        <v>26618</v>
      </c>
      <c r="M816" s="4">
        <f>VLOOKUP(I816,Inventarios!$A$3:$C$9,3,FALSE)</f>
        <v>39447</v>
      </c>
      <c r="N816" s="4">
        <f t="shared" si="48"/>
        <v>1300</v>
      </c>
      <c r="O816" s="4">
        <f t="shared" si="49"/>
        <v>1296.5</v>
      </c>
      <c r="P816" s="4">
        <f t="shared" si="50"/>
        <v>2015</v>
      </c>
      <c r="Q816" s="4">
        <f t="shared" si="51"/>
        <v>700</v>
      </c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5">
      <c r="A817" s="4">
        <v>24077</v>
      </c>
      <c r="B817" s="4" t="s">
        <v>1034</v>
      </c>
      <c r="C817" s="4" t="s">
        <v>47</v>
      </c>
      <c r="D817" s="4" t="s">
        <v>41</v>
      </c>
      <c r="E817" s="4" t="s">
        <v>1218</v>
      </c>
      <c r="F817" s="4">
        <v>61</v>
      </c>
      <c r="G817" s="6">
        <v>42207</v>
      </c>
      <c r="H817" s="4" t="str">
        <f>VLOOKUP(D817,Productos!$A$2:$B$13,2,FALSE)</f>
        <v>garrafa 4l</v>
      </c>
      <c r="I817" t="str">
        <f>VLOOKUP(C817,Países!$A$2:$B$186,2,FALSE)</f>
        <v>Europe</v>
      </c>
      <c r="J817" s="4">
        <f>VLOOKUP(H817,Productos!$B$2:$C$13,2,FALSE)</f>
        <v>5</v>
      </c>
      <c r="K817" s="4">
        <f>VLOOKUP(H817,Productos!$B$2:$D$13,3,FALSE)</f>
        <v>9.99</v>
      </c>
      <c r="L817" s="4">
        <f>VLOOKUP(I817,Inventarios!$A$3:$B$9,2,FALSE)</f>
        <v>12372</v>
      </c>
      <c r="M817" s="4">
        <f>VLOOKUP(I817,Inventarios!$A$3:$C$9,3,FALSE)</f>
        <v>22716</v>
      </c>
      <c r="N817" s="4">
        <f t="shared" si="48"/>
        <v>609.39</v>
      </c>
      <c r="O817" s="4">
        <f t="shared" si="49"/>
        <v>604.39</v>
      </c>
      <c r="P817" s="4">
        <f t="shared" si="50"/>
        <v>2015</v>
      </c>
      <c r="Q817" s="4">
        <f t="shared" si="51"/>
        <v>305</v>
      </c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5">
      <c r="A818" s="4">
        <v>24078</v>
      </c>
      <c r="B818" s="4" t="s">
        <v>1035</v>
      </c>
      <c r="C818" s="4" t="s">
        <v>63</v>
      </c>
      <c r="D818" s="4" t="s">
        <v>31</v>
      </c>
      <c r="E818" s="4" t="s">
        <v>1219</v>
      </c>
      <c r="F818" s="4">
        <v>63</v>
      </c>
      <c r="G818" s="6">
        <v>42149</v>
      </c>
      <c r="H818" s="4" t="str">
        <f>VLOOKUP(D818,Productos!$A$2:$B$13,2,FALSE)</f>
        <v>botella 5l</v>
      </c>
      <c r="I818" t="str">
        <f>VLOOKUP(C818,Países!$A$2:$B$186,2,FALSE)</f>
        <v>Europe</v>
      </c>
      <c r="J818" s="4">
        <f>VLOOKUP(H818,Productos!$B$2:$C$13,2,FALSE)</f>
        <v>6</v>
      </c>
      <c r="K818" s="4">
        <f>VLOOKUP(H818,Productos!$B$2:$D$13,3,FALSE)</f>
        <v>9</v>
      </c>
      <c r="L818" s="4">
        <f>VLOOKUP(I818,Inventarios!$A$3:$B$9,2,FALSE)</f>
        <v>12372</v>
      </c>
      <c r="M818" s="4">
        <f>VLOOKUP(I818,Inventarios!$A$3:$C$9,3,FALSE)</f>
        <v>22716</v>
      </c>
      <c r="N818" s="4">
        <f t="shared" si="48"/>
        <v>567</v>
      </c>
      <c r="O818" s="4">
        <f t="shared" si="49"/>
        <v>561</v>
      </c>
      <c r="P818" s="4">
        <f t="shared" si="50"/>
        <v>2015</v>
      </c>
      <c r="Q818" s="4">
        <f t="shared" si="51"/>
        <v>378</v>
      </c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5">
      <c r="A819" s="4">
        <v>24079</v>
      </c>
      <c r="B819" s="4" t="s">
        <v>1036</v>
      </c>
      <c r="C819" s="4" t="s">
        <v>160</v>
      </c>
      <c r="D819" s="4" t="s">
        <v>22</v>
      </c>
      <c r="E819" s="4" t="s">
        <v>1218</v>
      </c>
      <c r="F819" s="4">
        <v>129</v>
      </c>
      <c r="G819" s="6">
        <v>42133</v>
      </c>
      <c r="H819" s="4" t="str">
        <f>VLOOKUP(D819,Productos!$A$2:$B$13,2,FALSE)</f>
        <v>botellín 500cc</v>
      </c>
      <c r="I819" t="str">
        <f>VLOOKUP(C819,Países!$A$2:$B$186,2,FALSE)</f>
        <v>Sub-Saharan Africa</v>
      </c>
      <c r="J819" s="4">
        <f>VLOOKUP(H819,Productos!$B$2:$C$13,2,FALSE)</f>
        <v>3.5</v>
      </c>
      <c r="K819" s="4">
        <f>VLOOKUP(H819,Productos!$B$2:$D$13,3,FALSE)</f>
        <v>6.5</v>
      </c>
      <c r="L819" s="4">
        <f>VLOOKUP(I819,Inventarios!$A$3:$B$9,2,FALSE)</f>
        <v>26618</v>
      </c>
      <c r="M819" s="4">
        <f>VLOOKUP(I819,Inventarios!$A$3:$C$9,3,FALSE)</f>
        <v>39447</v>
      </c>
      <c r="N819" s="4">
        <f t="shared" si="48"/>
        <v>838.5</v>
      </c>
      <c r="O819" s="4">
        <f t="shared" si="49"/>
        <v>835</v>
      </c>
      <c r="P819" s="4">
        <f t="shared" si="50"/>
        <v>2015</v>
      </c>
      <c r="Q819" s="4">
        <f t="shared" si="51"/>
        <v>451.5</v>
      </c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5">
      <c r="A820" s="4">
        <v>24080</v>
      </c>
      <c r="B820" s="4" t="s">
        <v>1037</v>
      </c>
      <c r="C820" s="4" t="s">
        <v>252</v>
      </c>
      <c r="D820" s="4" t="s">
        <v>19</v>
      </c>
      <c r="E820" s="4" t="s">
        <v>1219</v>
      </c>
      <c r="F820" s="4">
        <v>48</v>
      </c>
      <c r="G820" s="6">
        <v>42226</v>
      </c>
      <c r="H820" s="4" t="str">
        <f>VLOOKUP(D820,Productos!$A$2:$B$13,2,FALSE)</f>
        <v>botellín 300cc</v>
      </c>
      <c r="I820" t="str">
        <f>VLOOKUP(C820,Países!$A$2:$B$186,2,FALSE)</f>
        <v>Europe</v>
      </c>
      <c r="J820" s="4">
        <f>VLOOKUP(H820,Productos!$B$2:$C$13,2,FALSE)</f>
        <v>2</v>
      </c>
      <c r="K820" s="4">
        <f>VLOOKUP(H820,Productos!$B$2:$D$13,3,FALSE)</f>
        <v>3.99</v>
      </c>
      <c r="L820" s="4">
        <f>VLOOKUP(I820,Inventarios!$A$3:$B$9,2,FALSE)</f>
        <v>12372</v>
      </c>
      <c r="M820" s="4">
        <f>VLOOKUP(I820,Inventarios!$A$3:$C$9,3,FALSE)</f>
        <v>22716</v>
      </c>
      <c r="N820" s="4">
        <f t="shared" si="48"/>
        <v>191.52</v>
      </c>
      <c r="O820" s="4">
        <f t="shared" si="49"/>
        <v>189.52</v>
      </c>
      <c r="P820" s="4">
        <f t="shared" si="50"/>
        <v>2015</v>
      </c>
      <c r="Q820" s="4">
        <f t="shared" si="51"/>
        <v>96</v>
      </c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5">
      <c r="A821" s="4">
        <v>24081</v>
      </c>
      <c r="B821" s="4" t="s">
        <v>1038</v>
      </c>
      <c r="C821" s="4" t="s">
        <v>102</v>
      </c>
      <c r="D821" s="4" t="s">
        <v>13</v>
      </c>
      <c r="E821" s="4" t="s">
        <v>1218</v>
      </c>
      <c r="F821" s="4">
        <v>192</v>
      </c>
      <c r="G821" s="6">
        <v>42009</v>
      </c>
      <c r="H821" s="4" t="str">
        <f>VLOOKUP(D821,Productos!$A$2:$B$13,2,FALSE)</f>
        <v>botellín 200cc</v>
      </c>
      <c r="I821" t="str">
        <f>VLOOKUP(C821,Países!$A$2:$B$186,2,FALSE)</f>
        <v>Central America and the Caribbean</v>
      </c>
      <c r="J821" s="4">
        <f>VLOOKUP(H821,Productos!$B$2:$C$13,2,FALSE)</f>
        <v>1.5</v>
      </c>
      <c r="K821" s="4">
        <f>VLOOKUP(H821,Productos!$B$2:$D$13,3,FALSE)</f>
        <v>3</v>
      </c>
      <c r="L821" s="4">
        <f>VLOOKUP(I821,Inventarios!$A$3:$B$9,2,FALSE)</f>
        <v>7690</v>
      </c>
      <c r="M821" s="4">
        <f>VLOOKUP(I821,Inventarios!$A$3:$C$9,3,FALSE)</f>
        <v>14672</v>
      </c>
      <c r="N821" s="4">
        <f t="shared" si="48"/>
        <v>576</v>
      </c>
      <c r="O821" s="4">
        <f t="shared" si="49"/>
        <v>574.5</v>
      </c>
      <c r="P821" s="4">
        <f t="shared" si="50"/>
        <v>2015</v>
      </c>
      <c r="Q821" s="4">
        <f t="shared" si="51"/>
        <v>288</v>
      </c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5">
      <c r="A822" s="4">
        <v>24082</v>
      </c>
      <c r="B822" s="4" t="s">
        <v>1039</v>
      </c>
      <c r="C822" s="4" t="s">
        <v>252</v>
      </c>
      <c r="D822" s="4" t="s">
        <v>13</v>
      </c>
      <c r="E822" s="4" t="s">
        <v>1218</v>
      </c>
      <c r="F822" s="4">
        <v>150</v>
      </c>
      <c r="G822" s="6">
        <v>42005</v>
      </c>
      <c r="H822" s="4" t="str">
        <f>VLOOKUP(D822,Productos!$A$2:$B$13,2,FALSE)</f>
        <v>botellín 200cc</v>
      </c>
      <c r="I822" t="str">
        <f>VLOOKUP(C822,Países!$A$2:$B$186,2,FALSE)</f>
        <v>Europe</v>
      </c>
      <c r="J822" s="4">
        <f>VLOOKUP(H822,Productos!$B$2:$C$13,2,FALSE)</f>
        <v>1.5</v>
      </c>
      <c r="K822" s="4">
        <f>VLOOKUP(H822,Productos!$B$2:$D$13,3,FALSE)</f>
        <v>3</v>
      </c>
      <c r="L822" s="4">
        <f>VLOOKUP(I822,Inventarios!$A$3:$B$9,2,FALSE)</f>
        <v>12372</v>
      </c>
      <c r="M822" s="4">
        <f>VLOOKUP(I822,Inventarios!$A$3:$C$9,3,FALSE)</f>
        <v>22716</v>
      </c>
      <c r="N822" s="4">
        <f t="shared" si="48"/>
        <v>450</v>
      </c>
      <c r="O822" s="4">
        <f t="shared" si="49"/>
        <v>448.5</v>
      </c>
      <c r="P822" s="4">
        <f t="shared" si="50"/>
        <v>2015</v>
      </c>
      <c r="Q822" s="4">
        <f t="shared" si="51"/>
        <v>225</v>
      </c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5">
      <c r="A823" s="4">
        <v>24083</v>
      </c>
      <c r="B823" s="4" t="s">
        <v>1040</v>
      </c>
      <c r="C823" s="4" t="s">
        <v>259</v>
      </c>
      <c r="D823" s="4" t="s">
        <v>37</v>
      </c>
      <c r="E823" s="4" t="s">
        <v>1218</v>
      </c>
      <c r="F823" s="4">
        <v>125</v>
      </c>
      <c r="G823" s="6">
        <v>42245</v>
      </c>
      <c r="H823" s="4" t="str">
        <f>VLOOKUP(D823,Productos!$A$2:$B$13,2,FALSE)</f>
        <v>garrafa 3l</v>
      </c>
      <c r="I823" t="str">
        <f>VLOOKUP(C823,Países!$A$2:$B$186,2,FALSE)</f>
        <v>Middle East and North Africa</v>
      </c>
      <c r="J823" s="4">
        <f>VLOOKUP(H823,Productos!$B$2:$C$13,2,FALSE)</f>
        <v>3.5</v>
      </c>
      <c r="K823" s="4">
        <f>VLOOKUP(H823,Productos!$B$2:$D$13,3,FALSE)</f>
        <v>6.99</v>
      </c>
      <c r="L823" s="4">
        <f>VLOOKUP(I823,Inventarios!$A$3:$B$9,2,FALSE)</f>
        <v>11415</v>
      </c>
      <c r="M823" s="4">
        <f>VLOOKUP(I823,Inventarios!$A$3:$C$9,3,FALSE)</f>
        <v>15102</v>
      </c>
      <c r="N823" s="4">
        <f t="shared" si="48"/>
        <v>873.75</v>
      </c>
      <c r="O823" s="4">
        <f t="shared" si="49"/>
        <v>870.25</v>
      </c>
      <c r="P823" s="4">
        <f t="shared" si="50"/>
        <v>2015</v>
      </c>
      <c r="Q823" s="4">
        <f t="shared" si="51"/>
        <v>437.5</v>
      </c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5">
      <c r="A824" s="4">
        <v>24084</v>
      </c>
      <c r="B824" s="4" t="s">
        <v>1041</v>
      </c>
      <c r="C824" s="4" t="s">
        <v>149</v>
      </c>
      <c r="D824" s="4" t="s">
        <v>37</v>
      </c>
      <c r="E824" s="4" t="s">
        <v>1219</v>
      </c>
      <c r="F824" s="4">
        <v>135</v>
      </c>
      <c r="G824" s="6">
        <v>42237</v>
      </c>
      <c r="H824" s="4" t="str">
        <f>VLOOKUP(D824,Productos!$A$2:$B$13,2,FALSE)</f>
        <v>garrafa 3l</v>
      </c>
      <c r="I824" t="str">
        <f>VLOOKUP(C824,Países!$A$2:$B$186,2,FALSE)</f>
        <v>Asia</v>
      </c>
      <c r="J824" s="4">
        <f>VLOOKUP(H824,Productos!$B$2:$C$13,2,FALSE)</f>
        <v>3.5</v>
      </c>
      <c r="K824" s="4">
        <f>VLOOKUP(H824,Productos!$B$2:$D$13,3,FALSE)</f>
        <v>6.99</v>
      </c>
      <c r="L824" s="4">
        <f>VLOOKUP(I824,Inventarios!$A$3:$B$9,2,FALSE)</f>
        <v>10972</v>
      </c>
      <c r="M824" s="4">
        <f>VLOOKUP(I824,Inventarios!$A$3:$C$9,3,FALSE)</f>
        <v>18721</v>
      </c>
      <c r="N824" s="4">
        <f t="shared" si="48"/>
        <v>943.65</v>
      </c>
      <c r="O824" s="4">
        <f t="shared" si="49"/>
        <v>940.15</v>
      </c>
      <c r="P824" s="4">
        <f t="shared" si="50"/>
        <v>2015</v>
      </c>
      <c r="Q824" s="4">
        <f t="shared" si="51"/>
        <v>472.5</v>
      </c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5">
      <c r="A825" s="4">
        <v>24085</v>
      </c>
      <c r="B825" s="4" t="s">
        <v>1042</v>
      </c>
      <c r="C825" s="4" t="s">
        <v>266</v>
      </c>
      <c r="D825" s="4" t="s">
        <v>19</v>
      </c>
      <c r="E825" s="4" t="s">
        <v>1219</v>
      </c>
      <c r="F825" s="4">
        <v>128</v>
      </c>
      <c r="G825" s="6">
        <v>42145</v>
      </c>
      <c r="H825" s="4" t="str">
        <f>VLOOKUP(D825,Productos!$A$2:$B$13,2,FALSE)</f>
        <v>botellín 300cc</v>
      </c>
      <c r="I825" t="str">
        <f>VLOOKUP(C825,Países!$A$2:$B$186,2,FALSE)</f>
        <v>Central America and the Caribbean</v>
      </c>
      <c r="J825" s="4">
        <f>VLOOKUP(H825,Productos!$B$2:$C$13,2,FALSE)</f>
        <v>2</v>
      </c>
      <c r="K825" s="4">
        <f>VLOOKUP(H825,Productos!$B$2:$D$13,3,FALSE)</f>
        <v>3.99</v>
      </c>
      <c r="L825" s="4">
        <f>VLOOKUP(I825,Inventarios!$A$3:$B$9,2,FALSE)</f>
        <v>7690</v>
      </c>
      <c r="M825" s="4">
        <f>VLOOKUP(I825,Inventarios!$A$3:$C$9,3,FALSE)</f>
        <v>14672</v>
      </c>
      <c r="N825" s="4">
        <f t="shared" si="48"/>
        <v>510.72</v>
      </c>
      <c r="O825" s="4">
        <f t="shared" si="49"/>
        <v>508.72</v>
      </c>
      <c r="P825" s="4">
        <f t="shared" si="50"/>
        <v>2015</v>
      </c>
      <c r="Q825" s="4">
        <f t="shared" si="51"/>
        <v>256</v>
      </c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5">
      <c r="A826" s="4">
        <v>24086</v>
      </c>
      <c r="B826" s="4" t="s">
        <v>1043</v>
      </c>
      <c r="C826" s="4" t="s">
        <v>270</v>
      </c>
      <c r="D826" s="4" t="s">
        <v>24</v>
      </c>
      <c r="E826" s="4" t="s">
        <v>1219</v>
      </c>
      <c r="F826" s="4">
        <v>5</v>
      </c>
      <c r="G826" s="6">
        <v>42188</v>
      </c>
      <c r="H826" s="4" t="str">
        <f>VLOOKUP(D826,Productos!$A$2:$B$13,2,FALSE)</f>
        <v>botella 0.5l</v>
      </c>
      <c r="I826" t="str">
        <f>VLOOKUP(C826,Países!$A$2:$B$186,2,FALSE)</f>
        <v>Australia and Oceania</v>
      </c>
      <c r="J826" s="4">
        <f>VLOOKUP(H826,Productos!$B$2:$C$13,2,FALSE)</f>
        <v>3</v>
      </c>
      <c r="K826" s="4">
        <f>VLOOKUP(H826,Productos!$B$2:$D$13,3,FALSE)</f>
        <v>6</v>
      </c>
      <c r="L826" s="4">
        <f>VLOOKUP(I826,Inventarios!$A$3:$B$9,2,FALSE)</f>
        <v>4047</v>
      </c>
      <c r="M826" s="4">
        <f>VLOOKUP(I826,Inventarios!$A$3:$C$9,3,FALSE)</f>
        <v>9654</v>
      </c>
      <c r="N826" s="4">
        <f t="shared" si="48"/>
        <v>30</v>
      </c>
      <c r="O826" s="4">
        <f t="shared" si="49"/>
        <v>27</v>
      </c>
      <c r="P826" s="4">
        <f t="shared" si="50"/>
        <v>2015</v>
      </c>
      <c r="Q826" s="4">
        <f t="shared" si="51"/>
        <v>15</v>
      </c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5">
      <c r="A827" s="4">
        <v>24087</v>
      </c>
      <c r="B827" s="4" t="s">
        <v>1044</v>
      </c>
      <c r="C827" s="4" t="s">
        <v>99</v>
      </c>
      <c r="D827" s="4" t="s">
        <v>19</v>
      </c>
      <c r="E827" s="4" t="s">
        <v>1219</v>
      </c>
      <c r="F827" s="4">
        <v>43</v>
      </c>
      <c r="G827" s="6">
        <v>42148</v>
      </c>
      <c r="H827" s="4" t="str">
        <f>VLOOKUP(D827,Productos!$A$2:$B$13,2,FALSE)</f>
        <v>botellín 300cc</v>
      </c>
      <c r="I827" t="str">
        <f>VLOOKUP(C827,Países!$A$2:$B$186,2,FALSE)</f>
        <v>Asia</v>
      </c>
      <c r="J827" s="4">
        <f>VLOOKUP(H827,Productos!$B$2:$C$13,2,FALSE)</f>
        <v>2</v>
      </c>
      <c r="K827" s="4">
        <f>VLOOKUP(H827,Productos!$B$2:$D$13,3,FALSE)</f>
        <v>3.99</v>
      </c>
      <c r="L827" s="4">
        <f>VLOOKUP(I827,Inventarios!$A$3:$B$9,2,FALSE)</f>
        <v>10972</v>
      </c>
      <c r="M827" s="4">
        <f>VLOOKUP(I827,Inventarios!$A$3:$C$9,3,FALSE)</f>
        <v>18721</v>
      </c>
      <c r="N827" s="4">
        <f t="shared" si="48"/>
        <v>171.57000000000002</v>
      </c>
      <c r="O827" s="4">
        <f t="shared" si="49"/>
        <v>169.57000000000002</v>
      </c>
      <c r="P827" s="4">
        <f t="shared" si="50"/>
        <v>2015</v>
      </c>
      <c r="Q827" s="4">
        <f t="shared" si="51"/>
        <v>86</v>
      </c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5">
      <c r="A828" s="4">
        <v>24088</v>
      </c>
      <c r="B828" s="4" t="s">
        <v>1045</v>
      </c>
      <c r="C828" s="4" t="s">
        <v>254</v>
      </c>
      <c r="D828" s="4" t="s">
        <v>24</v>
      </c>
      <c r="E828" s="4" t="s">
        <v>1218</v>
      </c>
      <c r="F828" s="4">
        <v>44</v>
      </c>
      <c r="G828" s="6">
        <v>42227</v>
      </c>
      <c r="H828" s="4" t="str">
        <f>VLOOKUP(D828,Productos!$A$2:$B$13,2,FALSE)</f>
        <v>botella 0.5l</v>
      </c>
      <c r="I828" t="str">
        <f>VLOOKUP(C828,Países!$A$2:$B$186,2,FALSE)</f>
        <v>Australia and Oceania</v>
      </c>
      <c r="J828" s="4">
        <f>VLOOKUP(H828,Productos!$B$2:$C$13,2,FALSE)</f>
        <v>3</v>
      </c>
      <c r="K828" s="4">
        <f>VLOOKUP(H828,Productos!$B$2:$D$13,3,FALSE)</f>
        <v>6</v>
      </c>
      <c r="L828" s="4">
        <f>VLOOKUP(I828,Inventarios!$A$3:$B$9,2,FALSE)</f>
        <v>4047</v>
      </c>
      <c r="M828" s="4">
        <f>VLOOKUP(I828,Inventarios!$A$3:$C$9,3,FALSE)</f>
        <v>9654</v>
      </c>
      <c r="N828" s="4">
        <f t="shared" si="48"/>
        <v>264</v>
      </c>
      <c r="O828" s="4">
        <f t="shared" si="49"/>
        <v>261</v>
      </c>
      <c r="P828" s="4">
        <f t="shared" si="50"/>
        <v>2015</v>
      </c>
      <c r="Q828" s="4">
        <f t="shared" si="51"/>
        <v>132</v>
      </c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5">
      <c r="A829" s="4">
        <v>24089</v>
      </c>
      <c r="B829" s="4" t="s">
        <v>1046</v>
      </c>
      <c r="C829" s="4" t="s">
        <v>44</v>
      </c>
      <c r="D829" s="4" t="s">
        <v>19</v>
      </c>
      <c r="E829" s="4" t="s">
        <v>1219</v>
      </c>
      <c r="F829" s="4">
        <v>124</v>
      </c>
      <c r="G829" s="6">
        <v>42032</v>
      </c>
      <c r="H829" s="4" t="str">
        <f>VLOOKUP(D829,Productos!$A$2:$B$13,2,FALSE)</f>
        <v>botellín 300cc</v>
      </c>
      <c r="I829" t="str">
        <f>VLOOKUP(C829,Países!$A$2:$B$186,2,FALSE)</f>
        <v>Central America and the Caribbean</v>
      </c>
      <c r="J829" s="4">
        <f>VLOOKUP(H829,Productos!$B$2:$C$13,2,FALSE)</f>
        <v>2</v>
      </c>
      <c r="K829" s="4">
        <f>VLOOKUP(H829,Productos!$B$2:$D$13,3,FALSE)</f>
        <v>3.99</v>
      </c>
      <c r="L829" s="4">
        <f>VLOOKUP(I829,Inventarios!$A$3:$B$9,2,FALSE)</f>
        <v>7690</v>
      </c>
      <c r="M829" s="4">
        <f>VLOOKUP(I829,Inventarios!$A$3:$C$9,3,FALSE)</f>
        <v>14672</v>
      </c>
      <c r="N829" s="4">
        <f t="shared" si="48"/>
        <v>494.76000000000005</v>
      </c>
      <c r="O829" s="4">
        <f t="shared" si="49"/>
        <v>492.76000000000005</v>
      </c>
      <c r="P829" s="4">
        <f t="shared" si="50"/>
        <v>2015</v>
      </c>
      <c r="Q829" s="4">
        <f t="shared" si="51"/>
        <v>248</v>
      </c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5">
      <c r="A830" s="4">
        <v>24090</v>
      </c>
      <c r="B830" s="4" t="s">
        <v>1047</v>
      </c>
      <c r="C830" s="4" t="s">
        <v>70</v>
      </c>
      <c r="D830" s="4" t="s">
        <v>19</v>
      </c>
      <c r="E830" s="4" t="s">
        <v>1219</v>
      </c>
      <c r="F830" s="4">
        <v>42</v>
      </c>
      <c r="G830" s="6">
        <v>42035</v>
      </c>
      <c r="H830" s="4" t="str">
        <f>VLOOKUP(D830,Productos!$A$2:$B$13,2,FALSE)</f>
        <v>botellín 300cc</v>
      </c>
      <c r="I830" t="str">
        <f>VLOOKUP(C830,Países!$A$2:$B$186,2,FALSE)</f>
        <v>Sub-Saharan Africa</v>
      </c>
      <c r="J830" s="4">
        <f>VLOOKUP(H830,Productos!$B$2:$C$13,2,FALSE)</f>
        <v>2</v>
      </c>
      <c r="K830" s="4">
        <f>VLOOKUP(H830,Productos!$B$2:$D$13,3,FALSE)</f>
        <v>3.99</v>
      </c>
      <c r="L830" s="4">
        <f>VLOOKUP(I830,Inventarios!$A$3:$B$9,2,FALSE)</f>
        <v>26618</v>
      </c>
      <c r="M830" s="4">
        <f>VLOOKUP(I830,Inventarios!$A$3:$C$9,3,FALSE)</f>
        <v>39447</v>
      </c>
      <c r="N830" s="4">
        <f t="shared" si="48"/>
        <v>167.58</v>
      </c>
      <c r="O830" s="4">
        <f t="shared" si="49"/>
        <v>165.58</v>
      </c>
      <c r="P830" s="4">
        <f t="shared" si="50"/>
        <v>2015</v>
      </c>
      <c r="Q830" s="4">
        <f t="shared" si="51"/>
        <v>84</v>
      </c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5">
      <c r="A831" s="4">
        <v>24091</v>
      </c>
      <c r="B831" s="4" t="s">
        <v>1048</v>
      </c>
      <c r="C831" s="4" t="s">
        <v>307</v>
      </c>
      <c r="D831" s="4" t="s">
        <v>22</v>
      </c>
      <c r="E831" s="4" t="s">
        <v>1219</v>
      </c>
      <c r="F831" s="4">
        <v>187</v>
      </c>
      <c r="G831" s="6">
        <v>42178</v>
      </c>
      <c r="H831" s="4" t="str">
        <f>VLOOKUP(D831,Productos!$A$2:$B$13,2,FALSE)</f>
        <v>botellín 500cc</v>
      </c>
      <c r="I831" t="str">
        <f>VLOOKUP(C831,Países!$A$2:$B$186,2,FALSE)</f>
        <v>Sub-Saharan Africa</v>
      </c>
      <c r="J831" s="4">
        <f>VLOOKUP(H831,Productos!$B$2:$C$13,2,FALSE)</f>
        <v>3.5</v>
      </c>
      <c r="K831" s="4">
        <f>VLOOKUP(H831,Productos!$B$2:$D$13,3,FALSE)</f>
        <v>6.5</v>
      </c>
      <c r="L831" s="4">
        <f>VLOOKUP(I831,Inventarios!$A$3:$B$9,2,FALSE)</f>
        <v>26618</v>
      </c>
      <c r="M831" s="4">
        <f>VLOOKUP(I831,Inventarios!$A$3:$C$9,3,FALSE)</f>
        <v>39447</v>
      </c>
      <c r="N831" s="4">
        <f t="shared" si="48"/>
        <v>1215.5</v>
      </c>
      <c r="O831" s="4">
        <f t="shared" si="49"/>
        <v>1212</v>
      </c>
      <c r="P831" s="4">
        <f t="shared" si="50"/>
        <v>2015</v>
      </c>
      <c r="Q831" s="4">
        <f t="shared" si="51"/>
        <v>654.5</v>
      </c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5">
      <c r="A832" s="4">
        <v>24092</v>
      </c>
      <c r="B832" s="4" t="s">
        <v>1049</v>
      </c>
      <c r="C832" s="4" t="s">
        <v>205</v>
      </c>
      <c r="D832" s="4" t="s">
        <v>41</v>
      </c>
      <c r="E832" s="4" t="s">
        <v>1218</v>
      </c>
      <c r="F832" s="4">
        <v>147</v>
      </c>
      <c r="G832" s="6">
        <v>42173</v>
      </c>
      <c r="H832" s="4" t="str">
        <f>VLOOKUP(D832,Productos!$A$2:$B$13,2,FALSE)</f>
        <v>garrafa 4l</v>
      </c>
      <c r="I832" t="str">
        <f>VLOOKUP(C832,Países!$A$2:$B$186,2,FALSE)</f>
        <v>Sub-Saharan Africa</v>
      </c>
      <c r="J832" s="4">
        <f>VLOOKUP(H832,Productos!$B$2:$C$13,2,FALSE)</f>
        <v>5</v>
      </c>
      <c r="K832" s="4">
        <f>VLOOKUP(H832,Productos!$B$2:$D$13,3,FALSE)</f>
        <v>9.99</v>
      </c>
      <c r="L832" s="4">
        <f>VLOOKUP(I832,Inventarios!$A$3:$B$9,2,FALSE)</f>
        <v>26618</v>
      </c>
      <c r="M832" s="4">
        <f>VLOOKUP(I832,Inventarios!$A$3:$C$9,3,FALSE)</f>
        <v>39447</v>
      </c>
      <c r="N832" s="4">
        <f t="shared" si="48"/>
        <v>1468.53</v>
      </c>
      <c r="O832" s="4">
        <f t="shared" si="49"/>
        <v>1463.53</v>
      </c>
      <c r="P832" s="4">
        <f t="shared" si="50"/>
        <v>2015</v>
      </c>
      <c r="Q832" s="4">
        <f t="shared" si="51"/>
        <v>735</v>
      </c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5">
      <c r="A833" s="4">
        <v>24093</v>
      </c>
      <c r="B833" s="4" t="s">
        <v>1050</v>
      </c>
      <c r="C833" s="4" t="s">
        <v>112</v>
      </c>
      <c r="D833" s="4" t="s">
        <v>35</v>
      </c>
      <c r="E833" s="4" t="s">
        <v>1218</v>
      </c>
      <c r="F833" s="4">
        <v>53</v>
      </c>
      <c r="G833" s="6">
        <v>42097</v>
      </c>
      <c r="H833" s="4" t="str">
        <f>VLOOKUP(D833,Productos!$A$2:$B$13,2,FALSE)</f>
        <v>garrafa 2l</v>
      </c>
      <c r="I833" t="str">
        <f>VLOOKUP(C833,Países!$A$2:$B$186,2,FALSE)</f>
        <v>Europe</v>
      </c>
      <c r="J833" s="4">
        <f>VLOOKUP(H833,Productos!$B$2:$C$13,2,FALSE)</f>
        <v>2.5</v>
      </c>
      <c r="K833" s="4">
        <f>VLOOKUP(H833,Productos!$B$2:$D$13,3,FALSE)</f>
        <v>4.5</v>
      </c>
      <c r="L833" s="4">
        <f>VLOOKUP(I833,Inventarios!$A$3:$B$9,2,FALSE)</f>
        <v>12372</v>
      </c>
      <c r="M833" s="4">
        <f>VLOOKUP(I833,Inventarios!$A$3:$C$9,3,FALSE)</f>
        <v>22716</v>
      </c>
      <c r="N833" s="4">
        <f t="shared" si="48"/>
        <v>238.5</v>
      </c>
      <c r="O833" s="4">
        <f t="shared" si="49"/>
        <v>236</v>
      </c>
      <c r="P833" s="4">
        <f t="shared" si="50"/>
        <v>2015</v>
      </c>
      <c r="Q833" s="4">
        <f t="shared" si="51"/>
        <v>132.5</v>
      </c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5">
      <c r="A834" s="4">
        <v>24094</v>
      </c>
      <c r="B834" s="4" t="s">
        <v>1051</v>
      </c>
      <c r="C834" s="4" t="s">
        <v>141</v>
      </c>
      <c r="D834" s="4" t="s">
        <v>16</v>
      </c>
      <c r="E834" s="4" t="s">
        <v>1219</v>
      </c>
      <c r="F834" s="4">
        <v>71</v>
      </c>
      <c r="G834" s="6">
        <v>42107</v>
      </c>
      <c r="H834" s="4" t="str">
        <f>VLOOKUP(D834,Productos!$A$2:$B$13,2,FALSE)</f>
        <v>garrafa 1l</v>
      </c>
      <c r="I834" t="str">
        <f>VLOOKUP(C834,Países!$A$2:$B$186,2,FALSE)</f>
        <v>Australia and Oceania</v>
      </c>
      <c r="J834" s="4">
        <f>VLOOKUP(H834,Productos!$B$2:$C$13,2,FALSE)</f>
        <v>1</v>
      </c>
      <c r="K834" s="4">
        <f>VLOOKUP(H834,Productos!$B$2:$D$13,3,FALSE)</f>
        <v>2</v>
      </c>
      <c r="L834" s="4">
        <f>VLOOKUP(I834,Inventarios!$A$3:$B$9,2,FALSE)</f>
        <v>4047</v>
      </c>
      <c r="M834" s="4">
        <f>VLOOKUP(I834,Inventarios!$A$3:$C$9,3,FALSE)</f>
        <v>9654</v>
      </c>
      <c r="N834" s="4">
        <f t="shared" si="48"/>
        <v>142</v>
      </c>
      <c r="O834" s="4">
        <f t="shared" si="49"/>
        <v>141</v>
      </c>
      <c r="P834" s="4">
        <f t="shared" si="50"/>
        <v>2015</v>
      </c>
      <c r="Q834" s="4">
        <f t="shared" si="51"/>
        <v>71</v>
      </c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5">
      <c r="A835" s="4">
        <v>24095</v>
      </c>
      <c r="B835" s="4" t="s">
        <v>1052</v>
      </c>
      <c r="C835" s="4" t="s">
        <v>66</v>
      </c>
      <c r="D835" s="4" t="s">
        <v>28</v>
      </c>
      <c r="E835" s="4" t="s">
        <v>1218</v>
      </c>
      <c r="F835" s="4">
        <v>50</v>
      </c>
      <c r="G835" s="6">
        <v>42135</v>
      </c>
      <c r="H835" s="4" t="str">
        <f>VLOOKUP(D835,Productos!$A$2:$B$13,2,FALSE)</f>
        <v>botella 1l</v>
      </c>
      <c r="I835" t="str">
        <f>VLOOKUP(C835,Países!$A$2:$B$186,2,FALSE)</f>
        <v>Asia</v>
      </c>
      <c r="J835" s="4">
        <f>VLOOKUP(H835,Productos!$B$2:$C$13,2,FALSE)</f>
        <v>3.5</v>
      </c>
      <c r="K835" s="4">
        <f>VLOOKUP(H835,Productos!$B$2:$D$13,3,FALSE)</f>
        <v>6.5</v>
      </c>
      <c r="L835" s="4">
        <f>VLOOKUP(I835,Inventarios!$A$3:$B$9,2,FALSE)</f>
        <v>10972</v>
      </c>
      <c r="M835" s="4">
        <f>VLOOKUP(I835,Inventarios!$A$3:$C$9,3,FALSE)</f>
        <v>18721</v>
      </c>
      <c r="N835" s="4">
        <f t="shared" ref="N835:N898" si="52">F835*K835</f>
        <v>325</v>
      </c>
      <c r="O835" s="4">
        <f t="shared" ref="O835:O898" si="53">N835-J835</f>
        <v>321.5</v>
      </c>
      <c r="P835" s="4">
        <f t="shared" ref="P835:P898" si="54">YEAR(G835)</f>
        <v>2015</v>
      </c>
      <c r="Q835" s="4">
        <f t="shared" ref="Q835:Q898" si="55">F835*J835</f>
        <v>175</v>
      </c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5">
      <c r="A836" s="4">
        <v>24096</v>
      </c>
      <c r="B836" s="4" t="s">
        <v>1053</v>
      </c>
      <c r="C836" s="4" t="s">
        <v>69</v>
      </c>
      <c r="D836" s="4" t="s">
        <v>37</v>
      </c>
      <c r="E836" s="4" t="s">
        <v>1219</v>
      </c>
      <c r="F836" s="4">
        <v>54</v>
      </c>
      <c r="G836" s="6">
        <v>42108</v>
      </c>
      <c r="H836" s="4" t="str">
        <f>VLOOKUP(D836,Productos!$A$2:$B$13,2,FALSE)</f>
        <v>garrafa 3l</v>
      </c>
      <c r="I836" t="str">
        <f>VLOOKUP(C836,Países!$A$2:$B$186,2,FALSE)</f>
        <v>Europe</v>
      </c>
      <c r="J836" s="4">
        <f>VLOOKUP(H836,Productos!$B$2:$C$13,2,FALSE)</f>
        <v>3.5</v>
      </c>
      <c r="K836" s="4">
        <f>VLOOKUP(H836,Productos!$B$2:$D$13,3,FALSE)</f>
        <v>6.99</v>
      </c>
      <c r="L836" s="4">
        <f>VLOOKUP(I836,Inventarios!$A$3:$B$9,2,FALSE)</f>
        <v>12372</v>
      </c>
      <c r="M836" s="4">
        <f>VLOOKUP(I836,Inventarios!$A$3:$C$9,3,FALSE)</f>
        <v>22716</v>
      </c>
      <c r="N836" s="4">
        <f t="shared" si="52"/>
        <v>377.46000000000004</v>
      </c>
      <c r="O836" s="4">
        <f t="shared" si="53"/>
        <v>373.96000000000004</v>
      </c>
      <c r="P836" s="4">
        <f t="shared" si="54"/>
        <v>2015</v>
      </c>
      <c r="Q836" s="4">
        <f t="shared" si="55"/>
        <v>189</v>
      </c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5">
      <c r="A837" s="4">
        <v>24097</v>
      </c>
      <c r="B837" s="4" t="s">
        <v>1054</v>
      </c>
      <c r="C837" s="4" t="s">
        <v>113</v>
      </c>
      <c r="D837" s="4" t="s">
        <v>24</v>
      </c>
      <c r="E837" s="4" t="s">
        <v>1219</v>
      </c>
      <c r="F837" s="4">
        <v>164</v>
      </c>
      <c r="G837" s="6">
        <v>42126</v>
      </c>
      <c r="H837" s="4" t="str">
        <f>VLOOKUP(D837,Productos!$A$2:$B$13,2,FALSE)</f>
        <v>botella 0.5l</v>
      </c>
      <c r="I837" t="str">
        <f>VLOOKUP(C837,Países!$A$2:$B$186,2,FALSE)</f>
        <v>Europe</v>
      </c>
      <c r="J837" s="4">
        <f>VLOOKUP(H837,Productos!$B$2:$C$13,2,FALSE)</f>
        <v>3</v>
      </c>
      <c r="K837" s="4">
        <f>VLOOKUP(H837,Productos!$B$2:$D$13,3,FALSE)</f>
        <v>6</v>
      </c>
      <c r="L837" s="4">
        <f>VLOOKUP(I837,Inventarios!$A$3:$B$9,2,FALSE)</f>
        <v>12372</v>
      </c>
      <c r="M837" s="4">
        <f>VLOOKUP(I837,Inventarios!$A$3:$C$9,3,FALSE)</f>
        <v>22716</v>
      </c>
      <c r="N837" s="4">
        <f t="shared" si="52"/>
        <v>984</v>
      </c>
      <c r="O837" s="4">
        <f t="shared" si="53"/>
        <v>981</v>
      </c>
      <c r="P837" s="4">
        <f t="shared" si="54"/>
        <v>2015</v>
      </c>
      <c r="Q837" s="4">
        <f t="shared" si="55"/>
        <v>492</v>
      </c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5">
      <c r="A838" s="4">
        <v>24098</v>
      </c>
      <c r="B838" s="4" t="s">
        <v>1055</v>
      </c>
      <c r="C838" s="4" t="s">
        <v>293</v>
      </c>
      <c r="D838" s="4" t="s">
        <v>41</v>
      </c>
      <c r="E838" s="4" t="s">
        <v>1219</v>
      </c>
      <c r="F838" s="4">
        <v>77</v>
      </c>
      <c r="G838" s="6">
        <v>42085</v>
      </c>
      <c r="H838" s="4" t="str">
        <f>VLOOKUP(D838,Productos!$A$2:$B$13,2,FALSE)</f>
        <v>garrafa 4l</v>
      </c>
      <c r="I838" t="str">
        <f>VLOOKUP(C838,Países!$A$2:$B$186,2,FALSE)</f>
        <v>Sub-Saharan Africa</v>
      </c>
      <c r="J838" s="4">
        <f>VLOOKUP(H838,Productos!$B$2:$C$13,2,FALSE)</f>
        <v>5</v>
      </c>
      <c r="K838" s="4">
        <f>VLOOKUP(H838,Productos!$B$2:$D$13,3,FALSE)</f>
        <v>9.99</v>
      </c>
      <c r="L838" s="4">
        <f>VLOOKUP(I838,Inventarios!$A$3:$B$9,2,FALSE)</f>
        <v>26618</v>
      </c>
      <c r="M838" s="4">
        <f>VLOOKUP(I838,Inventarios!$A$3:$C$9,3,FALSE)</f>
        <v>39447</v>
      </c>
      <c r="N838" s="4">
        <f t="shared" si="52"/>
        <v>769.23</v>
      </c>
      <c r="O838" s="4">
        <f t="shared" si="53"/>
        <v>764.23</v>
      </c>
      <c r="P838" s="4">
        <f t="shared" si="54"/>
        <v>2015</v>
      </c>
      <c r="Q838" s="4">
        <f t="shared" si="55"/>
        <v>385</v>
      </c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5">
      <c r="A839" s="4">
        <v>24099</v>
      </c>
      <c r="B839" s="4" t="s">
        <v>1056</v>
      </c>
      <c r="C839" s="4" t="s">
        <v>305</v>
      </c>
      <c r="D839" s="4" t="s">
        <v>31</v>
      </c>
      <c r="E839" s="4" t="s">
        <v>1219</v>
      </c>
      <c r="F839" s="4">
        <v>175</v>
      </c>
      <c r="G839" s="6">
        <v>42245</v>
      </c>
      <c r="H839" s="4" t="str">
        <f>VLOOKUP(D839,Productos!$A$2:$B$13,2,FALSE)</f>
        <v>botella 5l</v>
      </c>
      <c r="I839" t="str">
        <f>VLOOKUP(C839,Países!$A$2:$B$186,2,FALSE)</f>
        <v>Sub-Saharan Africa</v>
      </c>
      <c r="J839" s="4">
        <f>VLOOKUP(H839,Productos!$B$2:$C$13,2,FALSE)</f>
        <v>6</v>
      </c>
      <c r="K839" s="4">
        <f>VLOOKUP(H839,Productos!$B$2:$D$13,3,FALSE)</f>
        <v>9</v>
      </c>
      <c r="L839" s="4">
        <f>VLOOKUP(I839,Inventarios!$A$3:$B$9,2,FALSE)</f>
        <v>26618</v>
      </c>
      <c r="M839" s="4">
        <f>VLOOKUP(I839,Inventarios!$A$3:$C$9,3,FALSE)</f>
        <v>39447</v>
      </c>
      <c r="N839" s="4">
        <f t="shared" si="52"/>
        <v>1575</v>
      </c>
      <c r="O839" s="4">
        <f t="shared" si="53"/>
        <v>1569</v>
      </c>
      <c r="P839" s="4">
        <f t="shared" si="54"/>
        <v>2015</v>
      </c>
      <c r="Q839" s="4">
        <f t="shared" si="55"/>
        <v>1050</v>
      </c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5">
      <c r="A840" s="4">
        <v>24100</v>
      </c>
      <c r="B840" s="4" t="s">
        <v>1057</v>
      </c>
      <c r="C840" s="4" t="s">
        <v>207</v>
      </c>
      <c r="D840" s="4" t="s">
        <v>35</v>
      </c>
      <c r="E840" s="4" t="s">
        <v>1218</v>
      </c>
      <c r="F840" s="4">
        <v>177</v>
      </c>
      <c r="G840" s="6">
        <v>42168</v>
      </c>
      <c r="H840" s="4" t="str">
        <f>VLOOKUP(D840,Productos!$A$2:$B$13,2,FALSE)</f>
        <v>garrafa 2l</v>
      </c>
      <c r="I840" t="str">
        <f>VLOOKUP(C840,Países!$A$2:$B$186,2,FALSE)</f>
        <v>Sub-Saharan Africa</v>
      </c>
      <c r="J840" s="4">
        <f>VLOOKUP(H840,Productos!$B$2:$C$13,2,FALSE)</f>
        <v>2.5</v>
      </c>
      <c r="K840" s="4">
        <f>VLOOKUP(H840,Productos!$B$2:$D$13,3,FALSE)</f>
        <v>4.5</v>
      </c>
      <c r="L840" s="4">
        <f>VLOOKUP(I840,Inventarios!$A$3:$B$9,2,FALSE)</f>
        <v>26618</v>
      </c>
      <c r="M840" s="4">
        <f>VLOOKUP(I840,Inventarios!$A$3:$C$9,3,FALSE)</f>
        <v>39447</v>
      </c>
      <c r="N840" s="4">
        <f t="shared" si="52"/>
        <v>796.5</v>
      </c>
      <c r="O840" s="4">
        <f t="shared" si="53"/>
        <v>794</v>
      </c>
      <c r="P840" s="4">
        <f t="shared" si="54"/>
        <v>2015</v>
      </c>
      <c r="Q840" s="4">
        <f t="shared" si="55"/>
        <v>442.5</v>
      </c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5">
      <c r="A841" s="4">
        <v>24101</v>
      </c>
      <c r="B841" s="4" t="s">
        <v>1058</v>
      </c>
      <c r="C841" s="4" t="s">
        <v>173</v>
      </c>
      <c r="D841" s="4" t="s">
        <v>41</v>
      </c>
      <c r="E841" s="4" t="s">
        <v>1219</v>
      </c>
      <c r="F841" s="4">
        <v>143</v>
      </c>
      <c r="G841" s="6">
        <v>42052</v>
      </c>
      <c r="H841" s="4" t="str">
        <f>VLOOKUP(D841,Productos!$A$2:$B$13,2,FALSE)</f>
        <v>garrafa 4l</v>
      </c>
      <c r="I841" t="str">
        <f>VLOOKUP(C841,Países!$A$2:$B$186,2,FALSE)</f>
        <v>Asia</v>
      </c>
      <c r="J841" s="4">
        <f>VLOOKUP(H841,Productos!$B$2:$C$13,2,FALSE)</f>
        <v>5</v>
      </c>
      <c r="K841" s="4">
        <f>VLOOKUP(H841,Productos!$B$2:$D$13,3,FALSE)</f>
        <v>9.99</v>
      </c>
      <c r="L841" s="4">
        <f>VLOOKUP(I841,Inventarios!$A$3:$B$9,2,FALSE)</f>
        <v>10972</v>
      </c>
      <c r="M841" s="4">
        <f>VLOOKUP(I841,Inventarios!$A$3:$C$9,3,FALSE)</f>
        <v>18721</v>
      </c>
      <c r="N841" s="4">
        <f t="shared" si="52"/>
        <v>1428.57</v>
      </c>
      <c r="O841" s="4">
        <f t="shared" si="53"/>
        <v>1423.57</v>
      </c>
      <c r="P841" s="4">
        <f t="shared" si="54"/>
        <v>2015</v>
      </c>
      <c r="Q841" s="4">
        <f t="shared" si="55"/>
        <v>715</v>
      </c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5">
      <c r="A842" s="4">
        <v>24102</v>
      </c>
      <c r="B842" s="4" t="s">
        <v>1059</v>
      </c>
      <c r="C842" s="4" t="s">
        <v>257</v>
      </c>
      <c r="D842" s="4" t="s">
        <v>35</v>
      </c>
      <c r="E842" s="4" t="s">
        <v>1218</v>
      </c>
      <c r="F842" s="4">
        <v>183</v>
      </c>
      <c r="G842" s="6">
        <v>42054</v>
      </c>
      <c r="H842" s="4" t="str">
        <f>VLOOKUP(D842,Productos!$A$2:$B$13,2,FALSE)</f>
        <v>garrafa 2l</v>
      </c>
      <c r="I842" t="str">
        <f>VLOOKUP(C842,Países!$A$2:$B$186,2,FALSE)</f>
        <v>Europe</v>
      </c>
      <c r="J842" s="4">
        <f>VLOOKUP(H842,Productos!$B$2:$C$13,2,FALSE)</f>
        <v>2.5</v>
      </c>
      <c r="K842" s="4">
        <f>VLOOKUP(H842,Productos!$B$2:$D$13,3,FALSE)</f>
        <v>4.5</v>
      </c>
      <c r="L842" s="4">
        <f>VLOOKUP(I842,Inventarios!$A$3:$B$9,2,FALSE)</f>
        <v>12372</v>
      </c>
      <c r="M842" s="4">
        <f>VLOOKUP(I842,Inventarios!$A$3:$C$9,3,FALSE)</f>
        <v>22716</v>
      </c>
      <c r="N842" s="4">
        <f t="shared" si="52"/>
        <v>823.5</v>
      </c>
      <c r="O842" s="4">
        <f t="shared" si="53"/>
        <v>821</v>
      </c>
      <c r="P842" s="4">
        <f t="shared" si="54"/>
        <v>2015</v>
      </c>
      <c r="Q842" s="4">
        <f t="shared" si="55"/>
        <v>457.5</v>
      </c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5">
      <c r="A843" s="4">
        <v>24103</v>
      </c>
      <c r="B843" s="4" t="s">
        <v>1060</v>
      </c>
      <c r="C843" s="4" t="s">
        <v>192</v>
      </c>
      <c r="D843" s="4" t="s">
        <v>22</v>
      </c>
      <c r="E843" s="4" t="s">
        <v>1219</v>
      </c>
      <c r="F843" s="4">
        <v>25</v>
      </c>
      <c r="G843" s="6">
        <v>42195</v>
      </c>
      <c r="H843" s="4" t="str">
        <f>VLOOKUP(D843,Productos!$A$2:$B$13,2,FALSE)</f>
        <v>botellín 500cc</v>
      </c>
      <c r="I843" t="str">
        <f>VLOOKUP(C843,Países!$A$2:$B$186,2,FALSE)</f>
        <v>Asia</v>
      </c>
      <c r="J843" s="4">
        <f>VLOOKUP(H843,Productos!$B$2:$C$13,2,FALSE)</f>
        <v>3.5</v>
      </c>
      <c r="K843" s="4">
        <f>VLOOKUP(H843,Productos!$B$2:$D$13,3,FALSE)</f>
        <v>6.5</v>
      </c>
      <c r="L843" s="4">
        <f>VLOOKUP(I843,Inventarios!$A$3:$B$9,2,FALSE)</f>
        <v>10972</v>
      </c>
      <c r="M843" s="4">
        <f>VLOOKUP(I843,Inventarios!$A$3:$C$9,3,FALSE)</f>
        <v>18721</v>
      </c>
      <c r="N843" s="4">
        <f t="shared" si="52"/>
        <v>162.5</v>
      </c>
      <c r="O843" s="4">
        <f t="shared" si="53"/>
        <v>159</v>
      </c>
      <c r="P843" s="4">
        <f t="shared" si="54"/>
        <v>2015</v>
      </c>
      <c r="Q843" s="4">
        <f t="shared" si="55"/>
        <v>87.5</v>
      </c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5">
      <c r="A844" s="4">
        <v>24104</v>
      </c>
      <c r="B844" s="4" t="s">
        <v>1061</v>
      </c>
      <c r="C844" s="4" t="s">
        <v>233</v>
      </c>
      <c r="D844" s="4" t="s">
        <v>37</v>
      </c>
      <c r="E844" s="4" t="s">
        <v>1218</v>
      </c>
      <c r="F844" s="4">
        <v>169</v>
      </c>
      <c r="G844" s="6">
        <v>42167</v>
      </c>
      <c r="H844" s="4" t="str">
        <f>VLOOKUP(D844,Productos!$A$2:$B$13,2,FALSE)</f>
        <v>garrafa 3l</v>
      </c>
      <c r="I844" t="str">
        <f>VLOOKUP(C844,Países!$A$2:$B$186,2,FALSE)</f>
        <v>Middle East and North Africa</v>
      </c>
      <c r="J844" s="4">
        <f>VLOOKUP(H844,Productos!$B$2:$C$13,2,FALSE)</f>
        <v>3.5</v>
      </c>
      <c r="K844" s="4">
        <f>VLOOKUP(H844,Productos!$B$2:$D$13,3,FALSE)</f>
        <v>6.99</v>
      </c>
      <c r="L844" s="4">
        <f>VLOOKUP(I844,Inventarios!$A$3:$B$9,2,FALSE)</f>
        <v>11415</v>
      </c>
      <c r="M844" s="4">
        <f>VLOOKUP(I844,Inventarios!$A$3:$C$9,3,FALSE)</f>
        <v>15102</v>
      </c>
      <c r="N844" s="4">
        <f t="shared" si="52"/>
        <v>1181.31</v>
      </c>
      <c r="O844" s="4">
        <f t="shared" si="53"/>
        <v>1177.81</v>
      </c>
      <c r="P844" s="4">
        <f t="shared" si="54"/>
        <v>2015</v>
      </c>
      <c r="Q844" s="4">
        <f t="shared" si="55"/>
        <v>591.5</v>
      </c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5">
      <c r="A845" s="4">
        <v>24105</v>
      </c>
      <c r="B845" s="4" t="s">
        <v>1062</v>
      </c>
      <c r="C845" s="4" t="s">
        <v>160</v>
      </c>
      <c r="D845" s="4" t="s">
        <v>24</v>
      </c>
      <c r="E845" s="4" t="s">
        <v>1218</v>
      </c>
      <c r="F845" s="4">
        <v>98</v>
      </c>
      <c r="G845" s="6">
        <v>42196</v>
      </c>
      <c r="H845" s="4" t="str">
        <f>VLOOKUP(D845,Productos!$A$2:$B$13,2,FALSE)</f>
        <v>botella 0.5l</v>
      </c>
      <c r="I845" t="str">
        <f>VLOOKUP(C845,Países!$A$2:$B$186,2,FALSE)</f>
        <v>Sub-Saharan Africa</v>
      </c>
      <c r="J845" s="4">
        <f>VLOOKUP(H845,Productos!$B$2:$C$13,2,FALSE)</f>
        <v>3</v>
      </c>
      <c r="K845" s="4">
        <f>VLOOKUP(H845,Productos!$B$2:$D$13,3,FALSE)</f>
        <v>6</v>
      </c>
      <c r="L845" s="4">
        <f>VLOOKUP(I845,Inventarios!$A$3:$B$9,2,FALSE)</f>
        <v>26618</v>
      </c>
      <c r="M845" s="4">
        <f>VLOOKUP(I845,Inventarios!$A$3:$C$9,3,FALSE)</f>
        <v>39447</v>
      </c>
      <c r="N845" s="4">
        <f t="shared" si="52"/>
        <v>588</v>
      </c>
      <c r="O845" s="4">
        <f t="shared" si="53"/>
        <v>585</v>
      </c>
      <c r="P845" s="4">
        <f t="shared" si="54"/>
        <v>2015</v>
      </c>
      <c r="Q845" s="4">
        <f t="shared" si="55"/>
        <v>294</v>
      </c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5">
      <c r="A846" s="4">
        <v>24106</v>
      </c>
      <c r="B846" s="4" t="s">
        <v>1063</v>
      </c>
      <c r="C846" s="4" t="s">
        <v>99</v>
      </c>
      <c r="D846" s="4" t="s">
        <v>31</v>
      </c>
      <c r="E846" s="4" t="s">
        <v>1219</v>
      </c>
      <c r="F846" s="4">
        <v>102</v>
      </c>
      <c r="G846" s="6">
        <v>42030</v>
      </c>
      <c r="H846" s="4" t="str">
        <f>VLOOKUP(D846,Productos!$A$2:$B$13,2,FALSE)</f>
        <v>botella 5l</v>
      </c>
      <c r="I846" t="str">
        <f>VLOOKUP(C846,Países!$A$2:$B$186,2,FALSE)</f>
        <v>Asia</v>
      </c>
      <c r="J846" s="4">
        <f>VLOOKUP(H846,Productos!$B$2:$C$13,2,FALSE)</f>
        <v>6</v>
      </c>
      <c r="K846" s="4">
        <f>VLOOKUP(H846,Productos!$B$2:$D$13,3,FALSE)</f>
        <v>9</v>
      </c>
      <c r="L846" s="4">
        <f>VLOOKUP(I846,Inventarios!$A$3:$B$9,2,FALSE)</f>
        <v>10972</v>
      </c>
      <c r="M846" s="4">
        <f>VLOOKUP(I846,Inventarios!$A$3:$C$9,3,FALSE)</f>
        <v>18721</v>
      </c>
      <c r="N846" s="4">
        <f t="shared" si="52"/>
        <v>918</v>
      </c>
      <c r="O846" s="4">
        <f t="shared" si="53"/>
        <v>912</v>
      </c>
      <c r="P846" s="4">
        <f t="shared" si="54"/>
        <v>2015</v>
      </c>
      <c r="Q846" s="4">
        <f t="shared" si="55"/>
        <v>612</v>
      </c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5">
      <c r="A847" s="4">
        <v>24107</v>
      </c>
      <c r="B847" s="4" t="s">
        <v>1064</v>
      </c>
      <c r="C847" s="4" t="s">
        <v>160</v>
      </c>
      <c r="D847" s="4" t="s">
        <v>16</v>
      </c>
      <c r="E847" s="4" t="s">
        <v>1218</v>
      </c>
      <c r="F847" s="4">
        <v>29</v>
      </c>
      <c r="G847" s="6">
        <v>42243</v>
      </c>
      <c r="H847" s="4" t="str">
        <f>VLOOKUP(D847,Productos!$A$2:$B$13,2,FALSE)</f>
        <v>garrafa 1l</v>
      </c>
      <c r="I847" t="str">
        <f>VLOOKUP(C847,Países!$A$2:$B$186,2,FALSE)</f>
        <v>Sub-Saharan Africa</v>
      </c>
      <c r="J847" s="4">
        <f>VLOOKUP(H847,Productos!$B$2:$C$13,2,FALSE)</f>
        <v>1</v>
      </c>
      <c r="K847" s="4">
        <f>VLOOKUP(H847,Productos!$B$2:$D$13,3,FALSE)</f>
        <v>2</v>
      </c>
      <c r="L847" s="4">
        <f>VLOOKUP(I847,Inventarios!$A$3:$B$9,2,FALSE)</f>
        <v>26618</v>
      </c>
      <c r="M847" s="4">
        <f>VLOOKUP(I847,Inventarios!$A$3:$C$9,3,FALSE)</f>
        <v>39447</v>
      </c>
      <c r="N847" s="4">
        <f t="shared" si="52"/>
        <v>58</v>
      </c>
      <c r="O847" s="4">
        <f t="shared" si="53"/>
        <v>57</v>
      </c>
      <c r="P847" s="4">
        <f t="shared" si="54"/>
        <v>2015</v>
      </c>
      <c r="Q847" s="4">
        <f t="shared" si="55"/>
        <v>29</v>
      </c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5">
      <c r="A848" s="4">
        <v>24108</v>
      </c>
      <c r="B848" s="4" t="s">
        <v>1065</v>
      </c>
      <c r="C848" s="4" t="s">
        <v>150</v>
      </c>
      <c r="D848" s="4" t="s">
        <v>37</v>
      </c>
      <c r="E848" s="4" t="s">
        <v>1219</v>
      </c>
      <c r="F848" s="4">
        <v>42</v>
      </c>
      <c r="G848" s="6">
        <v>42153</v>
      </c>
      <c r="H848" s="4" t="str">
        <f>VLOOKUP(D848,Productos!$A$2:$B$13,2,FALSE)</f>
        <v>garrafa 3l</v>
      </c>
      <c r="I848" t="str">
        <f>VLOOKUP(C848,Países!$A$2:$B$186,2,FALSE)</f>
        <v>Sub-Saharan Africa</v>
      </c>
      <c r="J848" s="4">
        <f>VLOOKUP(H848,Productos!$B$2:$C$13,2,FALSE)</f>
        <v>3.5</v>
      </c>
      <c r="K848" s="4">
        <f>VLOOKUP(H848,Productos!$B$2:$D$13,3,FALSE)</f>
        <v>6.99</v>
      </c>
      <c r="L848" s="4">
        <f>VLOOKUP(I848,Inventarios!$A$3:$B$9,2,FALSE)</f>
        <v>26618</v>
      </c>
      <c r="M848" s="4">
        <f>VLOOKUP(I848,Inventarios!$A$3:$C$9,3,FALSE)</f>
        <v>39447</v>
      </c>
      <c r="N848" s="4">
        <f t="shared" si="52"/>
        <v>293.58</v>
      </c>
      <c r="O848" s="4">
        <f t="shared" si="53"/>
        <v>290.08</v>
      </c>
      <c r="P848" s="4">
        <f t="shared" si="54"/>
        <v>2015</v>
      </c>
      <c r="Q848" s="4">
        <f t="shared" si="55"/>
        <v>147</v>
      </c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5">
      <c r="A849" s="4">
        <v>24109</v>
      </c>
      <c r="B849" s="4" t="s">
        <v>1066</v>
      </c>
      <c r="C849" s="4" t="s">
        <v>143</v>
      </c>
      <c r="D849" s="4" t="s">
        <v>19</v>
      </c>
      <c r="E849" s="4" t="s">
        <v>1218</v>
      </c>
      <c r="F849" s="4">
        <v>182</v>
      </c>
      <c r="G849" s="6">
        <v>42080</v>
      </c>
      <c r="H849" s="4" t="str">
        <f>VLOOKUP(D849,Productos!$A$2:$B$13,2,FALSE)</f>
        <v>botellín 300cc</v>
      </c>
      <c r="I849" t="str">
        <f>VLOOKUP(C849,Países!$A$2:$B$186,2,FALSE)</f>
        <v>Europe</v>
      </c>
      <c r="J849" s="4">
        <f>VLOOKUP(H849,Productos!$B$2:$C$13,2,FALSE)</f>
        <v>2</v>
      </c>
      <c r="K849" s="4">
        <f>VLOOKUP(H849,Productos!$B$2:$D$13,3,FALSE)</f>
        <v>3.99</v>
      </c>
      <c r="L849" s="4">
        <f>VLOOKUP(I849,Inventarios!$A$3:$B$9,2,FALSE)</f>
        <v>12372</v>
      </c>
      <c r="M849" s="4">
        <f>VLOOKUP(I849,Inventarios!$A$3:$C$9,3,FALSE)</f>
        <v>22716</v>
      </c>
      <c r="N849" s="4">
        <f t="shared" si="52"/>
        <v>726.18000000000006</v>
      </c>
      <c r="O849" s="4">
        <f t="shared" si="53"/>
        <v>724.18000000000006</v>
      </c>
      <c r="P849" s="4">
        <f t="shared" si="54"/>
        <v>2015</v>
      </c>
      <c r="Q849" s="4">
        <f t="shared" si="55"/>
        <v>364</v>
      </c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5">
      <c r="A850" s="4">
        <v>24110</v>
      </c>
      <c r="B850" s="4" t="s">
        <v>1067</v>
      </c>
      <c r="C850" s="4" t="s">
        <v>165</v>
      </c>
      <c r="D850" s="4" t="s">
        <v>35</v>
      </c>
      <c r="E850" s="4" t="s">
        <v>1219</v>
      </c>
      <c r="F850" s="4">
        <v>39</v>
      </c>
      <c r="G850" s="6">
        <v>42244</v>
      </c>
      <c r="H850" s="4" t="str">
        <f>VLOOKUP(D850,Productos!$A$2:$B$13,2,FALSE)</f>
        <v>garrafa 2l</v>
      </c>
      <c r="I850" t="str">
        <f>VLOOKUP(C850,Países!$A$2:$B$186,2,FALSE)</f>
        <v>Central America and the Caribbean</v>
      </c>
      <c r="J850" s="4">
        <f>VLOOKUP(H850,Productos!$B$2:$C$13,2,FALSE)</f>
        <v>2.5</v>
      </c>
      <c r="K850" s="4">
        <f>VLOOKUP(H850,Productos!$B$2:$D$13,3,FALSE)</f>
        <v>4.5</v>
      </c>
      <c r="L850" s="4">
        <f>VLOOKUP(I850,Inventarios!$A$3:$B$9,2,FALSE)</f>
        <v>7690</v>
      </c>
      <c r="M850" s="4">
        <f>VLOOKUP(I850,Inventarios!$A$3:$C$9,3,FALSE)</f>
        <v>14672</v>
      </c>
      <c r="N850" s="4">
        <f t="shared" si="52"/>
        <v>175.5</v>
      </c>
      <c r="O850" s="4">
        <f t="shared" si="53"/>
        <v>173</v>
      </c>
      <c r="P850" s="4">
        <f t="shared" si="54"/>
        <v>2015</v>
      </c>
      <c r="Q850" s="4">
        <f t="shared" si="55"/>
        <v>97.5</v>
      </c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5">
      <c r="A851" s="4">
        <v>24111</v>
      </c>
      <c r="B851" s="4" t="s">
        <v>1068</v>
      </c>
      <c r="C851" s="4" t="s">
        <v>191</v>
      </c>
      <c r="D851" s="4" t="s">
        <v>24</v>
      </c>
      <c r="E851" s="4" t="s">
        <v>1218</v>
      </c>
      <c r="F851" s="4">
        <v>166</v>
      </c>
      <c r="G851" s="6">
        <v>42201</v>
      </c>
      <c r="H851" s="4" t="str">
        <f>VLOOKUP(D851,Productos!$A$2:$B$13,2,FALSE)</f>
        <v>botella 0.5l</v>
      </c>
      <c r="I851" t="str">
        <f>VLOOKUP(C851,Países!$A$2:$B$186,2,FALSE)</f>
        <v>Asia</v>
      </c>
      <c r="J851" s="4">
        <f>VLOOKUP(H851,Productos!$B$2:$C$13,2,FALSE)</f>
        <v>3</v>
      </c>
      <c r="K851" s="4">
        <f>VLOOKUP(H851,Productos!$B$2:$D$13,3,FALSE)</f>
        <v>6</v>
      </c>
      <c r="L851" s="4">
        <f>VLOOKUP(I851,Inventarios!$A$3:$B$9,2,FALSE)</f>
        <v>10972</v>
      </c>
      <c r="M851" s="4">
        <f>VLOOKUP(I851,Inventarios!$A$3:$C$9,3,FALSE)</f>
        <v>18721</v>
      </c>
      <c r="N851" s="4">
        <f t="shared" si="52"/>
        <v>996</v>
      </c>
      <c r="O851" s="4">
        <f t="shared" si="53"/>
        <v>993</v>
      </c>
      <c r="P851" s="4">
        <f t="shared" si="54"/>
        <v>2015</v>
      </c>
      <c r="Q851" s="4">
        <f t="shared" si="55"/>
        <v>498</v>
      </c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5">
      <c r="A852" s="4">
        <v>24112</v>
      </c>
      <c r="B852" s="4" t="s">
        <v>1069</v>
      </c>
      <c r="C852" s="4" t="s">
        <v>161</v>
      </c>
      <c r="D852" s="4" t="s">
        <v>37</v>
      </c>
      <c r="E852" s="4" t="s">
        <v>1219</v>
      </c>
      <c r="F852" s="4">
        <v>20</v>
      </c>
      <c r="G852" s="6">
        <v>42198</v>
      </c>
      <c r="H852" s="4" t="str">
        <f>VLOOKUP(D852,Productos!$A$2:$B$13,2,FALSE)</f>
        <v>garrafa 3l</v>
      </c>
      <c r="I852" t="str">
        <f>VLOOKUP(C852,Países!$A$2:$B$186,2,FALSE)</f>
        <v>Sub-Saharan Africa</v>
      </c>
      <c r="J852" s="4">
        <f>VLOOKUP(H852,Productos!$B$2:$C$13,2,FALSE)</f>
        <v>3.5</v>
      </c>
      <c r="K852" s="4">
        <f>VLOOKUP(H852,Productos!$B$2:$D$13,3,FALSE)</f>
        <v>6.99</v>
      </c>
      <c r="L852" s="4">
        <f>VLOOKUP(I852,Inventarios!$A$3:$B$9,2,FALSE)</f>
        <v>26618</v>
      </c>
      <c r="M852" s="4">
        <f>VLOOKUP(I852,Inventarios!$A$3:$C$9,3,FALSE)</f>
        <v>39447</v>
      </c>
      <c r="N852" s="4">
        <f t="shared" si="52"/>
        <v>139.80000000000001</v>
      </c>
      <c r="O852" s="4">
        <f t="shared" si="53"/>
        <v>136.30000000000001</v>
      </c>
      <c r="P852" s="4">
        <f t="shared" si="54"/>
        <v>2015</v>
      </c>
      <c r="Q852" s="4">
        <f t="shared" si="55"/>
        <v>70</v>
      </c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5">
      <c r="A853" s="4">
        <v>24113</v>
      </c>
      <c r="B853" s="4" t="s">
        <v>1070</v>
      </c>
      <c r="C853" s="4" t="s">
        <v>17</v>
      </c>
      <c r="D853" s="4" t="s">
        <v>37</v>
      </c>
      <c r="E853" s="4" t="s">
        <v>1219</v>
      </c>
      <c r="F853" s="4">
        <v>5</v>
      </c>
      <c r="G853" s="6">
        <v>42165</v>
      </c>
      <c r="H853" s="4" t="str">
        <f>VLOOKUP(D853,Productos!$A$2:$B$13,2,FALSE)</f>
        <v>garrafa 3l</v>
      </c>
      <c r="I853" t="str">
        <f>VLOOKUP(C853,Países!$A$2:$B$186,2,FALSE)</f>
        <v>Middle East and North Africa</v>
      </c>
      <c r="J853" s="4">
        <f>VLOOKUP(H853,Productos!$B$2:$C$13,2,FALSE)</f>
        <v>3.5</v>
      </c>
      <c r="K853" s="4">
        <f>VLOOKUP(H853,Productos!$B$2:$D$13,3,FALSE)</f>
        <v>6.99</v>
      </c>
      <c r="L853" s="4">
        <f>VLOOKUP(I853,Inventarios!$A$3:$B$9,2,FALSE)</f>
        <v>11415</v>
      </c>
      <c r="M853" s="4">
        <f>VLOOKUP(I853,Inventarios!$A$3:$C$9,3,FALSE)</f>
        <v>15102</v>
      </c>
      <c r="N853" s="4">
        <f t="shared" si="52"/>
        <v>34.950000000000003</v>
      </c>
      <c r="O853" s="4">
        <f t="shared" si="53"/>
        <v>31.450000000000003</v>
      </c>
      <c r="P853" s="4">
        <f t="shared" si="54"/>
        <v>2015</v>
      </c>
      <c r="Q853" s="4">
        <f t="shared" si="55"/>
        <v>17.5</v>
      </c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5">
      <c r="A854" s="4">
        <v>24114</v>
      </c>
      <c r="B854" s="4" t="s">
        <v>1071</v>
      </c>
      <c r="C854" s="4" t="s">
        <v>17</v>
      </c>
      <c r="D854" s="4" t="s">
        <v>43</v>
      </c>
      <c r="E854" s="4" t="s">
        <v>1218</v>
      </c>
      <c r="F854" s="4">
        <v>179</v>
      </c>
      <c r="G854" s="6">
        <v>42006</v>
      </c>
      <c r="H854" s="4" t="str">
        <f>VLOOKUP(D854,Productos!$A$2:$B$13,2,FALSE)</f>
        <v>garrafa 8l</v>
      </c>
      <c r="I854" t="str">
        <f>VLOOKUP(C854,Países!$A$2:$B$186,2,FALSE)</f>
        <v>Middle East and North Africa</v>
      </c>
      <c r="J854" s="4">
        <f>VLOOKUP(H854,Productos!$B$2:$C$13,2,FALSE)</f>
        <v>8</v>
      </c>
      <c r="K854" s="4">
        <f>VLOOKUP(H854,Productos!$B$2:$D$13,3,FALSE)</f>
        <v>14.5</v>
      </c>
      <c r="L854" s="4">
        <f>VLOOKUP(I854,Inventarios!$A$3:$B$9,2,FALSE)</f>
        <v>11415</v>
      </c>
      <c r="M854" s="4">
        <f>VLOOKUP(I854,Inventarios!$A$3:$C$9,3,FALSE)</f>
        <v>15102</v>
      </c>
      <c r="N854" s="4">
        <f t="shared" si="52"/>
        <v>2595.5</v>
      </c>
      <c r="O854" s="4">
        <f t="shared" si="53"/>
        <v>2587.5</v>
      </c>
      <c r="P854" s="4">
        <f t="shared" si="54"/>
        <v>2015</v>
      </c>
      <c r="Q854" s="4">
        <f t="shared" si="55"/>
        <v>1432</v>
      </c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5">
      <c r="A855" s="4">
        <v>24115</v>
      </c>
      <c r="B855" s="4" t="s">
        <v>1072</v>
      </c>
      <c r="C855" s="4" t="s">
        <v>76</v>
      </c>
      <c r="D855" s="4" t="s">
        <v>41</v>
      </c>
      <c r="E855" s="4" t="s">
        <v>1218</v>
      </c>
      <c r="F855" s="4">
        <v>169</v>
      </c>
      <c r="G855" s="6">
        <v>42042</v>
      </c>
      <c r="H855" s="4" t="str">
        <f>VLOOKUP(D855,Productos!$A$2:$B$13,2,FALSE)</f>
        <v>garrafa 4l</v>
      </c>
      <c r="I855" t="str">
        <f>VLOOKUP(C855,Países!$A$2:$B$186,2,FALSE)</f>
        <v>Europe</v>
      </c>
      <c r="J855" s="4">
        <f>VLOOKUP(H855,Productos!$B$2:$C$13,2,FALSE)</f>
        <v>5</v>
      </c>
      <c r="K855" s="4">
        <f>VLOOKUP(H855,Productos!$B$2:$D$13,3,FALSE)</f>
        <v>9.99</v>
      </c>
      <c r="L855" s="4">
        <f>VLOOKUP(I855,Inventarios!$A$3:$B$9,2,FALSE)</f>
        <v>12372</v>
      </c>
      <c r="M855" s="4">
        <f>VLOOKUP(I855,Inventarios!$A$3:$C$9,3,FALSE)</f>
        <v>22716</v>
      </c>
      <c r="N855" s="4">
        <f t="shared" si="52"/>
        <v>1688.31</v>
      </c>
      <c r="O855" s="4">
        <f t="shared" si="53"/>
        <v>1683.31</v>
      </c>
      <c r="P855" s="4">
        <f t="shared" si="54"/>
        <v>2015</v>
      </c>
      <c r="Q855" s="4">
        <f t="shared" si="55"/>
        <v>845</v>
      </c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5">
      <c r="A856" s="4">
        <v>24116</v>
      </c>
      <c r="B856" s="4" t="s">
        <v>1073</v>
      </c>
      <c r="C856" s="4" t="s">
        <v>34</v>
      </c>
      <c r="D856" s="4" t="s">
        <v>13</v>
      </c>
      <c r="E856" s="4" t="s">
        <v>1219</v>
      </c>
      <c r="F856" s="4">
        <v>153</v>
      </c>
      <c r="G856" s="6">
        <v>42170</v>
      </c>
      <c r="H856" s="4" t="str">
        <f>VLOOKUP(D856,Productos!$A$2:$B$13,2,FALSE)</f>
        <v>botellín 200cc</v>
      </c>
      <c r="I856" t="str">
        <f>VLOOKUP(C856,Países!$A$2:$B$186,2,FALSE)</f>
        <v>Europe</v>
      </c>
      <c r="J856" s="4">
        <f>VLOOKUP(H856,Productos!$B$2:$C$13,2,FALSE)</f>
        <v>1.5</v>
      </c>
      <c r="K856" s="4">
        <f>VLOOKUP(H856,Productos!$B$2:$D$13,3,FALSE)</f>
        <v>3</v>
      </c>
      <c r="L856" s="4">
        <f>VLOOKUP(I856,Inventarios!$A$3:$B$9,2,FALSE)</f>
        <v>12372</v>
      </c>
      <c r="M856" s="4">
        <f>VLOOKUP(I856,Inventarios!$A$3:$C$9,3,FALSE)</f>
        <v>22716</v>
      </c>
      <c r="N856" s="4">
        <f t="shared" si="52"/>
        <v>459</v>
      </c>
      <c r="O856" s="4">
        <f t="shared" si="53"/>
        <v>457.5</v>
      </c>
      <c r="P856" s="4">
        <f t="shared" si="54"/>
        <v>2015</v>
      </c>
      <c r="Q856" s="4">
        <f t="shared" si="55"/>
        <v>229.5</v>
      </c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5">
      <c r="A857" s="4">
        <v>24117</v>
      </c>
      <c r="B857" s="4" t="s">
        <v>1074</v>
      </c>
      <c r="C857" s="4" t="s">
        <v>122</v>
      </c>
      <c r="D857" s="4" t="s">
        <v>43</v>
      </c>
      <c r="E857" s="4" t="s">
        <v>1218</v>
      </c>
      <c r="F857" s="4">
        <v>199</v>
      </c>
      <c r="G857" s="6">
        <v>42151</v>
      </c>
      <c r="H857" s="4" t="str">
        <f>VLOOKUP(D857,Productos!$A$2:$B$13,2,FALSE)</f>
        <v>garrafa 8l</v>
      </c>
      <c r="I857" t="str">
        <f>VLOOKUP(C857,Países!$A$2:$B$186,2,FALSE)</f>
        <v>Sub-Saharan Africa</v>
      </c>
      <c r="J857" s="4">
        <f>VLOOKUP(H857,Productos!$B$2:$C$13,2,FALSE)</f>
        <v>8</v>
      </c>
      <c r="K857" s="4">
        <f>VLOOKUP(H857,Productos!$B$2:$D$13,3,FALSE)</f>
        <v>14.5</v>
      </c>
      <c r="L857" s="4">
        <f>VLOOKUP(I857,Inventarios!$A$3:$B$9,2,FALSE)</f>
        <v>26618</v>
      </c>
      <c r="M857" s="4">
        <f>VLOOKUP(I857,Inventarios!$A$3:$C$9,3,FALSE)</f>
        <v>39447</v>
      </c>
      <c r="N857" s="4">
        <f t="shared" si="52"/>
        <v>2885.5</v>
      </c>
      <c r="O857" s="4">
        <f t="shared" si="53"/>
        <v>2877.5</v>
      </c>
      <c r="P857" s="4">
        <f t="shared" si="54"/>
        <v>2015</v>
      </c>
      <c r="Q857" s="4">
        <f t="shared" si="55"/>
        <v>1592</v>
      </c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5">
      <c r="A858" s="4">
        <v>24118</v>
      </c>
      <c r="B858" s="4" t="s">
        <v>1075</v>
      </c>
      <c r="C858" s="4" t="s">
        <v>127</v>
      </c>
      <c r="D858" s="4" t="s">
        <v>22</v>
      </c>
      <c r="E858" s="4" t="s">
        <v>1218</v>
      </c>
      <c r="F858" s="4">
        <v>41</v>
      </c>
      <c r="G858" s="6">
        <v>42053</v>
      </c>
      <c r="H858" s="4" t="str">
        <f>VLOOKUP(D858,Productos!$A$2:$B$13,2,FALSE)</f>
        <v>botellín 500cc</v>
      </c>
      <c r="I858" t="str">
        <f>VLOOKUP(C858,Países!$A$2:$B$186,2,FALSE)</f>
        <v>Central America and the Caribbean</v>
      </c>
      <c r="J858" s="4">
        <f>VLOOKUP(H858,Productos!$B$2:$C$13,2,FALSE)</f>
        <v>3.5</v>
      </c>
      <c r="K858" s="4">
        <f>VLOOKUP(H858,Productos!$B$2:$D$13,3,FALSE)</f>
        <v>6.5</v>
      </c>
      <c r="L858" s="4">
        <f>VLOOKUP(I858,Inventarios!$A$3:$B$9,2,FALSE)</f>
        <v>7690</v>
      </c>
      <c r="M858" s="4">
        <f>VLOOKUP(I858,Inventarios!$A$3:$C$9,3,FALSE)</f>
        <v>14672</v>
      </c>
      <c r="N858" s="4">
        <f t="shared" si="52"/>
        <v>266.5</v>
      </c>
      <c r="O858" s="4">
        <f t="shared" si="53"/>
        <v>263</v>
      </c>
      <c r="P858" s="4">
        <f t="shared" si="54"/>
        <v>2015</v>
      </c>
      <c r="Q858" s="4">
        <f t="shared" si="55"/>
        <v>143.5</v>
      </c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5">
      <c r="A859" s="4">
        <v>24119</v>
      </c>
      <c r="B859" s="4" t="s">
        <v>1076</v>
      </c>
      <c r="C859" s="4" t="s">
        <v>89</v>
      </c>
      <c r="D859" s="4" t="s">
        <v>31</v>
      </c>
      <c r="E859" s="4" t="s">
        <v>1218</v>
      </c>
      <c r="F859" s="4">
        <v>197</v>
      </c>
      <c r="G859" s="6">
        <v>42103</v>
      </c>
      <c r="H859" s="4" t="str">
        <f>VLOOKUP(D859,Productos!$A$2:$B$13,2,FALSE)</f>
        <v>botella 5l</v>
      </c>
      <c r="I859" t="str">
        <f>VLOOKUP(C859,Países!$A$2:$B$186,2,FALSE)</f>
        <v>Sub-Saharan Africa</v>
      </c>
      <c r="J859" s="4">
        <f>VLOOKUP(H859,Productos!$B$2:$C$13,2,FALSE)</f>
        <v>6</v>
      </c>
      <c r="K859" s="4">
        <f>VLOOKUP(H859,Productos!$B$2:$D$13,3,FALSE)</f>
        <v>9</v>
      </c>
      <c r="L859" s="4">
        <f>VLOOKUP(I859,Inventarios!$A$3:$B$9,2,FALSE)</f>
        <v>26618</v>
      </c>
      <c r="M859" s="4">
        <f>VLOOKUP(I859,Inventarios!$A$3:$C$9,3,FALSE)</f>
        <v>39447</v>
      </c>
      <c r="N859" s="4">
        <f t="shared" si="52"/>
        <v>1773</v>
      </c>
      <c r="O859" s="4">
        <f t="shared" si="53"/>
        <v>1767</v>
      </c>
      <c r="P859" s="4">
        <f t="shared" si="54"/>
        <v>2015</v>
      </c>
      <c r="Q859" s="4">
        <f t="shared" si="55"/>
        <v>1182</v>
      </c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5">
      <c r="A860" s="4">
        <v>24120</v>
      </c>
      <c r="B860" s="4" t="s">
        <v>1077</v>
      </c>
      <c r="C860" s="4" t="s">
        <v>79</v>
      </c>
      <c r="D860" s="4" t="s">
        <v>19</v>
      </c>
      <c r="E860" s="4" t="s">
        <v>1219</v>
      </c>
      <c r="F860" s="4">
        <v>99</v>
      </c>
      <c r="G860" s="6">
        <v>42090</v>
      </c>
      <c r="H860" s="4" t="str">
        <f>VLOOKUP(D860,Productos!$A$2:$B$13,2,FALSE)</f>
        <v>botellín 300cc</v>
      </c>
      <c r="I860" t="str">
        <f>VLOOKUP(C860,Países!$A$2:$B$186,2,FALSE)</f>
        <v>Sub-Saharan Africa</v>
      </c>
      <c r="J860" s="4">
        <f>VLOOKUP(H860,Productos!$B$2:$C$13,2,FALSE)</f>
        <v>2</v>
      </c>
      <c r="K860" s="4">
        <f>VLOOKUP(H860,Productos!$B$2:$D$13,3,FALSE)</f>
        <v>3.99</v>
      </c>
      <c r="L860" s="4">
        <f>VLOOKUP(I860,Inventarios!$A$3:$B$9,2,FALSE)</f>
        <v>26618</v>
      </c>
      <c r="M860" s="4">
        <f>VLOOKUP(I860,Inventarios!$A$3:$C$9,3,FALSE)</f>
        <v>39447</v>
      </c>
      <c r="N860" s="4">
        <f t="shared" si="52"/>
        <v>395.01000000000005</v>
      </c>
      <c r="O860" s="4">
        <f t="shared" si="53"/>
        <v>393.01000000000005</v>
      </c>
      <c r="P860" s="4">
        <f t="shared" si="54"/>
        <v>2015</v>
      </c>
      <c r="Q860" s="4">
        <f t="shared" si="55"/>
        <v>198</v>
      </c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5">
      <c r="A861" s="4">
        <v>24121</v>
      </c>
      <c r="B861" s="4" t="s">
        <v>1078</v>
      </c>
      <c r="C861" s="4" t="s">
        <v>70</v>
      </c>
      <c r="D861" s="4" t="s">
        <v>31</v>
      </c>
      <c r="E861" s="4" t="s">
        <v>1219</v>
      </c>
      <c r="F861" s="4">
        <v>91</v>
      </c>
      <c r="G861" s="6">
        <v>42073</v>
      </c>
      <c r="H861" s="4" t="str">
        <f>VLOOKUP(D861,Productos!$A$2:$B$13,2,FALSE)</f>
        <v>botella 5l</v>
      </c>
      <c r="I861" t="str">
        <f>VLOOKUP(C861,Países!$A$2:$B$186,2,FALSE)</f>
        <v>Sub-Saharan Africa</v>
      </c>
      <c r="J861" s="4">
        <f>VLOOKUP(H861,Productos!$B$2:$C$13,2,FALSE)</f>
        <v>6</v>
      </c>
      <c r="K861" s="4">
        <f>VLOOKUP(H861,Productos!$B$2:$D$13,3,FALSE)</f>
        <v>9</v>
      </c>
      <c r="L861" s="4">
        <f>VLOOKUP(I861,Inventarios!$A$3:$B$9,2,FALSE)</f>
        <v>26618</v>
      </c>
      <c r="M861" s="4">
        <f>VLOOKUP(I861,Inventarios!$A$3:$C$9,3,FALSE)</f>
        <v>39447</v>
      </c>
      <c r="N861" s="4">
        <f t="shared" si="52"/>
        <v>819</v>
      </c>
      <c r="O861" s="4">
        <f t="shared" si="53"/>
        <v>813</v>
      </c>
      <c r="P861" s="4">
        <f t="shared" si="54"/>
        <v>2015</v>
      </c>
      <c r="Q861" s="4">
        <f t="shared" si="55"/>
        <v>546</v>
      </c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5">
      <c r="A862" s="4">
        <v>24122</v>
      </c>
      <c r="B862" s="4" t="s">
        <v>1079</v>
      </c>
      <c r="C862" s="4" t="s">
        <v>291</v>
      </c>
      <c r="D862" s="4" t="s">
        <v>19</v>
      </c>
      <c r="E862" s="4" t="s">
        <v>1219</v>
      </c>
      <c r="F862" s="4">
        <v>125</v>
      </c>
      <c r="G862" s="6">
        <v>42048</v>
      </c>
      <c r="H862" s="4" t="str">
        <f>VLOOKUP(D862,Productos!$A$2:$B$13,2,FALSE)</f>
        <v>botellín 300cc</v>
      </c>
      <c r="I862" t="str">
        <f>VLOOKUP(C862,Países!$A$2:$B$186,2,FALSE)</f>
        <v>Asia</v>
      </c>
      <c r="J862" s="4">
        <f>VLOOKUP(H862,Productos!$B$2:$C$13,2,FALSE)</f>
        <v>2</v>
      </c>
      <c r="K862" s="4">
        <f>VLOOKUP(H862,Productos!$B$2:$D$13,3,FALSE)</f>
        <v>3.99</v>
      </c>
      <c r="L862" s="4">
        <f>VLOOKUP(I862,Inventarios!$A$3:$B$9,2,FALSE)</f>
        <v>10972</v>
      </c>
      <c r="M862" s="4">
        <f>VLOOKUP(I862,Inventarios!$A$3:$C$9,3,FALSE)</f>
        <v>18721</v>
      </c>
      <c r="N862" s="4">
        <f t="shared" si="52"/>
        <v>498.75</v>
      </c>
      <c r="O862" s="4">
        <f t="shared" si="53"/>
        <v>496.75</v>
      </c>
      <c r="P862" s="4">
        <f t="shared" si="54"/>
        <v>2015</v>
      </c>
      <c r="Q862" s="4">
        <f t="shared" si="55"/>
        <v>250</v>
      </c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5">
      <c r="A863" s="4">
        <v>24123</v>
      </c>
      <c r="B863" s="4" t="s">
        <v>1080</v>
      </c>
      <c r="C863" s="4" t="s">
        <v>235</v>
      </c>
      <c r="D863" s="4" t="s">
        <v>13</v>
      </c>
      <c r="E863" s="4" t="s">
        <v>1219</v>
      </c>
      <c r="F863" s="4">
        <v>18</v>
      </c>
      <c r="G863" s="6">
        <v>42229</v>
      </c>
      <c r="H863" s="4" t="str">
        <f>VLOOKUP(D863,Productos!$A$2:$B$13,2,FALSE)</f>
        <v>botellín 200cc</v>
      </c>
      <c r="I863" t="str">
        <f>VLOOKUP(C863,Países!$A$2:$B$186,2,FALSE)</f>
        <v>Asia</v>
      </c>
      <c r="J863" s="4">
        <f>VLOOKUP(H863,Productos!$B$2:$C$13,2,FALSE)</f>
        <v>1.5</v>
      </c>
      <c r="K863" s="4">
        <f>VLOOKUP(H863,Productos!$B$2:$D$13,3,FALSE)</f>
        <v>3</v>
      </c>
      <c r="L863" s="4">
        <f>VLOOKUP(I863,Inventarios!$A$3:$B$9,2,FALSE)</f>
        <v>10972</v>
      </c>
      <c r="M863" s="4">
        <f>VLOOKUP(I863,Inventarios!$A$3:$C$9,3,FALSE)</f>
        <v>18721</v>
      </c>
      <c r="N863" s="4">
        <f t="shared" si="52"/>
        <v>54</v>
      </c>
      <c r="O863" s="4">
        <f t="shared" si="53"/>
        <v>52.5</v>
      </c>
      <c r="P863" s="4">
        <f t="shared" si="54"/>
        <v>2015</v>
      </c>
      <c r="Q863" s="4">
        <f t="shared" si="55"/>
        <v>27</v>
      </c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5">
      <c r="A864" s="4">
        <v>24124</v>
      </c>
      <c r="B864" s="4" t="s">
        <v>1081</v>
      </c>
      <c r="C864" s="4" t="s">
        <v>112</v>
      </c>
      <c r="D864" s="4" t="s">
        <v>13</v>
      </c>
      <c r="E864" s="4" t="s">
        <v>1219</v>
      </c>
      <c r="F864" s="4">
        <v>159</v>
      </c>
      <c r="G864" s="6">
        <v>42085</v>
      </c>
      <c r="H864" s="4" t="str">
        <f>VLOOKUP(D864,Productos!$A$2:$B$13,2,FALSE)</f>
        <v>botellín 200cc</v>
      </c>
      <c r="I864" t="str">
        <f>VLOOKUP(C864,Países!$A$2:$B$186,2,FALSE)</f>
        <v>Europe</v>
      </c>
      <c r="J864" s="4">
        <f>VLOOKUP(H864,Productos!$B$2:$C$13,2,FALSE)</f>
        <v>1.5</v>
      </c>
      <c r="K864" s="4">
        <f>VLOOKUP(H864,Productos!$B$2:$D$13,3,FALSE)</f>
        <v>3</v>
      </c>
      <c r="L864" s="4">
        <f>VLOOKUP(I864,Inventarios!$A$3:$B$9,2,FALSE)</f>
        <v>12372</v>
      </c>
      <c r="M864" s="4">
        <f>VLOOKUP(I864,Inventarios!$A$3:$C$9,3,FALSE)</f>
        <v>22716</v>
      </c>
      <c r="N864" s="4">
        <f t="shared" si="52"/>
        <v>477</v>
      </c>
      <c r="O864" s="4">
        <f t="shared" si="53"/>
        <v>475.5</v>
      </c>
      <c r="P864" s="4">
        <f t="shared" si="54"/>
        <v>2015</v>
      </c>
      <c r="Q864" s="4">
        <f t="shared" si="55"/>
        <v>238.5</v>
      </c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5">
      <c r="A865" s="4">
        <v>24125</v>
      </c>
      <c r="B865" s="4" t="s">
        <v>1082</v>
      </c>
      <c r="C865" s="4" t="s">
        <v>161</v>
      </c>
      <c r="D865" s="4" t="s">
        <v>24</v>
      </c>
      <c r="E865" s="4" t="s">
        <v>1218</v>
      </c>
      <c r="F865" s="4">
        <v>104</v>
      </c>
      <c r="G865" s="6">
        <v>42237</v>
      </c>
      <c r="H865" s="4" t="str">
        <f>VLOOKUP(D865,Productos!$A$2:$B$13,2,FALSE)</f>
        <v>botella 0.5l</v>
      </c>
      <c r="I865" t="str">
        <f>VLOOKUP(C865,Países!$A$2:$B$186,2,FALSE)</f>
        <v>Sub-Saharan Africa</v>
      </c>
      <c r="J865" s="4">
        <f>VLOOKUP(H865,Productos!$B$2:$C$13,2,FALSE)</f>
        <v>3</v>
      </c>
      <c r="K865" s="4">
        <f>VLOOKUP(H865,Productos!$B$2:$D$13,3,FALSE)</f>
        <v>6</v>
      </c>
      <c r="L865" s="4">
        <f>VLOOKUP(I865,Inventarios!$A$3:$B$9,2,FALSE)</f>
        <v>26618</v>
      </c>
      <c r="M865" s="4">
        <f>VLOOKUP(I865,Inventarios!$A$3:$C$9,3,FALSE)</f>
        <v>39447</v>
      </c>
      <c r="N865" s="4">
        <f t="shared" si="52"/>
        <v>624</v>
      </c>
      <c r="O865" s="4">
        <f t="shared" si="53"/>
        <v>621</v>
      </c>
      <c r="P865" s="4">
        <f t="shared" si="54"/>
        <v>2015</v>
      </c>
      <c r="Q865" s="4">
        <f t="shared" si="55"/>
        <v>312</v>
      </c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5">
      <c r="A866" s="4">
        <v>24126</v>
      </c>
      <c r="B866" s="4" t="s">
        <v>1083</v>
      </c>
      <c r="C866" s="4" t="s">
        <v>34</v>
      </c>
      <c r="D866" s="4" t="s">
        <v>19</v>
      </c>
      <c r="E866" s="4" t="s">
        <v>1219</v>
      </c>
      <c r="F866" s="4">
        <v>125</v>
      </c>
      <c r="G866" s="6">
        <v>42100</v>
      </c>
      <c r="H866" s="4" t="str">
        <f>VLOOKUP(D866,Productos!$A$2:$B$13,2,FALSE)</f>
        <v>botellín 300cc</v>
      </c>
      <c r="I866" t="str">
        <f>VLOOKUP(C866,Países!$A$2:$B$186,2,FALSE)</f>
        <v>Europe</v>
      </c>
      <c r="J866" s="4">
        <f>VLOOKUP(H866,Productos!$B$2:$C$13,2,FALSE)</f>
        <v>2</v>
      </c>
      <c r="K866" s="4">
        <f>VLOOKUP(H866,Productos!$B$2:$D$13,3,FALSE)</f>
        <v>3.99</v>
      </c>
      <c r="L866" s="4">
        <f>VLOOKUP(I866,Inventarios!$A$3:$B$9,2,FALSE)</f>
        <v>12372</v>
      </c>
      <c r="M866" s="4">
        <f>VLOOKUP(I866,Inventarios!$A$3:$C$9,3,FALSE)</f>
        <v>22716</v>
      </c>
      <c r="N866" s="4">
        <f t="shared" si="52"/>
        <v>498.75</v>
      </c>
      <c r="O866" s="4">
        <f t="shared" si="53"/>
        <v>496.75</v>
      </c>
      <c r="P866" s="4">
        <f t="shared" si="54"/>
        <v>2015</v>
      </c>
      <c r="Q866" s="4">
        <f t="shared" si="55"/>
        <v>250</v>
      </c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5">
      <c r="A867" s="4">
        <v>24127</v>
      </c>
      <c r="B867" s="4" t="s">
        <v>1084</v>
      </c>
      <c r="C867" s="4" t="s">
        <v>60</v>
      </c>
      <c r="D867" s="4" t="s">
        <v>35</v>
      </c>
      <c r="E867" s="4" t="s">
        <v>1218</v>
      </c>
      <c r="F867" s="4">
        <v>25</v>
      </c>
      <c r="G867" s="6">
        <v>42180</v>
      </c>
      <c r="H867" s="4" t="str">
        <f>VLOOKUP(D867,Productos!$A$2:$B$13,2,FALSE)</f>
        <v>garrafa 2l</v>
      </c>
      <c r="I867" t="str">
        <f>VLOOKUP(C867,Países!$A$2:$B$186,2,FALSE)</f>
        <v>Central America and the Caribbean</v>
      </c>
      <c r="J867" s="4">
        <f>VLOOKUP(H867,Productos!$B$2:$C$13,2,FALSE)</f>
        <v>2.5</v>
      </c>
      <c r="K867" s="4">
        <f>VLOOKUP(H867,Productos!$B$2:$D$13,3,FALSE)</f>
        <v>4.5</v>
      </c>
      <c r="L867" s="4">
        <f>VLOOKUP(I867,Inventarios!$A$3:$B$9,2,FALSE)</f>
        <v>7690</v>
      </c>
      <c r="M867" s="4">
        <f>VLOOKUP(I867,Inventarios!$A$3:$C$9,3,FALSE)</f>
        <v>14672</v>
      </c>
      <c r="N867" s="4">
        <f t="shared" si="52"/>
        <v>112.5</v>
      </c>
      <c r="O867" s="4">
        <f t="shared" si="53"/>
        <v>110</v>
      </c>
      <c r="P867" s="4">
        <f t="shared" si="54"/>
        <v>2015</v>
      </c>
      <c r="Q867" s="4">
        <f t="shared" si="55"/>
        <v>62.5</v>
      </c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5">
      <c r="A868" s="4">
        <v>24128</v>
      </c>
      <c r="B868" s="4" t="s">
        <v>1085</v>
      </c>
      <c r="C868" s="4" t="s">
        <v>39</v>
      </c>
      <c r="D868" s="4" t="s">
        <v>13</v>
      </c>
      <c r="E868" s="4" t="s">
        <v>1219</v>
      </c>
      <c r="F868" s="4">
        <v>183</v>
      </c>
      <c r="G868" s="6">
        <v>42032</v>
      </c>
      <c r="H868" s="4" t="str">
        <f>VLOOKUP(D868,Productos!$A$2:$B$13,2,FALSE)</f>
        <v>botellín 200cc</v>
      </c>
      <c r="I868" t="str">
        <f>VLOOKUP(C868,Países!$A$2:$B$186,2,FALSE)</f>
        <v>Sub-Saharan Africa</v>
      </c>
      <c r="J868" s="4">
        <f>VLOOKUP(H868,Productos!$B$2:$C$13,2,FALSE)</f>
        <v>1.5</v>
      </c>
      <c r="K868" s="4">
        <f>VLOOKUP(H868,Productos!$B$2:$D$13,3,FALSE)</f>
        <v>3</v>
      </c>
      <c r="L868" s="4">
        <f>VLOOKUP(I868,Inventarios!$A$3:$B$9,2,FALSE)</f>
        <v>26618</v>
      </c>
      <c r="M868" s="4">
        <f>VLOOKUP(I868,Inventarios!$A$3:$C$9,3,FALSE)</f>
        <v>39447</v>
      </c>
      <c r="N868" s="4">
        <f t="shared" si="52"/>
        <v>549</v>
      </c>
      <c r="O868" s="4">
        <f t="shared" si="53"/>
        <v>547.5</v>
      </c>
      <c r="P868" s="4">
        <f t="shared" si="54"/>
        <v>2015</v>
      </c>
      <c r="Q868" s="4">
        <f t="shared" si="55"/>
        <v>274.5</v>
      </c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5">
      <c r="A869" s="4">
        <v>24129</v>
      </c>
      <c r="B869" s="4" t="s">
        <v>1086</v>
      </c>
      <c r="C869" s="4" t="s">
        <v>145</v>
      </c>
      <c r="D869" s="4" t="s">
        <v>19</v>
      </c>
      <c r="E869" s="4" t="s">
        <v>1219</v>
      </c>
      <c r="F869" s="4">
        <v>197</v>
      </c>
      <c r="G869" s="6">
        <v>42122</v>
      </c>
      <c r="H869" s="4" t="str">
        <f>VLOOKUP(D869,Productos!$A$2:$B$13,2,FALSE)</f>
        <v>botellín 300cc</v>
      </c>
      <c r="I869" t="str">
        <f>VLOOKUP(C869,Países!$A$2:$B$186,2,FALSE)</f>
        <v>Europe</v>
      </c>
      <c r="J869" s="4">
        <f>VLOOKUP(H869,Productos!$B$2:$C$13,2,FALSE)</f>
        <v>2</v>
      </c>
      <c r="K869" s="4">
        <f>VLOOKUP(H869,Productos!$B$2:$D$13,3,FALSE)</f>
        <v>3.99</v>
      </c>
      <c r="L869" s="4">
        <f>VLOOKUP(I869,Inventarios!$A$3:$B$9,2,FALSE)</f>
        <v>12372</v>
      </c>
      <c r="M869" s="4">
        <f>VLOOKUP(I869,Inventarios!$A$3:$C$9,3,FALSE)</f>
        <v>22716</v>
      </c>
      <c r="N869" s="4">
        <f t="shared" si="52"/>
        <v>786.03000000000009</v>
      </c>
      <c r="O869" s="4">
        <f t="shared" si="53"/>
        <v>784.03000000000009</v>
      </c>
      <c r="P869" s="4">
        <f t="shared" si="54"/>
        <v>2015</v>
      </c>
      <c r="Q869" s="4">
        <f t="shared" si="55"/>
        <v>394</v>
      </c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5">
      <c r="A870" s="4">
        <v>24130</v>
      </c>
      <c r="B870" s="4" t="s">
        <v>1087</v>
      </c>
      <c r="C870" s="4" t="s">
        <v>79</v>
      </c>
      <c r="D870" s="4" t="s">
        <v>41</v>
      </c>
      <c r="E870" s="4" t="s">
        <v>1219</v>
      </c>
      <c r="F870" s="4">
        <v>84</v>
      </c>
      <c r="G870" s="6">
        <v>42054</v>
      </c>
      <c r="H870" s="4" t="str">
        <f>VLOOKUP(D870,Productos!$A$2:$B$13,2,FALSE)</f>
        <v>garrafa 4l</v>
      </c>
      <c r="I870" t="str">
        <f>VLOOKUP(C870,Países!$A$2:$B$186,2,FALSE)</f>
        <v>Sub-Saharan Africa</v>
      </c>
      <c r="J870" s="4">
        <f>VLOOKUP(H870,Productos!$B$2:$C$13,2,FALSE)</f>
        <v>5</v>
      </c>
      <c r="K870" s="4">
        <f>VLOOKUP(H870,Productos!$B$2:$D$13,3,FALSE)</f>
        <v>9.99</v>
      </c>
      <c r="L870" s="4">
        <f>VLOOKUP(I870,Inventarios!$A$3:$B$9,2,FALSE)</f>
        <v>26618</v>
      </c>
      <c r="M870" s="4">
        <f>VLOOKUP(I870,Inventarios!$A$3:$C$9,3,FALSE)</f>
        <v>39447</v>
      </c>
      <c r="N870" s="4">
        <f t="shared" si="52"/>
        <v>839.16</v>
      </c>
      <c r="O870" s="4">
        <f t="shared" si="53"/>
        <v>834.16</v>
      </c>
      <c r="P870" s="4">
        <f t="shared" si="54"/>
        <v>2015</v>
      </c>
      <c r="Q870" s="4">
        <f t="shared" si="55"/>
        <v>420</v>
      </c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5">
      <c r="A871" s="4">
        <v>24131</v>
      </c>
      <c r="B871" s="4" t="s">
        <v>1088</v>
      </c>
      <c r="C871" s="4" t="s">
        <v>204</v>
      </c>
      <c r="D871" s="4" t="s">
        <v>24</v>
      </c>
      <c r="E871" s="4" t="s">
        <v>1218</v>
      </c>
      <c r="F871" s="4">
        <v>198</v>
      </c>
      <c r="G871" s="6">
        <v>42011</v>
      </c>
      <c r="H871" s="4" t="str">
        <f>VLOOKUP(D871,Productos!$A$2:$B$13,2,FALSE)</f>
        <v>botella 0.5l</v>
      </c>
      <c r="I871" t="str">
        <f>VLOOKUP(C871,Países!$A$2:$B$186,2,FALSE)</f>
        <v>Middle East and North Africa</v>
      </c>
      <c r="J871" s="4">
        <f>VLOOKUP(H871,Productos!$B$2:$C$13,2,FALSE)</f>
        <v>3</v>
      </c>
      <c r="K871" s="4">
        <f>VLOOKUP(H871,Productos!$B$2:$D$13,3,FALSE)</f>
        <v>6</v>
      </c>
      <c r="L871" s="4">
        <f>VLOOKUP(I871,Inventarios!$A$3:$B$9,2,FALSE)</f>
        <v>11415</v>
      </c>
      <c r="M871" s="4">
        <f>VLOOKUP(I871,Inventarios!$A$3:$C$9,3,FALSE)</f>
        <v>15102</v>
      </c>
      <c r="N871" s="4">
        <f t="shared" si="52"/>
        <v>1188</v>
      </c>
      <c r="O871" s="4">
        <f t="shared" si="53"/>
        <v>1185</v>
      </c>
      <c r="P871" s="4">
        <f t="shared" si="54"/>
        <v>2015</v>
      </c>
      <c r="Q871" s="4">
        <f t="shared" si="55"/>
        <v>594</v>
      </c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5">
      <c r="A872" s="4">
        <v>24132</v>
      </c>
      <c r="B872" s="4" t="s">
        <v>1089</v>
      </c>
      <c r="C872" s="4" t="s">
        <v>53</v>
      </c>
      <c r="D872" s="4" t="s">
        <v>24</v>
      </c>
      <c r="E872" s="4" t="s">
        <v>1219</v>
      </c>
      <c r="F872" s="4">
        <v>206</v>
      </c>
      <c r="G872" s="6">
        <v>42211</v>
      </c>
      <c r="H872" s="4" t="str">
        <f>VLOOKUP(D872,Productos!$A$2:$B$13,2,FALSE)</f>
        <v>botella 0.5l</v>
      </c>
      <c r="I872" t="str">
        <f>VLOOKUP(C872,Países!$A$2:$B$186,2,FALSE)</f>
        <v>Middle East and North Africa</v>
      </c>
      <c r="J872" s="4">
        <f>VLOOKUP(H872,Productos!$B$2:$C$13,2,FALSE)</f>
        <v>3</v>
      </c>
      <c r="K872" s="4">
        <f>VLOOKUP(H872,Productos!$B$2:$D$13,3,FALSE)</f>
        <v>6</v>
      </c>
      <c r="L872" s="4">
        <f>VLOOKUP(I872,Inventarios!$A$3:$B$9,2,FALSE)</f>
        <v>11415</v>
      </c>
      <c r="M872" s="4">
        <f>VLOOKUP(I872,Inventarios!$A$3:$C$9,3,FALSE)</f>
        <v>15102</v>
      </c>
      <c r="N872" s="4">
        <f t="shared" si="52"/>
        <v>1236</v>
      </c>
      <c r="O872" s="4">
        <f t="shared" si="53"/>
        <v>1233</v>
      </c>
      <c r="P872" s="4">
        <f t="shared" si="54"/>
        <v>2015</v>
      </c>
      <c r="Q872" s="4">
        <f t="shared" si="55"/>
        <v>618</v>
      </c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5">
      <c r="A873" s="4">
        <v>24133</v>
      </c>
      <c r="B873" s="4" t="s">
        <v>1090</v>
      </c>
      <c r="C873" s="4" t="s">
        <v>196</v>
      </c>
      <c r="D873" s="4" t="s">
        <v>43</v>
      </c>
      <c r="E873" s="4" t="s">
        <v>1218</v>
      </c>
      <c r="F873" s="4">
        <v>42</v>
      </c>
      <c r="G873" s="6">
        <v>42218</v>
      </c>
      <c r="H873" s="4" t="str">
        <f>VLOOKUP(D873,Productos!$A$2:$B$13,2,FALSE)</f>
        <v>garrafa 8l</v>
      </c>
      <c r="I873" t="str">
        <f>VLOOKUP(C873,Países!$A$2:$B$186,2,FALSE)</f>
        <v>Sub-Saharan Africa</v>
      </c>
      <c r="J873" s="4">
        <f>VLOOKUP(H873,Productos!$B$2:$C$13,2,FALSE)</f>
        <v>8</v>
      </c>
      <c r="K873" s="4">
        <f>VLOOKUP(H873,Productos!$B$2:$D$13,3,FALSE)</f>
        <v>14.5</v>
      </c>
      <c r="L873" s="4">
        <f>VLOOKUP(I873,Inventarios!$A$3:$B$9,2,FALSE)</f>
        <v>26618</v>
      </c>
      <c r="M873" s="4">
        <f>VLOOKUP(I873,Inventarios!$A$3:$C$9,3,FALSE)</f>
        <v>39447</v>
      </c>
      <c r="N873" s="4">
        <f t="shared" si="52"/>
        <v>609</v>
      </c>
      <c r="O873" s="4">
        <f t="shared" si="53"/>
        <v>601</v>
      </c>
      <c r="P873" s="4">
        <f t="shared" si="54"/>
        <v>2015</v>
      </c>
      <c r="Q873" s="4">
        <f t="shared" si="55"/>
        <v>336</v>
      </c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5">
      <c r="A874" s="4">
        <v>24134</v>
      </c>
      <c r="B874" s="4" t="s">
        <v>1091</v>
      </c>
      <c r="C874" s="4" t="s">
        <v>268</v>
      </c>
      <c r="D874" s="4" t="s">
        <v>37</v>
      </c>
      <c r="E874" s="4" t="s">
        <v>1218</v>
      </c>
      <c r="F874" s="4">
        <v>47</v>
      </c>
      <c r="G874" s="6">
        <v>42051</v>
      </c>
      <c r="H874" s="4" t="str">
        <f>VLOOKUP(D874,Productos!$A$2:$B$13,2,FALSE)</f>
        <v>garrafa 3l</v>
      </c>
      <c r="I874" t="str">
        <f>VLOOKUP(C874,Países!$A$2:$B$186,2,FALSE)</f>
        <v>Central America and the Caribbean</v>
      </c>
      <c r="J874" s="4">
        <f>VLOOKUP(H874,Productos!$B$2:$C$13,2,FALSE)</f>
        <v>3.5</v>
      </c>
      <c r="K874" s="4">
        <f>VLOOKUP(H874,Productos!$B$2:$D$13,3,FALSE)</f>
        <v>6.99</v>
      </c>
      <c r="L874" s="4">
        <f>VLOOKUP(I874,Inventarios!$A$3:$B$9,2,FALSE)</f>
        <v>7690</v>
      </c>
      <c r="M874" s="4">
        <f>VLOOKUP(I874,Inventarios!$A$3:$C$9,3,FALSE)</f>
        <v>14672</v>
      </c>
      <c r="N874" s="4">
        <f t="shared" si="52"/>
        <v>328.53000000000003</v>
      </c>
      <c r="O874" s="4">
        <f t="shared" si="53"/>
        <v>325.03000000000003</v>
      </c>
      <c r="P874" s="4">
        <f t="shared" si="54"/>
        <v>2015</v>
      </c>
      <c r="Q874" s="4">
        <f t="shared" si="55"/>
        <v>164.5</v>
      </c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5">
      <c r="A875" s="4">
        <v>24135</v>
      </c>
      <c r="B875" s="4" t="s">
        <v>1092</v>
      </c>
      <c r="C875" s="4" t="s">
        <v>278</v>
      </c>
      <c r="D875" s="4" t="s">
        <v>37</v>
      </c>
      <c r="E875" s="4" t="s">
        <v>1218</v>
      </c>
      <c r="F875" s="4">
        <v>108</v>
      </c>
      <c r="G875" s="6">
        <v>42101</v>
      </c>
      <c r="H875" s="4" t="str">
        <f>VLOOKUP(D875,Productos!$A$2:$B$13,2,FALSE)</f>
        <v>garrafa 3l</v>
      </c>
      <c r="I875" t="str">
        <f>VLOOKUP(C875,Países!$A$2:$B$186,2,FALSE)</f>
        <v>Europe</v>
      </c>
      <c r="J875" s="4">
        <f>VLOOKUP(H875,Productos!$B$2:$C$13,2,FALSE)</f>
        <v>3.5</v>
      </c>
      <c r="K875" s="4">
        <f>VLOOKUP(H875,Productos!$B$2:$D$13,3,FALSE)</f>
        <v>6.99</v>
      </c>
      <c r="L875" s="4">
        <f>VLOOKUP(I875,Inventarios!$A$3:$B$9,2,FALSE)</f>
        <v>12372</v>
      </c>
      <c r="M875" s="4">
        <f>VLOOKUP(I875,Inventarios!$A$3:$C$9,3,FALSE)</f>
        <v>22716</v>
      </c>
      <c r="N875" s="4">
        <f t="shared" si="52"/>
        <v>754.92000000000007</v>
      </c>
      <c r="O875" s="4">
        <f t="shared" si="53"/>
        <v>751.42000000000007</v>
      </c>
      <c r="P875" s="4">
        <f t="shared" si="54"/>
        <v>2015</v>
      </c>
      <c r="Q875" s="4">
        <f t="shared" si="55"/>
        <v>378</v>
      </c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5">
      <c r="A876" s="4">
        <v>24136</v>
      </c>
      <c r="B876" s="4" t="s">
        <v>1093</v>
      </c>
      <c r="C876" s="4" t="s">
        <v>254</v>
      </c>
      <c r="D876" s="4" t="s">
        <v>37</v>
      </c>
      <c r="E876" s="4" t="s">
        <v>1219</v>
      </c>
      <c r="F876" s="4">
        <v>174</v>
      </c>
      <c r="G876" s="6">
        <v>42010</v>
      </c>
      <c r="H876" s="4" t="str">
        <f>VLOOKUP(D876,Productos!$A$2:$B$13,2,FALSE)</f>
        <v>garrafa 3l</v>
      </c>
      <c r="I876" t="str">
        <f>VLOOKUP(C876,Países!$A$2:$B$186,2,FALSE)</f>
        <v>Australia and Oceania</v>
      </c>
      <c r="J876" s="4">
        <f>VLOOKUP(H876,Productos!$B$2:$C$13,2,FALSE)</f>
        <v>3.5</v>
      </c>
      <c r="K876" s="4">
        <f>VLOOKUP(H876,Productos!$B$2:$D$13,3,FALSE)</f>
        <v>6.99</v>
      </c>
      <c r="L876" s="4">
        <f>VLOOKUP(I876,Inventarios!$A$3:$B$9,2,FALSE)</f>
        <v>4047</v>
      </c>
      <c r="M876" s="4">
        <f>VLOOKUP(I876,Inventarios!$A$3:$C$9,3,FALSE)</f>
        <v>9654</v>
      </c>
      <c r="N876" s="4">
        <f t="shared" si="52"/>
        <v>1216.26</v>
      </c>
      <c r="O876" s="4">
        <f t="shared" si="53"/>
        <v>1212.76</v>
      </c>
      <c r="P876" s="4">
        <f t="shared" si="54"/>
        <v>2015</v>
      </c>
      <c r="Q876" s="4">
        <f t="shared" si="55"/>
        <v>609</v>
      </c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5">
      <c r="A877" s="4">
        <v>24137</v>
      </c>
      <c r="B877" s="4" t="s">
        <v>1094</v>
      </c>
      <c r="C877" s="4" t="s">
        <v>44</v>
      </c>
      <c r="D877" s="4" t="s">
        <v>35</v>
      </c>
      <c r="E877" s="4" t="s">
        <v>1218</v>
      </c>
      <c r="F877" s="4">
        <v>68</v>
      </c>
      <c r="G877" s="6">
        <v>42214</v>
      </c>
      <c r="H877" s="4" t="str">
        <f>VLOOKUP(D877,Productos!$A$2:$B$13,2,FALSE)</f>
        <v>garrafa 2l</v>
      </c>
      <c r="I877" t="str">
        <f>VLOOKUP(C877,Países!$A$2:$B$186,2,FALSE)</f>
        <v>Central America and the Caribbean</v>
      </c>
      <c r="J877" s="4">
        <f>VLOOKUP(H877,Productos!$B$2:$C$13,2,FALSE)</f>
        <v>2.5</v>
      </c>
      <c r="K877" s="4">
        <f>VLOOKUP(H877,Productos!$B$2:$D$13,3,FALSE)</f>
        <v>4.5</v>
      </c>
      <c r="L877" s="4">
        <f>VLOOKUP(I877,Inventarios!$A$3:$B$9,2,FALSE)</f>
        <v>7690</v>
      </c>
      <c r="M877" s="4">
        <f>VLOOKUP(I877,Inventarios!$A$3:$C$9,3,FALSE)</f>
        <v>14672</v>
      </c>
      <c r="N877" s="4">
        <f t="shared" si="52"/>
        <v>306</v>
      </c>
      <c r="O877" s="4">
        <f t="shared" si="53"/>
        <v>303.5</v>
      </c>
      <c r="P877" s="4">
        <f t="shared" si="54"/>
        <v>2015</v>
      </c>
      <c r="Q877" s="4">
        <f t="shared" si="55"/>
        <v>170</v>
      </c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5">
      <c r="A878" s="4">
        <v>24138</v>
      </c>
      <c r="B878" s="4" t="s">
        <v>1095</v>
      </c>
      <c r="C878" s="4" t="s">
        <v>44</v>
      </c>
      <c r="D878" s="4" t="s">
        <v>43</v>
      </c>
      <c r="E878" s="4" t="s">
        <v>1219</v>
      </c>
      <c r="F878" s="4">
        <v>108</v>
      </c>
      <c r="G878" s="6">
        <v>42121</v>
      </c>
      <c r="H878" s="4" t="str">
        <f>VLOOKUP(D878,Productos!$A$2:$B$13,2,FALSE)</f>
        <v>garrafa 8l</v>
      </c>
      <c r="I878" t="str">
        <f>VLOOKUP(C878,Países!$A$2:$B$186,2,FALSE)</f>
        <v>Central America and the Caribbean</v>
      </c>
      <c r="J878" s="4">
        <f>VLOOKUP(H878,Productos!$B$2:$C$13,2,FALSE)</f>
        <v>8</v>
      </c>
      <c r="K878" s="4">
        <f>VLOOKUP(H878,Productos!$B$2:$D$13,3,FALSE)</f>
        <v>14.5</v>
      </c>
      <c r="L878" s="4">
        <f>VLOOKUP(I878,Inventarios!$A$3:$B$9,2,FALSE)</f>
        <v>7690</v>
      </c>
      <c r="M878" s="4">
        <f>VLOOKUP(I878,Inventarios!$A$3:$C$9,3,FALSE)</f>
        <v>14672</v>
      </c>
      <c r="N878" s="4">
        <f t="shared" si="52"/>
        <v>1566</v>
      </c>
      <c r="O878" s="4">
        <f t="shared" si="53"/>
        <v>1558</v>
      </c>
      <c r="P878" s="4">
        <f t="shared" si="54"/>
        <v>2015</v>
      </c>
      <c r="Q878" s="4">
        <f t="shared" si="55"/>
        <v>864</v>
      </c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5">
      <c r="A879" s="4">
        <v>24139</v>
      </c>
      <c r="B879" s="4" t="s">
        <v>1096</v>
      </c>
      <c r="C879" s="4" t="s">
        <v>296</v>
      </c>
      <c r="D879" s="4" t="s">
        <v>19</v>
      </c>
      <c r="E879" s="4" t="s">
        <v>1218</v>
      </c>
      <c r="F879" s="4">
        <v>10</v>
      </c>
      <c r="G879" s="6">
        <v>42240</v>
      </c>
      <c r="H879" s="4" t="str">
        <f>VLOOKUP(D879,Productos!$A$2:$B$13,2,FALSE)</f>
        <v>botellín 300cc</v>
      </c>
      <c r="I879" t="str">
        <f>VLOOKUP(C879,Países!$A$2:$B$186,2,FALSE)</f>
        <v>Europe</v>
      </c>
      <c r="J879" s="4">
        <f>VLOOKUP(H879,Productos!$B$2:$C$13,2,FALSE)</f>
        <v>2</v>
      </c>
      <c r="K879" s="4">
        <f>VLOOKUP(H879,Productos!$B$2:$D$13,3,FALSE)</f>
        <v>3.99</v>
      </c>
      <c r="L879" s="4">
        <f>VLOOKUP(I879,Inventarios!$A$3:$B$9,2,FALSE)</f>
        <v>12372</v>
      </c>
      <c r="M879" s="4">
        <f>VLOOKUP(I879,Inventarios!$A$3:$C$9,3,FALSE)</f>
        <v>22716</v>
      </c>
      <c r="N879" s="4">
        <f t="shared" si="52"/>
        <v>39.900000000000006</v>
      </c>
      <c r="O879" s="4">
        <f t="shared" si="53"/>
        <v>37.900000000000006</v>
      </c>
      <c r="P879" s="4">
        <f t="shared" si="54"/>
        <v>2015</v>
      </c>
      <c r="Q879" s="4">
        <f t="shared" si="55"/>
        <v>20</v>
      </c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5">
      <c r="A880" s="4">
        <v>24140</v>
      </c>
      <c r="B880" s="4" t="s">
        <v>1097</v>
      </c>
      <c r="C880" s="4" t="s">
        <v>250</v>
      </c>
      <c r="D880" s="4" t="s">
        <v>19</v>
      </c>
      <c r="E880" s="4" t="s">
        <v>1218</v>
      </c>
      <c r="F880" s="4">
        <v>58</v>
      </c>
      <c r="G880" s="6">
        <v>42107</v>
      </c>
      <c r="H880" s="4" t="str">
        <f>VLOOKUP(D880,Productos!$A$2:$B$13,2,FALSE)</f>
        <v>botellín 300cc</v>
      </c>
      <c r="I880" t="str">
        <f>VLOOKUP(C880,Países!$A$2:$B$186,2,FALSE)</f>
        <v>North America</v>
      </c>
      <c r="J880" s="4">
        <f>VLOOKUP(H880,Productos!$B$2:$C$13,2,FALSE)</f>
        <v>2</v>
      </c>
      <c r="K880" s="4">
        <f>VLOOKUP(H880,Productos!$B$2:$D$13,3,FALSE)</f>
        <v>3.99</v>
      </c>
      <c r="L880" s="4">
        <f>VLOOKUP(I880,Inventarios!$A$3:$B$9,2,FALSE)</f>
        <v>285</v>
      </c>
      <c r="M880" s="4">
        <f>VLOOKUP(I880,Inventarios!$A$3:$C$9,3,FALSE)</f>
        <v>1429</v>
      </c>
      <c r="N880" s="4">
        <f t="shared" si="52"/>
        <v>231.42000000000002</v>
      </c>
      <c r="O880" s="4">
        <f t="shared" si="53"/>
        <v>229.42000000000002</v>
      </c>
      <c r="P880" s="4">
        <f t="shared" si="54"/>
        <v>2015</v>
      </c>
      <c r="Q880" s="4">
        <f t="shared" si="55"/>
        <v>116</v>
      </c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5">
      <c r="A881" s="4">
        <v>24141</v>
      </c>
      <c r="B881" s="4" t="s">
        <v>1098</v>
      </c>
      <c r="C881" s="4" t="s">
        <v>73</v>
      </c>
      <c r="D881" s="4" t="s">
        <v>19</v>
      </c>
      <c r="E881" s="4" t="s">
        <v>1219</v>
      </c>
      <c r="F881" s="4">
        <v>203</v>
      </c>
      <c r="G881" s="6">
        <v>42050</v>
      </c>
      <c r="H881" s="4" t="str">
        <f>VLOOKUP(D881,Productos!$A$2:$B$13,2,FALSE)</f>
        <v>botellín 300cc</v>
      </c>
      <c r="I881" t="str">
        <f>VLOOKUP(C881,Países!$A$2:$B$186,2,FALSE)</f>
        <v>Asia</v>
      </c>
      <c r="J881" s="4">
        <f>VLOOKUP(H881,Productos!$B$2:$C$13,2,FALSE)</f>
        <v>2</v>
      </c>
      <c r="K881" s="4">
        <f>VLOOKUP(H881,Productos!$B$2:$D$13,3,FALSE)</f>
        <v>3.99</v>
      </c>
      <c r="L881" s="4">
        <f>VLOOKUP(I881,Inventarios!$A$3:$B$9,2,FALSE)</f>
        <v>10972</v>
      </c>
      <c r="M881" s="4">
        <f>VLOOKUP(I881,Inventarios!$A$3:$C$9,3,FALSE)</f>
        <v>18721</v>
      </c>
      <c r="N881" s="4">
        <f t="shared" si="52"/>
        <v>809.97</v>
      </c>
      <c r="O881" s="4">
        <f t="shared" si="53"/>
        <v>807.97</v>
      </c>
      <c r="P881" s="4">
        <f t="shared" si="54"/>
        <v>2015</v>
      </c>
      <c r="Q881" s="4">
        <f t="shared" si="55"/>
        <v>406</v>
      </c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5">
      <c r="A882" s="4">
        <v>24142</v>
      </c>
      <c r="B882" s="4" t="s">
        <v>1099</v>
      </c>
      <c r="C882" s="4" t="s">
        <v>126</v>
      </c>
      <c r="D882" s="4" t="s">
        <v>13</v>
      </c>
      <c r="E882" s="4" t="s">
        <v>1219</v>
      </c>
      <c r="F882" s="4">
        <v>201</v>
      </c>
      <c r="G882" s="6">
        <v>42147</v>
      </c>
      <c r="H882" s="4" t="str">
        <f>VLOOKUP(D882,Productos!$A$2:$B$13,2,FALSE)</f>
        <v>botellín 200cc</v>
      </c>
      <c r="I882" t="str">
        <f>VLOOKUP(C882,Países!$A$2:$B$186,2,FALSE)</f>
        <v>Middle East and North Africa</v>
      </c>
      <c r="J882" s="4">
        <f>VLOOKUP(H882,Productos!$B$2:$C$13,2,FALSE)</f>
        <v>1.5</v>
      </c>
      <c r="K882" s="4">
        <f>VLOOKUP(H882,Productos!$B$2:$D$13,3,FALSE)</f>
        <v>3</v>
      </c>
      <c r="L882" s="4">
        <f>VLOOKUP(I882,Inventarios!$A$3:$B$9,2,FALSE)</f>
        <v>11415</v>
      </c>
      <c r="M882" s="4">
        <f>VLOOKUP(I882,Inventarios!$A$3:$C$9,3,FALSE)</f>
        <v>15102</v>
      </c>
      <c r="N882" s="4">
        <f t="shared" si="52"/>
        <v>603</v>
      </c>
      <c r="O882" s="4">
        <f t="shared" si="53"/>
        <v>601.5</v>
      </c>
      <c r="P882" s="4">
        <f t="shared" si="54"/>
        <v>2015</v>
      </c>
      <c r="Q882" s="4">
        <f t="shared" si="55"/>
        <v>301.5</v>
      </c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5">
      <c r="A883" s="4">
        <v>24143</v>
      </c>
      <c r="B883" s="4" t="s">
        <v>1100</v>
      </c>
      <c r="C883" s="4" t="s">
        <v>157</v>
      </c>
      <c r="D883" s="4" t="s">
        <v>37</v>
      </c>
      <c r="E883" s="4" t="s">
        <v>1219</v>
      </c>
      <c r="F883" s="4">
        <v>13</v>
      </c>
      <c r="G883" s="6">
        <v>42141</v>
      </c>
      <c r="H883" s="4" t="str">
        <f>VLOOKUP(D883,Productos!$A$2:$B$13,2,FALSE)</f>
        <v>garrafa 3l</v>
      </c>
      <c r="I883" t="str">
        <f>VLOOKUP(C883,Países!$A$2:$B$186,2,FALSE)</f>
        <v>Central America and the Caribbean</v>
      </c>
      <c r="J883" s="4">
        <f>VLOOKUP(H883,Productos!$B$2:$C$13,2,FALSE)</f>
        <v>3.5</v>
      </c>
      <c r="K883" s="4">
        <f>VLOOKUP(H883,Productos!$B$2:$D$13,3,FALSE)</f>
        <v>6.99</v>
      </c>
      <c r="L883" s="4">
        <f>VLOOKUP(I883,Inventarios!$A$3:$B$9,2,FALSE)</f>
        <v>7690</v>
      </c>
      <c r="M883" s="4">
        <f>VLOOKUP(I883,Inventarios!$A$3:$C$9,3,FALSE)</f>
        <v>14672</v>
      </c>
      <c r="N883" s="4">
        <f t="shared" si="52"/>
        <v>90.87</v>
      </c>
      <c r="O883" s="4">
        <f t="shared" si="53"/>
        <v>87.37</v>
      </c>
      <c r="P883" s="4">
        <f t="shared" si="54"/>
        <v>2015</v>
      </c>
      <c r="Q883" s="4">
        <f t="shared" si="55"/>
        <v>45.5</v>
      </c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5">
      <c r="A884" s="4">
        <v>24144</v>
      </c>
      <c r="B884" s="4" t="s">
        <v>1101</v>
      </c>
      <c r="C884" s="4" t="s">
        <v>315</v>
      </c>
      <c r="D884" s="4" t="s">
        <v>35</v>
      </c>
      <c r="E884" s="4" t="s">
        <v>1218</v>
      </c>
      <c r="F884" s="4">
        <v>168</v>
      </c>
      <c r="G884" s="6">
        <v>42147</v>
      </c>
      <c r="H884" s="4" t="str">
        <f>VLOOKUP(D884,Productos!$A$2:$B$13,2,FALSE)</f>
        <v>garrafa 2l</v>
      </c>
      <c r="I884" t="str">
        <f>VLOOKUP(C884,Países!$A$2:$B$186,2,FALSE)</f>
        <v>Sub-Saharan Africa</v>
      </c>
      <c r="J884" s="4">
        <f>VLOOKUP(H884,Productos!$B$2:$C$13,2,FALSE)</f>
        <v>2.5</v>
      </c>
      <c r="K884" s="4">
        <f>VLOOKUP(H884,Productos!$B$2:$D$13,3,FALSE)</f>
        <v>4.5</v>
      </c>
      <c r="L884" s="4">
        <f>VLOOKUP(I884,Inventarios!$A$3:$B$9,2,FALSE)</f>
        <v>26618</v>
      </c>
      <c r="M884" s="4">
        <f>VLOOKUP(I884,Inventarios!$A$3:$C$9,3,FALSE)</f>
        <v>39447</v>
      </c>
      <c r="N884" s="4">
        <f t="shared" si="52"/>
        <v>756</v>
      </c>
      <c r="O884" s="4">
        <f t="shared" si="53"/>
        <v>753.5</v>
      </c>
      <c r="P884" s="4">
        <f t="shared" si="54"/>
        <v>2015</v>
      </c>
      <c r="Q884" s="4">
        <f t="shared" si="55"/>
        <v>420</v>
      </c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5">
      <c r="A885" s="4">
        <v>24145</v>
      </c>
      <c r="B885" s="4" t="s">
        <v>1102</v>
      </c>
      <c r="C885" s="4" t="s">
        <v>234</v>
      </c>
      <c r="D885" s="4" t="s">
        <v>31</v>
      </c>
      <c r="E885" s="4" t="s">
        <v>1218</v>
      </c>
      <c r="F885" s="4">
        <v>89</v>
      </c>
      <c r="G885" s="6">
        <v>42132</v>
      </c>
      <c r="H885" s="4" t="str">
        <f>VLOOKUP(D885,Productos!$A$2:$B$13,2,FALSE)</f>
        <v>botella 5l</v>
      </c>
      <c r="I885" t="str">
        <f>VLOOKUP(C885,Países!$A$2:$B$186,2,FALSE)</f>
        <v>Sub-Saharan Africa</v>
      </c>
      <c r="J885" s="4">
        <f>VLOOKUP(H885,Productos!$B$2:$C$13,2,FALSE)</f>
        <v>6</v>
      </c>
      <c r="K885" s="4">
        <f>VLOOKUP(H885,Productos!$B$2:$D$13,3,FALSE)</f>
        <v>9</v>
      </c>
      <c r="L885" s="4">
        <f>VLOOKUP(I885,Inventarios!$A$3:$B$9,2,FALSE)</f>
        <v>26618</v>
      </c>
      <c r="M885" s="4">
        <f>VLOOKUP(I885,Inventarios!$A$3:$C$9,3,FALSE)</f>
        <v>39447</v>
      </c>
      <c r="N885" s="4">
        <f t="shared" si="52"/>
        <v>801</v>
      </c>
      <c r="O885" s="4">
        <f t="shared" si="53"/>
        <v>795</v>
      </c>
      <c r="P885" s="4">
        <f t="shared" si="54"/>
        <v>2015</v>
      </c>
      <c r="Q885" s="4">
        <f t="shared" si="55"/>
        <v>534</v>
      </c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5">
      <c r="A886" s="4">
        <v>24146</v>
      </c>
      <c r="B886" s="4" t="s">
        <v>1103</v>
      </c>
      <c r="C886" s="4" t="s">
        <v>131</v>
      </c>
      <c r="D886" s="4" t="s">
        <v>28</v>
      </c>
      <c r="E886" s="4" t="s">
        <v>1218</v>
      </c>
      <c r="F886" s="4">
        <v>64</v>
      </c>
      <c r="G886" s="6">
        <v>42178</v>
      </c>
      <c r="H886" s="4" t="str">
        <f>VLOOKUP(D886,Productos!$A$2:$B$13,2,FALSE)</f>
        <v>botella 1l</v>
      </c>
      <c r="I886" t="str">
        <f>VLOOKUP(C886,Países!$A$2:$B$186,2,FALSE)</f>
        <v>Sub-Saharan Africa</v>
      </c>
      <c r="J886" s="4">
        <f>VLOOKUP(H886,Productos!$B$2:$C$13,2,FALSE)</f>
        <v>3.5</v>
      </c>
      <c r="K886" s="4">
        <f>VLOOKUP(H886,Productos!$B$2:$D$13,3,FALSE)</f>
        <v>6.5</v>
      </c>
      <c r="L886" s="4">
        <f>VLOOKUP(I886,Inventarios!$A$3:$B$9,2,FALSE)</f>
        <v>26618</v>
      </c>
      <c r="M886" s="4">
        <f>VLOOKUP(I886,Inventarios!$A$3:$C$9,3,FALSE)</f>
        <v>39447</v>
      </c>
      <c r="N886" s="4">
        <f t="shared" si="52"/>
        <v>416</v>
      </c>
      <c r="O886" s="4">
        <f t="shared" si="53"/>
        <v>412.5</v>
      </c>
      <c r="P886" s="4">
        <f t="shared" si="54"/>
        <v>2015</v>
      </c>
      <c r="Q886" s="4">
        <f t="shared" si="55"/>
        <v>224</v>
      </c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5">
      <c r="A887" s="4">
        <v>24147</v>
      </c>
      <c r="B887" s="4" t="s">
        <v>1104</v>
      </c>
      <c r="C887" s="4" t="s">
        <v>106</v>
      </c>
      <c r="D887" s="4" t="s">
        <v>16</v>
      </c>
      <c r="E887" s="4" t="s">
        <v>1220</v>
      </c>
      <c r="F887" s="4">
        <v>12</v>
      </c>
      <c r="G887" s="6">
        <v>42208</v>
      </c>
      <c r="H887" s="4" t="str">
        <f>VLOOKUP(D887,Productos!$A$2:$B$13,2,FALSE)</f>
        <v>garrafa 1l</v>
      </c>
      <c r="I887" t="str">
        <f>VLOOKUP(C887,Países!$A$2:$B$186,2,FALSE)</f>
        <v>Europe</v>
      </c>
      <c r="J887" s="4">
        <f>VLOOKUP(H887,Productos!$B$2:$C$13,2,FALSE)</f>
        <v>1</v>
      </c>
      <c r="K887" s="4">
        <f>VLOOKUP(H887,Productos!$B$2:$D$13,3,FALSE)</f>
        <v>2</v>
      </c>
      <c r="L887" s="4">
        <f>VLOOKUP(I887,Inventarios!$A$3:$B$9,2,FALSE)</f>
        <v>12372</v>
      </c>
      <c r="M887" s="4">
        <f>VLOOKUP(I887,Inventarios!$A$3:$C$9,3,FALSE)</f>
        <v>22716</v>
      </c>
      <c r="N887" s="4">
        <f t="shared" si="52"/>
        <v>24</v>
      </c>
      <c r="O887" s="4">
        <f t="shared" si="53"/>
        <v>23</v>
      </c>
      <c r="P887" s="4">
        <f t="shared" si="54"/>
        <v>2015</v>
      </c>
      <c r="Q887" s="4">
        <f t="shared" si="55"/>
        <v>12</v>
      </c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5">
      <c r="A888" s="4">
        <v>24148</v>
      </c>
      <c r="B888" s="4" t="s">
        <v>1105</v>
      </c>
      <c r="C888" s="4" t="s">
        <v>298</v>
      </c>
      <c r="D888" s="4" t="s">
        <v>19</v>
      </c>
      <c r="E888" s="4" t="s">
        <v>1218</v>
      </c>
      <c r="F888" s="4">
        <v>58</v>
      </c>
      <c r="G888" s="6">
        <v>42078</v>
      </c>
      <c r="H888" s="4" t="str">
        <f>VLOOKUP(D888,Productos!$A$2:$B$13,2,FALSE)</f>
        <v>botellín 300cc</v>
      </c>
      <c r="I888" t="str">
        <f>VLOOKUP(C888,Países!$A$2:$B$186,2,FALSE)</f>
        <v>Asia</v>
      </c>
      <c r="J888" s="4">
        <f>VLOOKUP(H888,Productos!$B$2:$C$13,2,FALSE)</f>
        <v>2</v>
      </c>
      <c r="K888" s="4">
        <f>VLOOKUP(H888,Productos!$B$2:$D$13,3,FALSE)</f>
        <v>3.99</v>
      </c>
      <c r="L888" s="4">
        <f>VLOOKUP(I888,Inventarios!$A$3:$B$9,2,FALSE)</f>
        <v>10972</v>
      </c>
      <c r="M888" s="4">
        <f>VLOOKUP(I888,Inventarios!$A$3:$C$9,3,FALSE)</f>
        <v>18721</v>
      </c>
      <c r="N888" s="4">
        <f t="shared" si="52"/>
        <v>231.42000000000002</v>
      </c>
      <c r="O888" s="4">
        <f t="shared" si="53"/>
        <v>229.42000000000002</v>
      </c>
      <c r="P888" s="4">
        <f t="shared" si="54"/>
        <v>2015</v>
      </c>
      <c r="Q888" s="4">
        <f t="shared" si="55"/>
        <v>116</v>
      </c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5">
      <c r="A889" s="4">
        <v>24149</v>
      </c>
      <c r="B889" s="4" t="s">
        <v>1106</v>
      </c>
      <c r="C889" s="4" t="s">
        <v>47</v>
      </c>
      <c r="D889" s="4" t="s">
        <v>13</v>
      </c>
      <c r="E889" s="4" t="s">
        <v>1219</v>
      </c>
      <c r="F889" s="4">
        <v>142</v>
      </c>
      <c r="G889" s="6">
        <v>42080</v>
      </c>
      <c r="H889" s="4" t="str">
        <f>VLOOKUP(D889,Productos!$A$2:$B$13,2,FALSE)</f>
        <v>botellín 200cc</v>
      </c>
      <c r="I889" t="str">
        <f>VLOOKUP(C889,Países!$A$2:$B$186,2,FALSE)</f>
        <v>Europe</v>
      </c>
      <c r="J889" s="4">
        <f>VLOOKUP(H889,Productos!$B$2:$C$13,2,FALSE)</f>
        <v>1.5</v>
      </c>
      <c r="K889" s="4">
        <f>VLOOKUP(H889,Productos!$B$2:$D$13,3,FALSE)</f>
        <v>3</v>
      </c>
      <c r="L889" s="4">
        <f>VLOOKUP(I889,Inventarios!$A$3:$B$9,2,FALSE)</f>
        <v>12372</v>
      </c>
      <c r="M889" s="4">
        <f>VLOOKUP(I889,Inventarios!$A$3:$C$9,3,FALSE)</f>
        <v>22716</v>
      </c>
      <c r="N889" s="4">
        <f t="shared" si="52"/>
        <v>426</v>
      </c>
      <c r="O889" s="4">
        <f t="shared" si="53"/>
        <v>424.5</v>
      </c>
      <c r="P889" s="4">
        <f t="shared" si="54"/>
        <v>2015</v>
      </c>
      <c r="Q889" s="4">
        <f t="shared" si="55"/>
        <v>213</v>
      </c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5">
      <c r="A890" s="4">
        <v>24150</v>
      </c>
      <c r="B890" s="4" t="s">
        <v>1107</v>
      </c>
      <c r="C890" s="4" t="s">
        <v>70</v>
      </c>
      <c r="D890" s="4" t="s">
        <v>16</v>
      </c>
      <c r="E890" s="4" t="s">
        <v>1218</v>
      </c>
      <c r="F890" s="4">
        <v>46</v>
      </c>
      <c r="G890" s="6">
        <v>42101</v>
      </c>
      <c r="H890" s="4" t="str">
        <f>VLOOKUP(D890,Productos!$A$2:$B$13,2,FALSE)</f>
        <v>garrafa 1l</v>
      </c>
      <c r="I890" t="str">
        <f>VLOOKUP(C890,Países!$A$2:$B$186,2,FALSE)</f>
        <v>Sub-Saharan Africa</v>
      </c>
      <c r="J890" s="4">
        <f>VLOOKUP(H890,Productos!$B$2:$C$13,2,FALSE)</f>
        <v>1</v>
      </c>
      <c r="K890" s="4">
        <f>VLOOKUP(H890,Productos!$B$2:$D$13,3,FALSE)</f>
        <v>2</v>
      </c>
      <c r="L890" s="4">
        <f>VLOOKUP(I890,Inventarios!$A$3:$B$9,2,FALSE)</f>
        <v>26618</v>
      </c>
      <c r="M890" s="4">
        <f>VLOOKUP(I890,Inventarios!$A$3:$C$9,3,FALSE)</f>
        <v>39447</v>
      </c>
      <c r="N890" s="4">
        <f t="shared" si="52"/>
        <v>92</v>
      </c>
      <c r="O890" s="4">
        <f t="shared" si="53"/>
        <v>91</v>
      </c>
      <c r="P890" s="4">
        <f t="shared" si="54"/>
        <v>2015</v>
      </c>
      <c r="Q890" s="4">
        <f t="shared" si="55"/>
        <v>46</v>
      </c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5">
      <c r="A891" s="4">
        <v>24151</v>
      </c>
      <c r="B891" s="4" t="s">
        <v>1108</v>
      </c>
      <c r="C891" s="4" t="s">
        <v>257</v>
      </c>
      <c r="D891" s="4" t="s">
        <v>24</v>
      </c>
      <c r="E891" s="4" t="s">
        <v>1219</v>
      </c>
      <c r="F891" s="4">
        <v>210</v>
      </c>
      <c r="G891" s="6">
        <v>42188</v>
      </c>
      <c r="H891" s="4" t="str">
        <f>VLOOKUP(D891,Productos!$A$2:$B$13,2,FALSE)</f>
        <v>botella 0.5l</v>
      </c>
      <c r="I891" t="str">
        <f>VLOOKUP(C891,Países!$A$2:$B$186,2,FALSE)</f>
        <v>Europe</v>
      </c>
      <c r="J891" s="4">
        <f>VLOOKUP(H891,Productos!$B$2:$C$13,2,FALSE)</f>
        <v>3</v>
      </c>
      <c r="K891" s="4">
        <f>VLOOKUP(H891,Productos!$B$2:$D$13,3,FALSE)</f>
        <v>6</v>
      </c>
      <c r="L891" s="4">
        <f>VLOOKUP(I891,Inventarios!$A$3:$B$9,2,FALSE)</f>
        <v>12372</v>
      </c>
      <c r="M891" s="4">
        <f>VLOOKUP(I891,Inventarios!$A$3:$C$9,3,FALSE)</f>
        <v>22716</v>
      </c>
      <c r="N891" s="4">
        <f t="shared" si="52"/>
        <v>1260</v>
      </c>
      <c r="O891" s="4">
        <f t="shared" si="53"/>
        <v>1257</v>
      </c>
      <c r="P891" s="4">
        <f t="shared" si="54"/>
        <v>2015</v>
      </c>
      <c r="Q891" s="4">
        <f t="shared" si="55"/>
        <v>630</v>
      </c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5">
      <c r="A892" s="4">
        <v>24152</v>
      </c>
      <c r="B892" s="4" t="s">
        <v>1109</v>
      </c>
      <c r="C892" s="4" t="s">
        <v>178</v>
      </c>
      <c r="D892" s="4" t="s">
        <v>16</v>
      </c>
      <c r="E892" s="4" t="s">
        <v>1219</v>
      </c>
      <c r="F892" s="4">
        <v>130</v>
      </c>
      <c r="G892" s="6">
        <v>42005</v>
      </c>
      <c r="H892" s="4" t="str">
        <f>VLOOKUP(D892,Productos!$A$2:$B$13,2,FALSE)</f>
        <v>garrafa 1l</v>
      </c>
      <c r="I892" t="str">
        <f>VLOOKUP(C892,Países!$A$2:$B$186,2,FALSE)</f>
        <v>Middle East and North Africa</v>
      </c>
      <c r="J892" s="4">
        <f>VLOOKUP(H892,Productos!$B$2:$C$13,2,FALSE)</f>
        <v>1</v>
      </c>
      <c r="K892" s="4">
        <f>VLOOKUP(H892,Productos!$B$2:$D$13,3,FALSE)</f>
        <v>2</v>
      </c>
      <c r="L892" s="4">
        <f>VLOOKUP(I892,Inventarios!$A$3:$B$9,2,FALSE)</f>
        <v>11415</v>
      </c>
      <c r="M892" s="4">
        <f>VLOOKUP(I892,Inventarios!$A$3:$C$9,3,FALSE)</f>
        <v>15102</v>
      </c>
      <c r="N892" s="4">
        <f t="shared" si="52"/>
        <v>260</v>
      </c>
      <c r="O892" s="4">
        <f t="shared" si="53"/>
        <v>259</v>
      </c>
      <c r="P892" s="4">
        <f t="shared" si="54"/>
        <v>2015</v>
      </c>
      <c r="Q892" s="4">
        <f t="shared" si="55"/>
        <v>130</v>
      </c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5">
      <c r="A893" s="4">
        <v>24153</v>
      </c>
      <c r="B893" s="4" t="s">
        <v>1110</v>
      </c>
      <c r="C893" s="4" t="s">
        <v>137</v>
      </c>
      <c r="D893" s="4" t="s">
        <v>31</v>
      </c>
      <c r="E893" s="4" t="s">
        <v>1220</v>
      </c>
      <c r="F893" s="4">
        <v>173</v>
      </c>
      <c r="G893" s="6">
        <v>42015</v>
      </c>
      <c r="H893" s="4" t="str">
        <f>VLOOKUP(D893,Productos!$A$2:$B$13,2,FALSE)</f>
        <v>botella 5l</v>
      </c>
      <c r="I893" t="str">
        <f>VLOOKUP(C893,Países!$A$2:$B$186,2,FALSE)</f>
        <v>Sub-Saharan Africa</v>
      </c>
      <c r="J893" s="4">
        <f>VLOOKUP(H893,Productos!$B$2:$C$13,2,FALSE)</f>
        <v>6</v>
      </c>
      <c r="K893" s="4">
        <f>VLOOKUP(H893,Productos!$B$2:$D$13,3,FALSE)</f>
        <v>9</v>
      </c>
      <c r="L893" s="4">
        <f>VLOOKUP(I893,Inventarios!$A$3:$B$9,2,FALSE)</f>
        <v>26618</v>
      </c>
      <c r="M893" s="4">
        <f>VLOOKUP(I893,Inventarios!$A$3:$C$9,3,FALSE)</f>
        <v>39447</v>
      </c>
      <c r="N893" s="4">
        <f t="shared" si="52"/>
        <v>1557</v>
      </c>
      <c r="O893" s="4">
        <f t="shared" si="53"/>
        <v>1551</v>
      </c>
      <c r="P893" s="4">
        <f t="shared" si="54"/>
        <v>2015</v>
      </c>
      <c r="Q893" s="4">
        <f t="shared" si="55"/>
        <v>1038</v>
      </c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5">
      <c r="A894" s="4">
        <v>24154</v>
      </c>
      <c r="B894" s="4" t="s">
        <v>1111</v>
      </c>
      <c r="C894" s="4" t="s">
        <v>125</v>
      </c>
      <c r="D894" s="4" t="s">
        <v>35</v>
      </c>
      <c r="E894" s="4" t="s">
        <v>1219</v>
      </c>
      <c r="F894" s="4">
        <v>54</v>
      </c>
      <c r="G894" s="6">
        <v>42233</v>
      </c>
      <c r="H894" s="4" t="str">
        <f>VLOOKUP(D894,Productos!$A$2:$B$13,2,FALSE)</f>
        <v>garrafa 2l</v>
      </c>
      <c r="I894" t="str">
        <f>VLOOKUP(C894,Países!$A$2:$B$186,2,FALSE)</f>
        <v>Australia and Oceania</v>
      </c>
      <c r="J894" s="4">
        <f>VLOOKUP(H894,Productos!$B$2:$C$13,2,FALSE)</f>
        <v>2.5</v>
      </c>
      <c r="K894" s="4">
        <f>VLOOKUP(H894,Productos!$B$2:$D$13,3,FALSE)</f>
        <v>4.5</v>
      </c>
      <c r="L894" s="4">
        <f>VLOOKUP(I894,Inventarios!$A$3:$B$9,2,FALSE)</f>
        <v>4047</v>
      </c>
      <c r="M894" s="4">
        <f>VLOOKUP(I894,Inventarios!$A$3:$C$9,3,FALSE)</f>
        <v>9654</v>
      </c>
      <c r="N894" s="4">
        <f t="shared" si="52"/>
        <v>243</v>
      </c>
      <c r="O894" s="4">
        <f t="shared" si="53"/>
        <v>240.5</v>
      </c>
      <c r="P894" s="4">
        <f t="shared" si="54"/>
        <v>2015</v>
      </c>
      <c r="Q894" s="4">
        <f t="shared" si="55"/>
        <v>135</v>
      </c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5">
      <c r="A895" s="4">
        <v>24155</v>
      </c>
      <c r="B895" s="4" t="s">
        <v>1112</v>
      </c>
      <c r="C895" s="4" t="s">
        <v>254</v>
      </c>
      <c r="D895" s="4" t="s">
        <v>35</v>
      </c>
      <c r="E895" s="4" t="s">
        <v>1219</v>
      </c>
      <c r="F895" s="4">
        <v>44</v>
      </c>
      <c r="G895" s="6">
        <v>42020</v>
      </c>
      <c r="H895" s="4" t="str">
        <f>VLOOKUP(D895,Productos!$A$2:$B$13,2,FALSE)</f>
        <v>garrafa 2l</v>
      </c>
      <c r="I895" t="str">
        <f>VLOOKUP(C895,Países!$A$2:$B$186,2,FALSE)</f>
        <v>Australia and Oceania</v>
      </c>
      <c r="J895" s="4">
        <f>VLOOKUP(H895,Productos!$B$2:$C$13,2,FALSE)</f>
        <v>2.5</v>
      </c>
      <c r="K895" s="4">
        <f>VLOOKUP(H895,Productos!$B$2:$D$13,3,FALSE)</f>
        <v>4.5</v>
      </c>
      <c r="L895" s="4">
        <f>VLOOKUP(I895,Inventarios!$A$3:$B$9,2,FALSE)</f>
        <v>4047</v>
      </c>
      <c r="M895" s="4">
        <f>VLOOKUP(I895,Inventarios!$A$3:$C$9,3,FALSE)</f>
        <v>9654</v>
      </c>
      <c r="N895" s="4">
        <f t="shared" si="52"/>
        <v>198</v>
      </c>
      <c r="O895" s="4">
        <f t="shared" si="53"/>
        <v>195.5</v>
      </c>
      <c r="P895" s="4">
        <f t="shared" si="54"/>
        <v>2015</v>
      </c>
      <c r="Q895" s="4">
        <f t="shared" si="55"/>
        <v>110</v>
      </c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5">
      <c r="A896" s="4">
        <v>24156</v>
      </c>
      <c r="B896" s="4" t="s">
        <v>1113</v>
      </c>
      <c r="C896" s="4" t="s">
        <v>161</v>
      </c>
      <c r="D896" s="4" t="s">
        <v>28</v>
      </c>
      <c r="E896" s="4" t="s">
        <v>1220</v>
      </c>
      <c r="F896" s="4">
        <v>71</v>
      </c>
      <c r="G896" s="6">
        <v>42075</v>
      </c>
      <c r="H896" s="4" t="str">
        <f>VLOOKUP(D896,Productos!$A$2:$B$13,2,FALSE)</f>
        <v>botella 1l</v>
      </c>
      <c r="I896" t="str">
        <f>VLOOKUP(C896,Países!$A$2:$B$186,2,FALSE)</f>
        <v>Sub-Saharan Africa</v>
      </c>
      <c r="J896" s="4">
        <f>VLOOKUP(H896,Productos!$B$2:$C$13,2,FALSE)</f>
        <v>3.5</v>
      </c>
      <c r="K896" s="4">
        <f>VLOOKUP(H896,Productos!$B$2:$D$13,3,FALSE)</f>
        <v>6.5</v>
      </c>
      <c r="L896" s="4">
        <f>VLOOKUP(I896,Inventarios!$A$3:$B$9,2,FALSE)</f>
        <v>26618</v>
      </c>
      <c r="M896" s="4">
        <f>VLOOKUP(I896,Inventarios!$A$3:$C$9,3,FALSE)</f>
        <v>39447</v>
      </c>
      <c r="N896" s="4">
        <f t="shared" si="52"/>
        <v>461.5</v>
      </c>
      <c r="O896" s="4">
        <f t="shared" si="53"/>
        <v>458</v>
      </c>
      <c r="P896" s="4">
        <f t="shared" si="54"/>
        <v>2015</v>
      </c>
      <c r="Q896" s="4">
        <f t="shared" si="55"/>
        <v>248.5</v>
      </c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5">
      <c r="A897" s="4">
        <v>24157</v>
      </c>
      <c r="B897" s="4" t="s">
        <v>1114</v>
      </c>
      <c r="C897" s="4" t="s">
        <v>252</v>
      </c>
      <c r="D897" s="4" t="s">
        <v>19</v>
      </c>
      <c r="E897" s="4" t="s">
        <v>1219</v>
      </c>
      <c r="F897" s="4">
        <v>132</v>
      </c>
      <c r="G897" s="6">
        <v>42134</v>
      </c>
      <c r="H897" s="4" t="str">
        <f>VLOOKUP(D897,Productos!$A$2:$B$13,2,FALSE)</f>
        <v>botellín 300cc</v>
      </c>
      <c r="I897" t="str">
        <f>VLOOKUP(C897,Países!$A$2:$B$186,2,FALSE)</f>
        <v>Europe</v>
      </c>
      <c r="J897" s="4">
        <f>VLOOKUP(H897,Productos!$B$2:$C$13,2,FALSE)</f>
        <v>2</v>
      </c>
      <c r="K897" s="4">
        <f>VLOOKUP(H897,Productos!$B$2:$D$13,3,FALSE)</f>
        <v>3.99</v>
      </c>
      <c r="L897" s="4">
        <f>VLOOKUP(I897,Inventarios!$A$3:$B$9,2,FALSE)</f>
        <v>12372</v>
      </c>
      <c r="M897" s="4">
        <f>VLOOKUP(I897,Inventarios!$A$3:$C$9,3,FALSE)</f>
        <v>22716</v>
      </c>
      <c r="N897" s="4">
        <f t="shared" si="52"/>
        <v>526.68000000000006</v>
      </c>
      <c r="O897" s="4">
        <f t="shared" si="53"/>
        <v>524.68000000000006</v>
      </c>
      <c r="P897" s="4">
        <f t="shared" si="54"/>
        <v>2015</v>
      </c>
      <c r="Q897" s="4">
        <f t="shared" si="55"/>
        <v>264</v>
      </c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5">
      <c r="A898" s="4">
        <v>24158</v>
      </c>
      <c r="B898" s="4" t="s">
        <v>1115</v>
      </c>
      <c r="C898" s="4" t="s">
        <v>73</v>
      </c>
      <c r="D898" s="4" t="s">
        <v>22</v>
      </c>
      <c r="E898" s="4" t="s">
        <v>1218</v>
      </c>
      <c r="F898" s="4">
        <v>38</v>
      </c>
      <c r="G898" s="6">
        <v>42211</v>
      </c>
      <c r="H898" s="4"/>
      <c r="I898" t="str">
        <f>VLOOKUP(C898,Países!$A$2:$B$186,2,FALSE)</f>
        <v>Asia</v>
      </c>
      <c r="J898" s="4" t="e">
        <f>VLOOKUP(H898,Productos!$B$2:$C$13,2,FALSE)</f>
        <v>#N/A</v>
      </c>
      <c r="K898" s="4" t="e">
        <f>VLOOKUP(H898,Productos!$B$2:$D$13,3,FALSE)</f>
        <v>#N/A</v>
      </c>
      <c r="L898" s="4">
        <f>VLOOKUP(I898,Inventarios!$A$3:$B$9,2,FALSE)</f>
        <v>10972</v>
      </c>
      <c r="M898" s="4">
        <f>VLOOKUP(I898,Inventarios!$A$3:$C$9,3,FALSE)</f>
        <v>18721</v>
      </c>
      <c r="N898" s="4" t="e">
        <f t="shared" si="52"/>
        <v>#N/A</v>
      </c>
      <c r="O898" s="4" t="e">
        <f t="shared" si="53"/>
        <v>#N/A</v>
      </c>
      <c r="P898" s="4">
        <f t="shared" si="54"/>
        <v>2015</v>
      </c>
      <c r="Q898" s="4" t="e">
        <f t="shared" si="55"/>
        <v>#N/A</v>
      </c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5">
      <c r="A899" s="4">
        <v>24159</v>
      </c>
      <c r="B899" s="4" t="s">
        <v>1116</v>
      </c>
      <c r="C899" s="4" t="s">
        <v>53</v>
      </c>
      <c r="D899" s="4" t="s">
        <v>35</v>
      </c>
      <c r="E899" s="4" t="s">
        <v>1218</v>
      </c>
      <c r="F899" s="4">
        <v>40</v>
      </c>
      <c r="G899" s="6">
        <v>42068</v>
      </c>
      <c r="H899" s="4"/>
      <c r="I899" t="str">
        <f>VLOOKUP(C899,Países!$A$2:$B$186,2,FALSE)</f>
        <v>Middle East and North Africa</v>
      </c>
      <c r="J899" s="4" t="e">
        <f>VLOOKUP(H899,Productos!$B$2:$C$13,2,FALSE)</f>
        <v>#N/A</v>
      </c>
      <c r="K899" s="4" t="e">
        <f>VLOOKUP(H899,Productos!$B$2:$D$13,3,FALSE)</f>
        <v>#N/A</v>
      </c>
      <c r="L899" s="4">
        <f>VLOOKUP(I899,Inventarios!$A$3:$B$9,2,FALSE)</f>
        <v>11415</v>
      </c>
      <c r="M899" s="4">
        <f>VLOOKUP(I899,Inventarios!$A$3:$C$9,3,FALSE)</f>
        <v>15102</v>
      </c>
      <c r="N899" s="4" t="e">
        <f t="shared" ref="N899:N962" si="56">F899*K899</f>
        <v>#N/A</v>
      </c>
      <c r="O899" s="4" t="e">
        <f t="shared" ref="O899:O962" si="57">N899-J899</f>
        <v>#N/A</v>
      </c>
      <c r="P899" s="4">
        <f t="shared" ref="P899:P962" si="58">YEAR(G899)</f>
        <v>2015</v>
      </c>
      <c r="Q899" s="4" t="e">
        <f t="shared" ref="Q899:Q962" si="59">F899*J899</f>
        <v>#N/A</v>
      </c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5">
      <c r="A900" s="4">
        <v>24160</v>
      </c>
      <c r="B900" s="4" t="s">
        <v>1117</v>
      </c>
      <c r="C900" s="4" t="s">
        <v>176</v>
      </c>
      <c r="D900" s="4" t="s">
        <v>31</v>
      </c>
      <c r="E900" s="4" t="s">
        <v>1219</v>
      </c>
      <c r="F900" s="4">
        <v>58</v>
      </c>
      <c r="G900" s="6">
        <v>42242</v>
      </c>
      <c r="H900" s="4"/>
      <c r="I900" t="str">
        <f>VLOOKUP(C900,Países!$A$2:$B$186,2,FALSE)</f>
        <v>Middle East and North Africa</v>
      </c>
      <c r="J900" s="4" t="e">
        <f>VLOOKUP(H900,Productos!$B$2:$C$13,2,FALSE)</f>
        <v>#N/A</v>
      </c>
      <c r="K900" s="4" t="e">
        <f>VLOOKUP(H900,Productos!$B$2:$D$13,3,FALSE)</f>
        <v>#N/A</v>
      </c>
      <c r="L900" s="4">
        <f>VLOOKUP(I900,Inventarios!$A$3:$B$9,2,FALSE)</f>
        <v>11415</v>
      </c>
      <c r="M900" s="4">
        <f>VLOOKUP(I900,Inventarios!$A$3:$C$9,3,FALSE)</f>
        <v>15102</v>
      </c>
      <c r="N900" s="4" t="e">
        <f t="shared" si="56"/>
        <v>#N/A</v>
      </c>
      <c r="O900" s="4" t="e">
        <f t="shared" si="57"/>
        <v>#N/A</v>
      </c>
      <c r="P900" s="4">
        <f t="shared" si="58"/>
        <v>2015</v>
      </c>
      <c r="Q900" s="4" t="e">
        <f t="shared" si="59"/>
        <v>#N/A</v>
      </c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5">
      <c r="A901" s="4">
        <v>24161</v>
      </c>
      <c r="B901" s="4" t="s">
        <v>1118</v>
      </c>
      <c r="C901" s="4" t="s">
        <v>83</v>
      </c>
      <c r="D901" s="4" t="s">
        <v>37</v>
      </c>
      <c r="E901" s="4" t="s">
        <v>1218</v>
      </c>
      <c r="F901" s="4">
        <v>185</v>
      </c>
      <c r="G901" s="6">
        <v>42152</v>
      </c>
      <c r="H901" s="4"/>
      <c r="I901" t="str">
        <f>VLOOKUP(C901,Países!$A$2:$B$186,2,FALSE)</f>
        <v>Sub-Saharan Africa</v>
      </c>
      <c r="J901" s="4" t="e">
        <f>VLOOKUP(H901,Productos!$B$2:$C$13,2,FALSE)</f>
        <v>#N/A</v>
      </c>
      <c r="K901" s="4" t="e">
        <f>VLOOKUP(H901,Productos!$B$2:$D$13,3,FALSE)</f>
        <v>#N/A</v>
      </c>
      <c r="L901" s="4">
        <f>VLOOKUP(I901,Inventarios!$A$3:$B$9,2,FALSE)</f>
        <v>26618</v>
      </c>
      <c r="M901" s="4">
        <f>VLOOKUP(I901,Inventarios!$A$3:$C$9,3,FALSE)</f>
        <v>39447</v>
      </c>
      <c r="N901" s="4" t="e">
        <f t="shared" si="56"/>
        <v>#N/A</v>
      </c>
      <c r="O901" s="4" t="e">
        <f t="shared" si="57"/>
        <v>#N/A</v>
      </c>
      <c r="P901" s="4">
        <f t="shared" si="58"/>
        <v>2015</v>
      </c>
      <c r="Q901" s="4" t="e">
        <f t="shared" si="59"/>
        <v>#N/A</v>
      </c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5">
      <c r="A902" s="4">
        <v>24162</v>
      </c>
      <c r="B902" s="4" t="s">
        <v>1119</v>
      </c>
      <c r="C902" s="4" t="s">
        <v>140</v>
      </c>
      <c r="D902" s="4" t="s">
        <v>19</v>
      </c>
      <c r="E902" s="4" t="s">
        <v>1219</v>
      </c>
      <c r="F902" s="4">
        <v>61</v>
      </c>
      <c r="G902" s="6">
        <v>42176</v>
      </c>
      <c r="H902" s="4"/>
      <c r="I902" t="str">
        <f>VLOOKUP(C902,Países!$A$2:$B$186,2,FALSE)</f>
        <v>Australia and Oceania</v>
      </c>
      <c r="J902" s="4" t="e">
        <f>VLOOKUP(H902,Productos!$B$2:$C$13,2,FALSE)</f>
        <v>#N/A</v>
      </c>
      <c r="K902" s="4" t="e">
        <f>VLOOKUP(H902,Productos!$B$2:$D$13,3,FALSE)</f>
        <v>#N/A</v>
      </c>
      <c r="L902" s="4">
        <f>VLOOKUP(I902,Inventarios!$A$3:$B$9,2,FALSE)</f>
        <v>4047</v>
      </c>
      <c r="M902" s="4">
        <f>VLOOKUP(I902,Inventarios!$A$3:$C$9,3,FALSE)</f>
        <v>9654</v>
      </c>
      <c r="N902" s="4" t="e">
        <f t="shared" si="56"/>
        <v>#N/A</v>
      </c>
      <c r="O902" s="4" t="e">
        <f t="shared" si="57"/>
        <v>#N/A</v>
      </c>
      <c r="P902" s="4">
        <f t="shared" si="58"/>
        <v>2015</v>
      </c>
      <c r="Q902" s="4" t="e">
        <f t="shared" si="59"/>
        <v>#N/A</v>
      </c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5">
      <c r="A903" s="4">
        <v>24163</v>
      </c>
      <c r="B903" s="4" t="s">
        <v>1120</v>
      </c>
      <c r="C903" s="4" t="s">
        <v>113</v>
      </c>
      <c r="D903" s="4" t="s">
        <v>16</v>
      </c>
      <c r="E903" s="4" t="s">
        <v>1218</v>
      </c>
      <c r="F903" s="4">
        <v>84</v>
      </c>
      <c r="G903" s="6">
        <v>42182</v>
      </c>
      <c r="H903" s="4"/>
      <c r="I903" t="str">
        <f>VLOOKUP(C903,Países!$A$2:$B$186,2,FALSE)</f>
        <v>Europe</v>
      </c>
      <c r="J903" s="4" t="e">
        <f>VLOOKUP(H903,Productos!$B$2:$C$13,2,FALSE)</f>
        <v>#N/A</v>
      </c>
      <c r="K903" s="4" t="e">
        <f>VLOOKUP(H903,Productos!$B$2:$D$13,3,FALSE)</f>
        <v>#N/A</v>
      </c>
      <c r="L903" s="4">
        <f>VLOOKUP(I903,Inventarios!$A$3:$B$9,2,FALSE)</f>
        <v>12372</v>
      </c>
      <c r="M903" s="4">
        <f>VLOOKUP(I903,Inventarios!$A$3:$C$9,3,FALSE)</f>
        <v>22716</v>
      </c>
      <c r="N903" s="4" t="e">
        <f t="shared" si="56"/>
        <v>#N/A</v>
      </c>
      <c r="O903" s="4" t="e">
        <f t="shared" si="57"/>
        <v>#N/A</v>
      </c>
      <c r="P903" s="4">
        <f t="shared" si="58"/>
        <v>2015</v>
      </c>
      <c r="Q903" s="4" t="e">
        <f t="shared" si="59"/>
        <v>#N/A</v>
      </c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5">
      <c r="A904" s="4">
        <v>24164</v>
      </c>
      <c r="B904" s="4" t="s">
        <v>1121</v>
      </c>
      <c r="C904" s="4" t="s">
        <v>189</v>
      </c>
      <c r="D904" s="4" t="s">
        <v>19</v>
      </c>
      <c r="E904" s="4" t="s">
        <v>1219</v>
      </c>
      <c r="F904" s="4">
        <v>119</v>
      </c>
      <c r="G904" s="6">
        <v>42028</v>
      </c>
      <c r="H904" s="4"/>
      <c r="I904" t="str">
        <f>VLOOKUP(C904,Países!$A$2:$B$186,2,FALSE)</f>
        <v>Middle East and North Africa</v>
      </c>
      <c r="J904" s="4" t="e">
        <f>VLOOKUP(H904,Productos!$B$2:$C$13,2,FALSE)</f>
        <v>#N/A</v>
      </c>
      <c r="K904" s="4" t="e">
        <f>VLOOKUP(H904,Productos!$B$2:$D$13,3,FALSE)</f>
        <v>#N/A</v>
      </c>
      <c r="L904" s="4">
        <f>VLOOKUP(I904,Inventarios!$A$3:$B$9,2,FALSE)</f>
        <v>11415</v>
      </c>
      <c r="M904" s="4">
        <f>VLOOKUP(I904,Inventarios!$A$3:$C$9,3,FALSE)</f>
        <v>15102</v>
      </c>
      <c r="N904" s="4" t="e">
        <f t="shared" si="56"/>
        <v>#N/A</v>
      </c>
      <c r="O904" s="4" t="e">
        <f t="shared" si="57"/>
        <v>#N/A</v>
      </c>
      <c r="P904" s="4">
        <f t="shared" si="58"/>
        <v>2015</v>
      </c>
      <c r="Q904" s="4" t="e">
        <f t="shared" si="59"/>
        <v>#N/A</v>
      </c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5">
      <c r="A905" s="4">
        <v>24165</v>
      </c>
      <c r="B905" s="4" t="s">
        <v>1122</v>
      </c>
      <c r="C905" s="4" t="s">
        <v>217</v>
      </c>
      <c r="D905" s="4" t="s">
        <v>43</v>
      </c>
      <c r="E905" s="4" t="s">
        <v>1218</v>
      </c>
      <c r="F905" s="4">
        <v>54</v>
      </c>
      <c r="G905" s="6">
        <v>42079</v>
      </c>
      <c r="H905" s="4"/>
      <c r="I905" t="str">
        <f>VLOOKUP(C905,Países!$A$2:$B$186,2,FALSE)</f>
        <v>Sub-Saharan Africa</v>
      </c>
      <c r="J905" s="4" t="e">
        <f>VLOOKUP(H905,Productos!$B$2:$C$13,2,FALSE)</f>
        <v>#N/A</v>
      </c>
      <c r="K905" s="4" t="e">
        <f>VLOOKUP(H905,Productos!$B$2:$D$13,3,FALSE)</f>
        <v>#N/A</v>
      </c>
      <c r="L905" s="4">
        <f>VLOOKUP(I905,Inventarios!$A$3:$B$9,2,FALSE)</f>
        <v>26618</v>
      </c>
      <c r="M905" s="4">
        <f>VLOOKUP(I905,Inventarios!$A$3:$C$9,3,FALSE)</f>
        <v>39447</v>
      </c>
      <c r="N905" s="4" t="e">
        <f t="shared" si="56"/>
        <v>#N/A</v>
      </c>
      <c r="O905" s="4" t="e">
        <f t="shared" si="57"/>
        <v>#N/A</v>
      </c>
      <c r="P905" s="4">
        <f t="shared" si="58"/>
        <v>2015</v>
      </c>
      <c r="Q905" s="4" t="e">
        <f t="shared" si="59"/>
        <v>#N/A</v>
      </c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5">
      <c r="A906" s="4">
        <v>24166</v>
      </c>
      <c r="B906" s="4" t="s">
        <v>1123</v>
      </c>
      <c r="C906" s="4" t="s">
        <v>39</v>
      </c>
      <c r="D906" s="4" t="s">
        <v>13</v>
      </c>
      <c r="E906" s="4" t="s">
        <v>1219</v>
      </c>
      <c r="F906" s="4">
        <v>191</v>
      </c>
      <c r="G906" s="6">
        <v>42020</v>
      </c>
      <c r="H906" s="4"/>
      <c r="I906" t="str">
        <f>VLOOKUP(C906,Países!$A$2:$B$186,2,FALSE)</f>
        <v>Sub-Saharan Africa</v>
      </c>
      <c r="J906" s="4" t="e">
        <f>VLOOKUP(H906,Productos!$B$2:$C$13,2,FALSE)</f>
        <v>#N/A</v>
      </c>
      <c r="K906" s="4" t="e">
        <f>VLOOKUP(H906,Productos!$B$2:$D$13,3,FALSE)</f>
        <v>#N/A</v>
      </c>
      <c r="L906" s="4">
        <f>VLOOKUP(I906,Inventarios!$A$3:$B$9,2,FALSE)</f>
        <v>26618</v>
      </c>
      <c r="M906" s="4">
        <f>VLOOKUP(I906,Inventarios!$A$3:$C$9,3,FALSE)</f>
        <v>39447</v>
      </c>
      <c r="N906" s="4" t="e">
        <f t="shared" si="56"/>
        <v>#N/A</v>
      </c>
      <c r="O906" s="4" t="e">
        <f t="shared" si="57"/>
        <v>#N/A</v>
      </c>
      <c r="P906" s="4">
        <f t="shared" si="58"/>
        <v>2015</v>
      </c>
      <c r="Q906" s="4" t="e">
        <f t="shared" si="59"/>
        <v>#N/A</v>
      </c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5">
      <c r="A907" s="4">
        <v>24167</v>
      </c>
      <c r="B907" s="4" t="s">
        <v>1124</v>
      </c>
      <c r="C907" s="4" t="s">
        <v>194</v>
      </c>
      <c r="D907" s="4" t="s">
        <v>28</v>
      </c>
      <c r="E907" s="4" t="s">
        <v>1219</v>
      </c>
      <c r="F907" s="4">
        <v>181</v>
      </c>
      <c r="G907" s="6">
        <v>42207</v>
      </c>
      <c r="H907" s="4"/>
      <c r="I907" t="str">
        <f>VLOOKUP(C907,Países!$A$2:$B$186,2,FALSE)</f>
        <v>Sub-Saharan Africa</v>
      </c>
      <c r="J907" s="4" t="e">
        <f>VLOOKUP(H907,Productos!$B$2:$C$13,2,FALSE)</f>
        <v>#N/A</v>
      </c>
      <c r="K907" s="4" t="e">
        <f>VLOOKUP(H907,Productos!$B$2:$D$13,3,FALSE)</f>
        <v>#N/A</v>
      </c>
      <c r="L907" s="4">
        <f>VLOOKUP(I907,Inventarios!$A$3:$B$9,2,FALSE)</f>
        <v>26618</v>
      </c>
      <c r="M907" s="4">
        <f>VLOOKUP(I907,Inventarios!$A$3:$C$9,3,FALSE)</f>
        <v>39447</v>
      </c>
      <c r="N907" s="4" t="e">
        <f t="shared" si="56"/>
        <v>#N/A</v>
      </c>
      <c r="O907" s="4" t="e">
        <f t="shared" si="57"/>
        <v>#N/A</v>
      </c>
      <c r="P907" s="4">
        <f t="shared" si="58"/>
        <v>2015</v>
      </c>
      <c r="Q907" s="4" t="e">
        <f t="shared" si="59"/>
        <v>#N/A</v>
      </c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5">
      <c r="A908" s="4">
        <v>24168</v>
      </c>
      <c r="B908" s="4" t="s">
        <v>1125</v>
      </c>
      <c r="C908" s="4" t="s">
        <v>57</v>
      </c>
      <c r="D908" s="4" t="s">
        <v>19</v>
      </c>
      <c r="E908" s="4" t="s">
        <v>1218</v>
      </c>
      <c r="F908" s="4">
        <v>99</v>
      </c>
      <c r="G908" s="6">
        <v>42142</v>
      </c>
      <c r="H908" s="4"/>
      <c r="I908" t="str">
        <f>VLOOKUP(C908,Países!$A$2:$B$186,2,FALSE)</f>
        <v>Asia</v>
      </c>
      <c r="J908" s="4" t="e">
        <f>VLOOKUP(H908,Productos!$B$2:$C$13,2,FALSE)</f>
        <v>#N/A</v>
      </c>
      <c r="K908" s="4" t="e">
        <f>VLOOKUP(H908,Productos!$B$2:$D$13,3,FALSE)</f>
        <v>#N/A</v>
      </c>
      <c r="L908" s="4">
        <f>VLOOKUP(I908,Inventarios!$A$3:$B$9,2,FALSE)</f>
        <v>10972</v>
      </c>
      <c r="M908" s="4">
        <f>VLOOKUP(I908,Inventarios!$A$3:$C$9,3,FALSE)</f>
        <v>18721</v>
      </c>
      <c r="N908" s="4" t="e">
        <f t="shared" si="56"/>
        <v>#N/A</v>
      </c>
      <c r="O908" s="4" t="e">
        <f t="shared" si="57"/>
        <v>#N/A</v>
      </c>
      <c r="P908" s="4">
        <f t="shared" si="58"/>
        <v>2015</v>
      </c>
      <c r="Q908" s="4" t="e">
        <f t="shared" si="59"/>
        <v>#N/A</v>
      </c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5">
      <c r="A909" s="4">
        <v>24169</v>
      </c>
      <c r="B909" s="4" t="s">
        <v>1126</v>
      </c>
      <c r="C909" s="4" t="s">
        <v>52</v>
      </c>
      <c r="D909" s="4" t="s">
        <v>24</v>
      </c>
      <c r="E909" s="4" t="s">
        <v>1219</v>
      </c>
      <c r="F909" s="4">
        <v>120</v>
      </c>
      <c r="G909" s="6">
        <v>42192</v>
      </c>
      <c r="H909" s="4"/>
      <c r="I909" t="str">
        <f>VLOOKUP(C909,Países!$A$2:$B$186,2,FALSE)</f>
        <v>Europe</v>
      </c>
      <c r="J909" s="4" t="e">
        <f>VLOOKUP(H909,Productos!$B$2:$C$13,2,FALSE)</f>
        <v>#N/A</v>
      </c>
      <c r="K909" s="4" t="e">
        <f>VLOOKUP(H909,Productos!$B$2:$D$13,3,FALSE)</f>
        <v>#N/A</v>
      </c>
      <c r="L909" s="4">
        <f>VLOOKUP(I909,Inventarios!$A$3:$B$9,2,FALSE)</f>
        <v>12372</v>
      </c>
      <c r="M909" s="4">
        <f>VLOOKUP(I909,Inventarios!$A$3:$C$9,3,FALSE)</f>
        <v>22716</v>
      </c>
      <c r="N909" s="4" t="e">
        <f t="shared" si="56"/>
        <v>#N/A</v>
      </c>
      <c r="O909" s="4" t="e">
        <f t="shared" si="57"/>
        <v>#N/A</v>
      </c>
      <c r="P909" s="4">
        <f t="shared" si="58"/>
        <v>2015</v>
      </c>
      <c r="Q909" s="4" t="e">
        <f t="shared" si="59"/>
        <v>#N/A</v>
      </c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5">
      <c r="A910" s="4">
        <v>24170</v>
      </c>
      <c r="B910" s="4" t="s">
        <v>1127</v>
      </c>
      <c r="C910" s="4" t="s">
        <v>136</v>
      </c>
      <c r="D910" s="4" t="s">
        <v>24</v>
      </c>
      <c r="E910" s="4" t="s">
        <v>1219</v>
      </c>
      <c r="F910" s="4">
        <v>38</v>
      </c>
      <c r="G910" s="6">
        <v>42216</v>
      </c>
      <c r="H910" s="4"/>
      <c r="I910" t="str">
        <f>VLOOKUP(C910,Países!$A$2:$B$186,2,FALSE)</f>
        <v>Middle East and North Africa</v>
      </c>
      <c r="J910" s="4" t="e">
        <f>VLOOKUP(H910,Productos!$B$2:$C$13,2,FALSE)</f>
        <v>#N/A</v>
      </c>
      <c r="K910" s="4" t="e">
        <f>VLOOKUP(H910,Productos!$B$2:$D$13,3,FALSE)</f>
        <v>#N/A</v>
      </c>
      <c r="L910" s="4">
        <f>VLOOKUP(I910,Inventarios!$A$3:$B$9,2,FALSE)</f>
        <v>11415</v>
      </c>
      <c r="M910" s="4">
        <f>VLOOKUP(I910,Inventarios!$A$3:$C$9,3,FALSE)</f>
        <v>15102</v>
      </c>
      <c r="N910" s="4" t="e">
        <f t="shared" si="56"/>
        <v>#N/A</v>
      </c>
      <c r="O910" s="4" t="e">
        <f t="shared" si="57"/>
        <v>#N/A</v>
      </c>
      <c r="P910" s="4">
        <f t="shared" si="58"/>
        <v>2015</v>
      </c>
      <c r="Q910" s="4" t="e">
        <f t="shared" si="59"/>
        <v>#N/A</v>
      </c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5">
      <c r="A911" s="4">
        <v>24171</v>
      </c>
      <c r="B911" s="4" t="s">
        <v>1128</v>
      </c>
      <c r="C911" s="4" t="s">
        <v>129</v>
      </c>
      <c r="D911" s="4" t="s">
        <v>41</v>
      </c>
      <c r="E911" s="4" t="s">
        <v>1219</v>
      </c>
      <c r="F911" s="4">
        <v>2</v>
      </c>
      <c r="G911" s="6">
        <v>42222</v>
      </c>
      <c r="H911" s="4"/>
      <c r="I911" t="str">
        <f>VLOOKUP(C911,Países!$A$2:$B$186,2,FALSE)</f>
        <v>Australia and Oceania</v>
      </c>
      <c r="J911" s="4" t="e">
        <f>VLOOKUP(H911,Productos!$B$2:$C$13,2,FALSE)</f>
        <v>#N/A</v>
      </c>
      <c r="K911" s="4" t="e">
        <f>VLOOKUP(H911,Productos!$B$2:$D$13,3,FALSE)</f>
        <v>#N/A</v>
      </c>
      <c r="L911" s="4">
        <f>VLOOKUP(I911,Inventarios!$A$3:$B$9,2,FALSE)</f>
        <v>4047</v>
      </c>
      <c r="M911" s="4">
        <f>VLOOKUP(I911,Inventarios!$A$3:$C$9,3,FALSE)</f>
        <v>9654</v>
      </c>
      <c r="N911" s="4" t="e">
        <f t="shared" si="56"/>
        <v>#N/A</v>
      </c>
      <c r="O911" s="4" t="e">
        <f t="shared" si="57"/>
        <v>#N/A</v>
      </c>
      <c r="P911" s="4">
        <f t="shared" si="58"/>
        <v>2015</v>
      </c>
      <c r="Q911" s="4" t="e">
        <f t="shared" si="59"/>
        <v>#N/A</v>
      </c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5">
      <c r="A912" s="4">
        <v>24172</v>
      </c>
      <c r="B912" s="4" t="s">
        <v>1129</v>
      </c>
      <c r="C912" s="4" t="s">
        <v>65</v>
      </c>
      <c r="D912" s="4" t="s">
        <v>13</v>
      </c>
      <c r="E912" s="4" t="s">
        <v>1218</v>
      </c>
      <c r="F912" s="4">
        <v>99</v>
      </c>
      <c r="G912" s="6">
        <v>42203</v>
      </c>
      <c r="H912" s="4"/>
      <c r="I912" t="str">
        <f>VLOOKUP(C912,Países!$A$2:$B$186,2,FALSE)</f>
        <v>Sub-Saharan Africa</v>
      </c>
      <c r="J912" s="4" t="e">
        <f>VLOOKUP(H912,Productos!$B$2:$C$13,2,FALSE)</f>
        <v>#N/A</v>
      </c>
      <c r="K912" s="4" t="e">
        <f>VLOOKUP(H912,Productos!$B$2:$D$13,3,FALSE)</f>
        <v>#N/A</v>
      </c>
      <c r="L912" s="4">
        <f>VLOOKUP(I912,Inventarios!$A$3:$B$9,2,FALSE)</f>
        <v>26618</v>
      </c>
      <c r="M912" s="4">
        <f>VLOOKUP(I912,Inventarios!$A$3:$C$9,3,FALSE)</f>
        <v>39447</v>
      </c>
      <c r="N912" s="4" t="e">
        <f t="shared" si="56"/>
        <v>#N/A</v>
      </c>
      <c r="O912" s="4" t="e">
        <f t="shared" si="57"/>
        <v>#N/A</v>
      </c>
      <c r="P912" s="4">
        <f t="shared" si="58"/>
        <v>2015</v>
      </c>
      <c r="Q912" s="4" t="e">
        <f t="shared" si="59"/>
        <v>#N/A</v>
      </c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5">
      <c r="A913" s="4">
        <v>24173</v>
      </c>
      <c r="B913" s="4" t="s">
        <v>1130</v>
      </c>
      <c r="C913" s="4" t="s">
        <v>68</v>
      </c>
      <c r="D913" s="4" t="s">
        <v>41</v>
      </c>
      <c r="E913" s="4" t="s">
        <v>1219</v>
      </c>
      <c r="F913" s="4">
        <v>136</v>
      </c>
      <c r="G913" s="6">
        <v>42009</v>
      </c>
      <c r="H913" s="4"/>
      <c r="I913" t="str">
        <f>VLOOKUP(C913,Países!$A$2:$B$186,2,FALSE)</f>
        <v>Sub-Saharan Africa</v>
      </c>
      <c r="J913" s="4" t="e">
        <f>VLOOKUP(H913,Productos!$B$2:$C$13,2,FALSE)</f>
        <v>#N/A</v>
      </c>
      <c r="K913" s="4" t="e">
        <f>VLOOKUP(H913,Productos!$B$2:$D$13,3,FALSE)</f>
        <v>#N/A</v>
      </c>
      <c r="L913" s="4">
        <f>VLOOKUP(I913,Inventarios!$A$3:$B$9,2,FALSE)</f>
        <v>26618</v>
      </c>
      <c r="M913" s="4">
        <f>VLOOKUP(I913,Inventarios!$A$3:$C$9,3,FALSE)</f>
        <v>39447</v>
      </c>
      <c r="N913" s="4" t="e">
        <f t="shared" si="56"/>
        <v>#N/A</v>
      </c>
      <c r="O913" s="4" t="e">
        <f t="shared" si="57"/>
        <v>#N/A</v>
      </c>
      <c r="P913" s="4">
        <f t="shared" si="58"/>
        <v>2015</v>
      </c>
      <c r="Q913" s="4" t="e">
        <f t="shared" si="59"/>
        <v>#N/A</v>
      </c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5">
      <c r="A914" s="4">
        <v>24174</v>
      </c>
      <c r="B914" s="4" t="s">
        <v>1131</v>
      </c>
      <c r="C914" s="4" t="s">
        <v>99</v>
      </c>
      <c r="D914" s="4" t="s">
        <v>19</v>
      </c>
      <c r="E914" s="4" t="s">
        <v>1219</v>
      </c>
      <c r="F914" s="4">
        <v>163</v>
      </c>
      <c r="G914" s="6">
        <v>42194</v>
      </c>
      <c r="H914" s="4"/>
      <c r="I914" t="str">
        <f>VLOOKUP(C914,Países!$A$2:$B$186,2,FALSE)</f>
        <v>Asia</v>
      </c>
      <c r="J914" s="4" t="e">
        <f>VLOOKUP(H914,Productos!$B$2:$C$13,2,FALSE)</f>
        <v>#N/A</v>
      </c>
      <c r="K914" s="4" t="e">
        <f>VLOOKUP(H914,Productos!$B$2:$D$13,3,FALSE)</f>
        <v>#N/A</v>
      </c>
      <c r="L914" s="4">
        <f>VLOOKUP(I914,Inventarios!$A$3:$B$9,2,FALSE)</f>
        <v>10972</v>
      </c>
      <c r="M914" s="4">
        <f>VLOOKUP(I914,Inventarios!$A$3:$C$9,3,FALSE)</f>
        <v>18721</v>
      </c>
      <c r="N914" s="4" t="e">
        <f t="shared" si="56"/>
        <v>#N/A</v>
      </c>
      <c r="O914" s="4" t="e">
        <f t="shared" si="57"/>
        <v>#N/A</v>
      </c>
      <c r="P914" s="4">
        <f t="shared" si="58"/>
        <v>2015</v>
      </c>
      <c r="Q914" s="4" t="e">
        <f t="shared" si="59"/>
        <v>#N/A</v>
      </c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5">
      <c r="A915" s="4">
        <v>24175</v>
      </c>
      <c r="B915" s="4" t="s">
        <v>1132</v>
      </c>
      <c r="C915" s="4" t="s">
        <v>65</v>
      </c>
      <c r="D915" s="4" t="s">
        <v>19</v>
      </c>
      <c r="E915" s="4" t="s">
        <v>1218</v>
      </c>
      <c r="F915" s="4">
        <v>97</v>
      </c>
      <c r="G915" s="6">
        <v>42063</v>
      </c>
      <c r="H915" s="4"/>
      <c r="I915" t="str">
        <f>VLOOKUP(C915,Países!$A$2:$B$186,2,FALSE)</f>
        <v>Sub-Saharan Africa</v>
      </c>
      <c r="J915" s="4" t="e">
        <f>VLOOKUP(H915,Productos!$B$2:$C$13,2,FALSE)</f>
        <v>#N/A</v>
      </c>
      <c r="K915" s="4" t="e">
        <f>VLOOKUP(H915,Productos!$B$2:$D$13,3,FALSE)</f>
        <v>#N/A</v>
      </c>
      <c r="L915" s="4">
        <f>VLOOKUP(I915,Inventarios!$A$3:$B$9,2,FALSE)</f>
        <v>26618</v>
      </c>
      <c r="M915" s="4">
        <f>VLOOKUP(I915,Inventarios!$A$3:$C$9,3,FALSE)</f>
        <v>39447</v>
      </c>
      <c r="N915" s="4" t="e">
        <f t="shared" si="56"/>
        <v>#N/A</v>
      </c>
      <c r="O915" s="4" t="e">
        <f t="shared" si="57"/>
        <v>#N/A</v>
      </c>
      <c r="P915" s="4">
        <f t="shared" si="58"/>
        <v>2015</v>
      </c>
      <c r="Q915" s="4" t="e">
        <f t="shared" si="59"/>
        <v>#N/A</v>
      </c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5">
      <c r="A916" s="4">
        <v>24176</v>
      </c>
      <c r="B916" s="4" t="s">
        <v>1133</v>
      </c>
      <c r="C916" s="4" t="s">
        <v>97</v>
      </c>
      <c r="D916" s="4" t="s">
        <v>28</v>
      </c>
      <c r="E916" s="4" t="s">
        <v>1218</v>
      </c>
      <c r="F916" s="4">
        <v>209</v>
      </c>
      <c r="G916" s="6">
        <v>42114</v>
      </c>
      <c r="H916" s="4"/>
      <c r="I916" t="str">
        <f>VLOOKUP(C916,Países!$A$2:$B$186,2,FALSE)</f>
        <v>Sub-Saharan Africa</v>
      </c>
      <c r="J916" s="4" t="e">
        <f>VLOOKUP(H916,Productos!$B$2:$C$13,2,FALSE)</f>
        <v>#N/A</v>
      </c>
      <c r="K916" s="4" t="e">
        <f>VLOOKUP(H916,Productos!$B$2:$D$13,3,FALSE)</f>
        <v>#N/A</v>
      </c>
      <c r="L916" s="4">
        <f>VLOOKUP(I916,Inventarios!$A$3:$B$9,2,FALSE)</f>
        <v>26618</v>
      </c>
      <c r="M916" s="4">
        <f>VLOOKUP(I916,Inventarios!$A$3:$C$9,3,FALSE)</f>
        <v>39447</v>
      </c>
      <c r="N916" s="4" t="e">
        <f t="shared" si="56"/>
        <v>#N/A</v>
      </c>
      <c r="O916" s="4" t="e">
        <f t="shared" si="57"/>
        <v>#N/A</v>
      </c>
      <c r="P916" s="4">
        <f t="shared" si="58"/>
        <v>2015</v>
      </c>
      <c r="Q916" s="4" t="e">
        <f t="shared" si="59"/>
        <v>#N/A</v>
      </c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5">
      <c r="A917" s="4">
        <v>24177</v>
      </c>
      <c r="B917" s="4" t="s">
        <v>1134</v>
      </c>
      <c r="C917" s="4" t="s">
        <v>131</v>
      </c>
      <c r="D917" s="4" t="s">
        <v>28</v>
      </c>
      <c r="E917" s="4" t="s">
        <v>1218</v>
      </c>
      <c r="F917" s="4">
        <v>33</v>
      </c>
      <c r="G917" s="6">
        <v>42080</v>
      </c>
      <c r="H917" s="4"/>
      <c r="I917" t="str">
        <f>VLOOKUP(C917,Países!$A$2:$B$186,2,FALSE)</f>
        <v>Sub-Saharan Africa</v>
      </c>
      <c r="J917" s="4" t="e">
        <f>VLOOKUP(H917,Productos!$B$2:$C$13,2,FALSE)</f>
        <v>#N/A</v>
      </c>
      <c r="K917" s="4" t="e">
        <f>VLOOKUP(H917,Productos!$B$2:$D$13,3,FALSE)</f>
        <v>#N/A</v>
      </c>
      <c r="L917" s="4">
        <f>VLOOKUP(I917,Inventarios!$A$3:$B$9,2,FALSE)</f>
        <v>26618</v>
      </c>
      <c r="M917" s="4">
        <f>VLOOKUP(I917,Inventarios!$A$3:$C$9,3,FALSE)</f>
        <v>39447</v>
      </c>
      <c r="N917" s="4" t="e">
        <f t="shared" si="56"/>
        <v>#N/A</v>
      </c>
      <c r="O917" s="4" t="e">
        <f t="shared" si="57"/>
        <v>#N/A</v>
      </c>
      <c r="P917" s="4">
        <f t="shared" si="58"/>
        <v>2015</v>
      </c>
      <c r="Q917" s="4" t="e">
        <f t="shared" si="59"/>
        <v>#N/A</v>
      </c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5">
      <c r="A918" s="4">
        <v>24178</v>
      </c>
      <c r="B918" s="4" t="s">
        <v>1135</v>
      </c>
      <c r="C918" s="4" t="s">
        <v>39</v>
      </c>
      <c r="D918" s="4" t="s">
        <v>13</v>
      </c>
      <c r="E918" s="4" t="s">
        <v>1218</v>
      </c>
      <c r="F918" s="4">
        <v>80</v>
      </c>
      <c r="G918" s="6">
        <v>42159</v>
      </c>
      <c r="H918" s="4"/>
      <c r="I918" t="str">
        <f>VLOOKUP(C918,Países!$A$2:$B$186,2,FALSE)</f>
        <v>Sub-Saharan Africa</v>
      </c>
      <c r="J918" s="4" t="e">
        <f>VLOOKUP(H918,Productos!$B$2:$C$13,2,FALSE)</f>
        <v>#N/A</v>
      </c>
      <c r="K918" s="4" t="e">
        <f>VLOOKUP(H918,Productos!$B$2:$D$13,3,FALSE)</f>
        <v>#N/A</v>
      </c>
      <c r="L918" s="4">
        <f>VLOOKUP(I918,Inventarios!$A$3:$B$9,2,FALSE)</f>
        <v>26618</v>
      </c>
      <c r="M918" s="4">
        <f>VLOOKUP(I918,Inventarios!$A$3:$C$9,3,FALSE)</f>
        <v>39447</v>
      </c>
      <c r="N918" s="4" t="e">
        <f t="shared" si="56"/>
        <v>#N/A</v>
      </c>
      <c r="O918" s="4" t="e">
        <f t="shared" si="57"/>
        <v>#N/A</v>
      </c>
      <c r="P918" s="4">
        <f t="shared" si="58"/>
        <v>2015</v>
      </c>
      <c r="Q918" s="4" t="e">
        <f t="shared" si="59"/>
        <v>#N/A</v>
      </c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5">
      <c r="A919" s="4">
        <v>24179</v>
      </c>
      <c r="B919" s="4" t="s">
        <v>1136</v>
      </c>
      <c r="C919" s="4" t="s">
        <v>285</v>
      </c>
      <c r="D919" s="4" t="s">
        <v>22</v>
      </c>
      <c r="E919" s="4" t="s">
        <v>1218</v>
      </c>
      <c r="F919" s="4">
        <v>190</v>
      </c>
      <c r="G919" s="6">
        <v>42239</v>
      </c>
      <c r="H919" s="4"/>
      <c r="I919" t="str">
        <f>VLOOKUP(C919,Países!$A$2:$B$186,2,FALSE)</f>
        <v>Middle East and North Africa</v>
      </c>
      <c r="J919" s="4" t="e">
        <f>VLOOKUP(H919,Productos!$B$2:$C$13,2,FALSE)</f>
        <v>#N/A</v>
      </c>
      <c r="K919" s="4" t="e">
        <f>VLOOKUP(H919,Productos!$B$2:$D$13,3,FALSE)</f>
        <v>#N/A</v>
      </c>
      <c r="L919" s="4">
        <f>VLOOKUP(I919,Inventarios!$A$3:$B$9,2,FALSE)</f>
        <v>11415</v>
      </c>
      <c r="M919" s="4">
        <f>VLOOKUP(I919,Inventarios!$A$3:$C$9,3,FALSE)</f>
        <v>15102</v>
      </c>
      <c r="N919" s="4" t="e">
        <f t="shared" si="56"/>
        <v>#N/A</v>
      </c>
      <c r="O919" s="4" t="e">
        <f t="shared" si="57"/>
        <v>#N/A</v>
      </c>
      <c r="P919" s="4">
        <f t="shared" si="58"/>
        <v>2015</v>
      </c>
      <c r="Q919" s="4" t="e">
        <f t="shared" si="59"/>
        <v>#N/A</v>
      </c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5">
      <c r="A920" s="4">
        <v>24180</v>
      </c>
      <c r="B920" s="4" t="s">
        <v>1137</v>
      </c>
      <c r="C920" s="4" t="s">
        <v>165</v>
      </c>
      <c r="D920" s="4" t="s">
        <v>16</v>
      </c>
      <c r="E920" s="4" t="s">
        <v>1219</v>
      </c>
      <c r="F920" s="4">
        <v>168</v>
      </c>
      <c r="G920" s="6">
        <v>42025</v>
      </c>
      <c r="H920" s="4"/>
      <c r="I920" t="str">
        <f>VLOOKUP(C920,Países!$A$2:$B$186,2,FALSE)</f>
        <v>Central America and the Caribbean</v>
      </c>
      <c r="J920" s="4" t="e">
        <f>VLOOKUP(H920,Productos!$B$2:$C$13,2,FALSE)</f>
        <v>#N/A</v>
      </c>
      <c r="K920" s="4" t="e">
        <f>VLOOKUP(H920,Productos!$B$2:$D$13,3,FALSE)</f>
        <v>#N/A</v>
      </c>
      <c r="L920" s="4">
        <f>VLOOKUP(I920,Inventarios!$A$3:$B$9,2,FALSE)</f>
        <v>7690</v>
      </c>
      <c r="M920" s="4">
        <f>VLOOKUP(I920,Inventarios!$A$3:$C$9,3,FALSE)</f>
        <v>14672</v>
      </c>
      <c r="N920" s="4" t="e">
        <f t="shared" si="56"/>
        <v>#N/A</v>
      </c>
      <c r="O920" s="4" t="e">
        <f t="shared" si="57"/>
        <v>#N/A</v>
      </c>
      <c r="P920" s="4">
        <f t="shared" si="58"/>
        <v>2015</v>
      </c>
      <c r="Q920" s="4" t="e">
        <f t="shared" si="59"/>
        <v>#N/A</v>
      </c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5">
      <c r="A921" s="4">
        <v>24181</v>
      </c>
      <c r="B921" s="4" t="s">
        <v>1138</v>
      </c>
      <c r="C921" s="4" t="s">
        <v>48</v>
      </c>
      <c r="D921" s="4" t="s">
        <v>35</v>
      </c>
      <c r="E921" s="4" t="s">
        <v>1219</v>
      </c>
      <c r="F921" s="4">
        <v>12</v>
      </c>
      <c r="G921" s="6">
        <v>42070</v>
      </c>
      <c r="H921" s="4"/>
      <c r="I921" t="str">
        <f>VLOOKUP(C921,Países!$A$2:$B$186,2,FALSE)</f>
        <v>Australia and Oceania</v>
      </c>
      <c r="J921" s="4" t="e">
        <f>VLOOKUP(H921,Productos!$B$2:$C$13,2,FALSE)</f>
        <v>#N/A</v>
      </c>
      <c r="K921" s="4" t="e">
        <f>VLOOKUP(H921,Productos!$B$2:$D$13,3,FALSE)</f>
        <v>#N/A</v>
      </c>
      <c r="L921" s="4">
        <f>VLOOKUP(I921,Inventarios!$A$3:$B$9,2,FALSE)</f>
        <v>4047</v>
      </c>
      <c r="M921" s="4">
        <f>VLOOKUP(I921,Inventarios!$A$3:$C$9,3,FALSE)</f>
        <v>9654</v>
      </c>
      <c r="N921" s="4" t="e">
        <f t="shared" si="56"/>
        <v>#N/A</v>
      </c>
      <c r="O921" s="4" t="e">
        <f t="shared" si="57"/>
        <v>#N/A</v>
      </c>
      <c r="P921" s="4">
        <f t="shared" si="58"/>
        <v>2015</v>
      </c>
      <c r="Q921" s="4" t="e">
        <f t="shared" si="59"/>
        <v>#N/A</v>
      </c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5">
      <c r="A922" s="4">
        <v>24182</v>
      </c>
      <c r="B922" s="4" t="s">
        <v>1139</v>
      </c>
      <c r="C922" s="4" t="s">
        <v>52</v>
      </c>
      <c r="D922" s="4" t="s">
        <v>37</v>
      </c>
      <c r="E922" s="4" t="s">
        <v>1220</v>
      </c>
      <c r="F922" s="4">
        <v>31</v>
      </c>
      <c r="G922" s="6">
        <v>42107</v>
      </c>
      <c r="H922" s="4"/>
      <c r="I922" t="str">
        <f>VLOOKUP(C922,Países!$A$2:$B$186,2,FALSE)</f>
        <v>Europe</v>
      </c>
      <c r="J922" s="4" t="e">
        <f>VLOOKUP(H922,Productos!$B$2:$C$13,2,FALSE)</f>
        <v>#N/A</v>
      </c>
      <c r="K922" s="4" t="e">
        <f>VLOOKUP(H922,Productos!$B$2:$D$13,3,FALSE)</f>
        <v>#N/A</v>
      </c>
      <c r="L922" s="4">
        <f>VLOOKUP(I922,Inventarios!$A$3:$B$9,2,FALSE)</f>
        <v>12372</v>
      </c>
      <c r="M922" s="4">
        <f>VLOOKUP(I922,Inventarios!$A$3:$C$9,3,FALSE)</f>
        <v>22716</v>
      </c>
      <c r="N922" s="4" t="e">
        <f t="shared" si="56"/>
        <v>#N/A</v>
      </c>
      <c r="O922" s="4" t="e">
        <f t="shared" si="57"/>
        <v>#N/A</v>
      </c>
      <c r="P922" s="4">
        <f t="shared" si="58"/>
        <v>2015</v>
      </c>
      <c r="Q922" s="4" t="e">
        <f t="shared" si="59"/>
        <v>#N/A</v>
      </c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5">
      <c r="A923" s="4">
        <v>24183</v>
      </c>
      <c r="B923" s="4" t="s">
        <v>1140</v>
      </c>
      <c r="C923" s="4" t="s">
        <v>70</v>
      </c>
      <c r="D923" s="4" t="s">
        <v>13</v>
      </c>
      <c r="E923" s="4" t="s">
        <v>1218</v>
      </c>
      <c r="F923" s="4">
        <v>51</v>
      </c>
      <c r="G923" s="6">
        <v>42110</v>
      </c>
      <c r="H923" s="4"/>
      <c r="I923" t="str">
        <f>VLOOKUP(C923,Países!$A$2:$B$186,2,FALSE)</f>
        <v>Sub-Saharan Africa</v>
      </c>
      <c r="J923" s="4" t="e">
        <f>VLOOKUP(H923,Productos!$B$2:$C$13,2,FALSE)</f>
        <v>#N/A</v>
      </c>
      <c r="K923" s="4" t="e">
        <f>VLOOKUP(H923,Productos!$B$2:$D$13,3,FALSE)</f>
        <v>#N/A</v>
      </c>
      <c r="L923" s="4">
        <f>VLOOKUP(I923,Inventarios!$A$3:$B$9,2,FALSE)</f>
        <v>26618</v>
      </c>
      <c r="M923" s="4">
        <f>VLOOKUP(I923,Inventarios!$A$3:$C$9,3,FALSE)</f>
        <v>39447</v>
      </c>
      <c r="N923" s="4" t="e">
        <f t="shared" si="56"/>
        <v>#N/A</v>
      </c>
      <c r="O923" s="4" t="e">
        <f t="shared" si="57"/>
        <v>#N/A</v>
      </c>
      <c r="P923" s="4">
        <f t="shared" si="58"/>
        <v>2015</v>
      </c>
      <c r="Q923" s="4" t="e">
        <f t="shared" si="59"/>
        <v>#N/A</v>
      </c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5">
      <c r="A924" s="4">
        <v>24184</v>
      </c>
      <c r="B924" s="4" t="s">
        <v>1141</v>
      </c>
      <c r="C924" s="4" t="s">
        <v>130</v>
      </c>
      <c r="D924" s="4" t="s">
        <v>43</v>
      </c>
      <c r="E924" s="4" t="s">
        <v>1219</v>
      </c>
      <c r="F924" s="4">
        <v>135</v>
      </c>
      <c r="G924" s="6">
        <v>42053</v>
      </c>
      <c r="H924" s="4"/>
      <c r="I924" t="str">
        <f>VLOOKUP(C924,Países!$A$2:$B$186,2,FALSE)</f>
        <v>Sub-Saharan Africa</v>
      </c>
      <c r="J924" s="4" t="e">
        <f>VLOOKUP(H924,Productos!$B$2:$C$13,2,FALSE)</f>
        <v>#N/A</v>
      </c>
      <c r="K924" s="4" t="e">
        <f>VLOOKUP(H924,Productos!$B$2:$D$13,3,FALSE)</f>
        <v>#N/A</v>
      </c>
      <c r="L924" s="4">
        <f>VLOOKUP(I924,Inventarios!$A$3:$B$9,2,FALSE)</f>
        <v>26618</v>
      </c>
      <c r="M924" s="4">
        <f>VLOOKUP(I924,Inventarios!$A$3:$C$9,3,FALSE)</f>
        <v>39447</v>
      </c>
      <c r="N924" s="4" t="e">
        <f t="shared" si="56"/>
        <v>#N/A</v>
      </c>
      <c r="O924" s="4" t="e">
        <f t="shared" si="57"/>
        <v>#N/A</v>
      </c>
      <c r="P924" s="4">
        <f t="shared" si="58"/>
        <v>2015</v>
      </c>
      <c r="Q924" s="4" t="e">
        <f t="shared" si="59"/>
        <v>#N/A</v>
      </c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5">
      <c r="A925" s="4">
        <v>24185</v>
      </c>
      <c r="B925" s="4" t="s">
        <v>1142</v>
      </c>
      <c r="C925" s="4" t="s">
        <v>165</v>
      </c>
      <c r="D925" s="4" t="s">
        <v>24</v>
      </c>
      <c r="E925" s="4" t="s">
        <v>1219</v>
      </c>
      <c r="F925" s="4">
        <v>80</v>
      </c>
      <c r="G925" s="6">
        <v>42180</v>
      </c>
      <c r="H925" s="4"/>
      <c r="I925" t="str">
        <f>VLOOKUP(C925,Países!$A$2:$B$186,2,FALSE)</f>
        <v>Central America and the Caribbean</v>
      </c>
      <c r="J925" s="4" t="e">
        <f>VLOOKUP(H925,Productos!$B$2:$C$13,2,FALSE)</f>
        <v>#N/A</v>
      </c>
      <c r="K925" s="4" t="e">
        <f>VLOOKUP(H925,Productos!$B$2:$D$13,3,FALSE)</f>
        <v>#N/A</v>
      </c>
      <c r="L925" s="4">
        <f>VLOOKUP(I925,Inventarios!$A$3:$B$9,2,FALSE)</f>
        <v>7690</v>
      </c>
      <c r="M925" s="4">
        <f>VLOOKUP(I925,Inventarios!$A$3:$C$9,3,FALSE)</f>
        <v>14672</v>
      </c>
      <c r="N925" s="4" t="e">
        <f t="shared" si="56"/>
        <v>#N/A</v>
      </c>
      <c r="O925" s="4" t="e">
        <f t="shared" si="57"/>
        <v>#N/A</v>
      </c>
      <c r="P925" s="4">
        <f t="shared" si="58"/>
        <v>2015</v>
      </c>
      <c r="Q925" s="4" t="e">
        <f t="shared" si="59"/>
        <v>#N/A</v>
      </c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5">
      <c r="A926" s="4">
        <v>24186</v>
      </c>
      <c r="B926" s="4" t="s">
        <v>1143</v>
      </c>
      <c r="C926" s="4" t="s">
        <v>75</v>
      </c>
      <c r="D926" s="4" t="s">
        <v>28</v>
      </c>
      <c r="E926" s="4" t="s">
        <v>1219</v>
      </c>
      <c r="F926" s="4">
        <v>15</v>
      </c>
      <c r="G926" s="6">
        <v>42072</v>
      </c>
      <c r="H926" s="4"/>
      <c r="I926" t="str">
        <f>VLOOKUP(C926,Países!$A$2:$B$186,2,FALSE)</f>
        <v>Central America and the Caribbean</v>
      </c>
      <c r="J926" s="4" t="e">
        <f>VLOOKUP(H926,Productos!$B$2:$C$13,2,FALSE)</f>
        <v>#N/A</v>
      </c>
      <c r="K926" s="4" t="e">
        <f>VLOOKUP(H926,Productos!$B$2:$D$13,3,FALSE)</f>
        <v>#N/A</v>
      </c>
      <c r="L926" s="4">
        <f>VLOOKUP(I926,Inventarios!$A$3:$B$9,2,FALSE)</f>
        <v>7690</v>
      </c>
      <c r="M926" s="4">
        <f>VLOOKUP(I926,Inventarios!$A$3:$C$9,3,FALSE)</f>
        <v>14672</v>
      </c>
      <c r="N926" s="4" t="e">
        <f t="shared" si="56"/>
        <v>#N/A</v>
      </c>
      <c r="O926" s="4" t="e">
        <f t="shared" si="57"/>
        <v>#N/A</v>
      </c>
      <c r="P926" s="4">
        <f t="shared" si="58"/>
        <v>2015</v>
      </c>
      <c r="Q926" s="4" t="e">
        <f t="shared" si="59"/>
        <v>#N/A</v>
      </c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5">
      <c r="A927" s="4">
        <v>24187</v>
      </c>
      <c r="B927" s="4" t="s">
        <v>1144</v>
      </c>
      <c r="C927" s="4" t="s">
        <v>238</v>
      </c>
      <c r="D927" s="4" t="s">
        <v>19</v>
      </c>
      <c r="E927" s="4" t="s">
        <v>1218</v>
      </c>
      <c r="F927" s="4">
        <v>81</v>
      </c>
      <c r="G927" s="6">
        <v>42136</v>
      </c>
      <c r="H927" s="4"/>
      <c r="I927" t="str">
        <f>VLOOKUP(C927,Países!$A$2:$B$186,2,FALSE)</f>
        <v>Australia and Oceania</v>
      </c>
      <c r="J927" s="4" t="e">
        <f>VLOOKUP(H927,Productos!$B$2:$C$13,2,FALSE)</f>
        <v>#N/A</v>
      </c>
      <c r="K927" s="4" t="e">
        <f>VLOOKUP(H927,Productos!$B$2:$D$13,3,FALSE)</f>
        <v>#N/A</v>
      </c>
      <c r="L927" s="4">
        <f>VLOOKUP(I927,Inventarios!$A$3:$B$9,2,FALSE)</f>
        <v>4047</v>
      </c>
      <c r="M927" s="4">
        <f>VLOOKUP(I927,Inventarios!$A$3:$C$9,3,FALSE)</f>
        <v>9654</v>
      </c>
      <c r="N927" s="4" t="e">
        <f t="shared" si="56"/>
        <v>#N/A</v>
      </c>
      <c r="O927" s="4" t="e">
        <f t="shared" si="57"/>
        <v>#N/A</v>
      </c>
      <c r="P927" s="4">
        <f t="shared" si="58"/>
        <v>2015</v>
      </c>
      <c r="Q927" s="4" t="e">
        <f t="shared" si="59"/>
        <v>#N/A</v>
      </c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5">
      <c r="A928" s="4">
        <v>24188</v>
      </c>
      <c r="B928" s="4" t="s">
        <v>1145</v>
      </c>
      <c r="C928" s="4" t="s">
        <v>73</v>
      </c>
      <c r="D928" s="4" t="s">
        <v>19</v>
      </c>
      <c r="E928" s="4" t="s">
        <v>1218</v>
      </c>
      <c r="F928" s="4">
        <v>185</v>
      </c>
      <c r="G928" s="6">
        <v>42063</v>
      </c>
      <c r="H928" s="4"/>
      <c r="I928" t="str">
        <f>VLOOKUP(C928,Países!$A$2:$B$186,2,FALSE)</f>
        <v>Asia</v>
      </c>
      <c r="J928" s="4" t="e">
        <f>VLOOKUP(H928,Productos!$B$2:$C$13,2,FALSE)</f>
        <v>#N/A</v>
      </c>
      <c r="K928" s="4" t="e">
        <f>VLOOKUP(H928,Productos!$B$2:$D$13,3,FALSE)</f>
        <v>#N/A</v>
      </c>
      <c r="L928" s="4">
        <f>VLOOKUP(I928,Inventarios!$A$3:$B$9,2,FALSE)</f>
        <v>10972</v>
      </c>
      <c r="M928" s="4">
        <f>VLOOKUP(I928,Inventarios!$A$3:$C$9,3,FALSE)</f>
        <v>18721</v>
      </c>
      <c r="N928" s="4" t="e">
        <f t="shared" si="56"/>
        <v>#N/A</v>
      </c>
      <c r="O928" s="4" t="e">
        <f t="shared" si="57"/>
        <v>#N/A</v>
      </c>
      <c r="P928" s="4">
        <f t="shared" si="58"/>
        <v>2015</v>
      </c>
      <c r="Q928" s="4" t="e">
        <f t="shared" si="59"/>
        <v>#N/A</v>
      </c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5">
      <c r="A929" s="4">
        <v>24189</v>
      </c>
      <c r="B929" s="4" t="s">
        <v>1146</v>
      </c>
      <c r="C929" s="4" t="s">
        <v>129</v>
      </c>
      <c r="D929" s="4" t="s">
        <v>16</v>
      </c>
      <c r="E929" s="4" t="s">
        <v>1218</v>
      </c>
      <c r="F929" s="4">
        <v>3</v>
      </c>
      <c r="G929" s="6">
        <v>42242</v>
      </c>
      <c r="H929" s="4"/>
      <c r="I929" t="str">
        <f>VLOOKUP(C929,Países!$A$2:$B$186,2,FALSE)</f>
        <v>Australia and Oceania</v>
      </c>
      <c r="J929" s="4" t="e">
        <f>VLOOKUP(H929,Productos!$B$2:$C$13,2,FALSE)</f>
        <v>#N/A</v>
      </c>
      <c r="K929" s="4" t="e">
        <f>VLOOKUP(H929,Productos!$B$2:$D$13,3,FALSE)</f>
        <v>#N/A</v>
      </c>
      <c r="L929" s="4">
        <f>VLOOKUP(I929,Inventarios!$A$3:$B$9,2,FALSE)</f>
        <v>4047</v>
      </c>
      <c r="M929" s="4">
        <f>VLOOKUP(I929,Inventarios!$A$3:$C$9,3,FALSE)</f>
        <v>9654</v>
      </c>
      <c r="N929" s="4" t="e">
        <f t="shared" si="56"/>
        <v>#N/A</v>
      </c>
      <c r="O929" s="4" t="e">
        <f t="shared" si="57"/>
        <v>#N/A</v>
      </c>
      <c r="P929" s="4">
        <f t="shared" si="58"/>
        <v>2015</v>
      </c>
      <c r="Q929" s="4" t="e">
        <f t="shared" si="59"/>
        <v>#N/A</v>
      </c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5">
      <c r="A930" s="4">
        <v>24190</v>
      </c>
      <c r="B930" s="4" t="s">
        <v>1147</v>
      </c>
      <c r="C930" s="4" t="s">
        <v>326</v>
      </c>
      <c r="D930" s="4" t="s">
        <v>22</v>
      </c>
      <c r="E930" s="4" t="s">
        <v>1218</v>
      </c>
      <c r="F930" s="4">
        <v>185</v>
      </c>
      <c r="G930" s="6">
        <v>42056</v>
      </c>
      <c r="H930" s="4"/>
      <c r="I930" t="str">
        <f>VLOOKUP(C930,Países!$A$2:$B$186,2,FALSE)</f>
        <v>Sub-Saharan Africa</v>
      </c>
      <c r="J930" s="4" t="e">
        <f>VLOOKUP(H930,Productos!$B$2:$C$13,2,FALSE)</f>
        <v>#N/A</v>
      </c>
      <c r="K930" s="4" t="e">
        <f>VLOOKUP(H930,Productos!$B$2:$D$13,3,FALSE)</f>
        <v>#N/A</v>
      </c>
      <c r="L930" s="4">
        <f>VLOOKUP(I930,Inventarios!$A$3:$B$9,2,FALSE)</f>
        <v>26618</v>
      </c>
      <c r="M930" s="4">
        <f>VLOOKUP(I930,Inventarios!$A$3:$C$9,3,FALSE)</f>
        <v>39447</v>
      </c>
      <c r="N930" s="4" t="e">
        <f t="shared" si="56"/>
        <v>#N/A</v>
      </c>
      <c r="O930" s="4" t="e">
        <f t="shared" si="57"/>
        <v>#N/A</v>
      </c>
      <c r="P930" s="4">
        <f t="shared" si="58"/>
        <v>2015</v>
      </c>
      <c r="Q930" s="4" t="e">
        <f t="shared" si="59"/>
        <v>#N/A</v>
      </c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5">
      <c r="A931" s="4">
        <v>24191</v>
      </c>
      <c r="B931" s="4" t="s">
        <v>1148</v>
      </c>
      <c r="C931" s="4" t="s">
        <v>78</v>
      </c>
      <c r="D931" s="4" t="s">
        <v>37</v>
      </c>
      <c r="E931" s="4" t="s">
        <v>1218</v>
      </c>
      <c r="F931" s="4">
        <v>127</v>
      </c>
      <c r="G931" s="6">
        <v>42006</v>
      </c>
      <c r="H931" s="4"/>
      <c r="I931" t="str">
        <f>VLOOKUP(C931,Países!$A$2:$B$186,2,FALSE)</f>
        <v>Europe</v>
      </c>
      <c r="J931" s="4" t="e">
        <f>VLOOKUP(H931,Productos!$B$2:$C$13,2,FALSE)</f>
        <v>#N/A</v>
      </c>
      <c r="K931" s="4" t="e">
        <f>VLOOKUP(H931,Productos!$B$2:$D$13,3,FALSE)</f>
        <v>#N/A</v>
      </c>
      <c r="L931" s="4">
        <f>VLOOKUP(I931,Inventarios!$A$3:$B$9,2,FALSE)</f>
        <v>12372</v>
      </c>
      <c r="M931" s="4">
        <f>VLOOKUP(I931,Inventarios!$A$3:$C$9,3,FALSE)</f>
        <v>22716</v>
      </c>
      <c r="N931" s="4" t="e">
        <f t="shared" si="56"/>
        <v>#N/A</v>
      </c>
      <c r="O931" s="4" t="e">
        <f t="shared" si="57"/>
        <v>#N/A</v>
      </c>
      <c r="P931" s="4">
        <f t="shared" si="58"/>
        <v>2015</v>
      </c>
      <c r="Q931" s="4" t="e">
        <f t="shared" si="59"/>
        <v>#N/A</v>
      </c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5">
      <c r="A932" s="4">
        <v>24192</v>
      </c>
      <c r="B932" s="4" t="s">
        <v>1149</v>
      </c>
      <c r="C932" s="4" t="s">
        <v>34</v>
      </c>
      <c r="D932" s="4" t="s">
        <v>31</v>
      </c>
      <c r="E932" s="4" t="s">
        <v>1219</v>
      </c>
      <c r="F932" s="4">
        <v>15</v>
      </c>
      <c r="G932" s="6">
        <v>42112</v>
      </c>
      <c r="H932" s="4"/>
      <c r="I932" t="str">
        <f>VLOOKUP(C932,Países!$A$2:$B$186,2,FALSE)</f>
        <v>Europe</v>
      </c>
      <c r="J932" s="4" t="e">
        <f>VLOOKUP(H932,Productos!$B$2:$C$13,2,FALSE)</f>
        <v>#N/A</v>
      </c>
      <c r="K932" s="4" t="e">
        <f>VLOOKUP(H932,Productos!$B$2:$D$13,3,FALSE)</f>
        <v>#N/A</v>
      </c>
      <c r="L932" s="4">
        <f>VLOOKUP(I932,Inventarios!$A$3:$B$9,2,FALSE)</f>
        <v>12372</v>
      </c>
      <c r="M932" s="4">
        <f>VLOOKUP(I932,Inventarios!$A$3:$C$9,3,FALSE)</f>
        <v>22716</v>
      </c>
      <c r="N932" s="4" t="e">
        <f t="shared" si="56"/>
        <v>#N/A</v>
      </c>
      <c r="O932" s="4" t="e">
        <f t="shared" si="57"/>
        <v>#N/A</v>
      </c>
      <c r="P932" s="4">
        <f t="shared" si="58"/>
        <v>2015</v>
      </c>
      <c r="Q932" s="4" t="e">
        <f t="shared" si="59"/>
        <v>#N/A</v>
      </c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5">
      <c r="A933" s="4">
        <v>24193</v>
      </c>
      <c r="B933" s="4" t="s">
        <v>1150</v>
      </c>
      <c r="C933" s="4" t="s">
        <v>68</v>
      </c>
      <c r="D933" s="4" t="s">
        <v>37</v>
      </c>
      <c r="E933" s="4" t="s">
        <v>1219</v>
      </c>
      <c r="F933" s="4">
        <v>133</v>
      </c>
      <c r="G933" s="6">
        <v>42022</v>
      </c>
      <c r="H933" s="4"/>
      <c r="I933" t="str">
        <f>VLOOKUP(C933,Países!$A$2:$B$186,2,FALSE)</f>
        <v>Sub-Saharan Africa</v>
      </c>
      <c r="J933" s="4" t="e">
        <f>VLOOKUP(H933,Productos!$B$2:$C$13,2,FALSE)</f>
        <v>#N/A</v>
      </c>
      <c r="K933" s="4" t="e">
        <f>VLOOKUP(H933,Productos!$B$2:$D$13,3,FALSE)</f>
        <v>#N/A</v>
      </c>
      <c r="L933" s="4">
        <f>VLOOKUP(I933,Inventarios!$A$3:$B$9,2,FALSE)</f>
        <v>26618</v>
      </c>
      <c r="M933" s="4">
        <f>VLOOKUP(I933,Inventarios!$A$3:$C$9,3,FALSE)</f>
        <v>39447</v>
      </c>
      <c r="N933" s="4" t="e">
        <f t="shared" si="56"/>
        <v>#N/A</v>
      </c>
      <c r="O933" s="4" t="e">
        <f t="shared" si="57"/>
        <v>#N/A</v>
      </c>
      <c r="P933" s="4">
        <f t="shared" si="58"/>
        <v>2015</v>
      </c>
      <c r="Q933" s="4" t="e">
        <f t="shared" si="59"/>
        <v>#N/A</v>
      </c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5">
      <c r="A934" s="4">
        <v>24194</v>
      </c>
      <c r="B934" s="4" t="s">
        <v>1151</v>
      </c>
      <c r="C934" s="4" t="s">
        <v>172</v>
      </c>
      <c r="D934" s="4" t="s">
        <v>35</v>
      </c>
      <c r="E934" s="4" t="s">
        <v>1218</v>
      </c>
      <c r="F934" s="4">
        <v>138</v>
      </c>
      <c r="G934" s="6">
        <v>42046</v>
      </c>
      <c r="H934" s="4"/>
      <c r="I934" t="str">
        <f>VLOOKUP(C934,Países!$A$2:$B$186,2,FALSE)</f>
        <v>Asia</v>
      </c>
      <c r="J934" s="4" t="e">
        <f>VLOOKUP(H934,Productos!$B$2:$C$13,2,FALSE)</f>
        <v>#N/A</v>
      </c>
      <c r="K934" s="4" t="e">
        <f>VLOOKUP(H934,Productos!$B$2:$D$13,3,FALSE)</f>
        <v>#N/A</v>
      </c>
      <c r="L934" s="4">
        <f>VLOOKUP(I934,Inventarios!$A$3:$B$9,2,FALSE)</f>
        <v>10972</v>
      </c>
      <c r="M934" s="4">
        <f>VLOOKUP(I934,Inventarios!$A$3:$C$9,3,FALSE)</f>
        <v>18721</v>
      </c>
      <c r="N934" s="4" t="e">
        <f t="shared" si="56"/>
        <v>#N/A</v>
      </c>
      <c r="O934" s="4" t="e">
        <f t="shared" si="57"/>
        <v>#N/A</v>
      </c>
      <c r="P934" s="4">
        <f t="shared" si="58"/>
        <v>2015</v>
      </c>
      <c r="Q934" s="4" t="e">
        <f t="shared" si="59"/>
        <v>#N/A</v>
      </c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5">
      <c r="A935" s="4">
        <v>24195</v>
      </c>
      <c r="B935" s="4" t="s">
        <v>1152</v>
      </c>
      <c r="C935" s="4" t="s">
        <v>317</v>
      </c>
      <c r="D935" s="4" t="s">
        <v>16</v>
      </c>
      <c r="E935" s="4" t="s">
        <v>1218</v>
      </c>
      <c r="F935" s="4">
        <v>132</v>
      </c>
      <c r="G935" s="6">
        <v>42020</v>
      </c>
      <c r="H935" s="4"/>
      <c r="I935" t="str">
        <f>VLOOKUP(C935,Países!$A$2:$B$186,2,FALSE)</f>
        <v>Europe</v>
      </c>
      <c r="J935" s="4" t="e">
        <f>VLOOKUP(H935,Productos!$B$2:$C$13,2,FALSE)</f>
        <v>#N/A</v>
      </c>
      <c r="K935" s="4" t="e">
        <f>VLOOKUP(H935,Productos!$B$2:$D$13,3,FALSE)</f>
        <v>#N/A</v>
      </c>
      <c r="L935" s="4">
        <f>VLOOKUP(I935,Inventarios!$A$3:$B$9,2,FALSE)</f>
        <v>12372</v>
      </c>
      <c r="M935" s="4">
        <f>VLOOKUP(I935,Inventarios!$A$3:$C$9,3,FALSE)</f>
        <v>22716</v>
      </c>
      <c r="N935" s="4" t="e">
        <f t="shared" si="56"/>
        <v>#N/A</v>
      </c>
      <c r="O935" s="4" t="e">
        <f t="shared" si="57"/>
        <v>#N/A</v>
      </c>
      <c r="P935" s="4">
        <f t="shared" si="58"/>
        <v>2015</v>
      </c>
      <c r="Q935" s="4" t="e">
        <f t="shared" si="59"/>
        <v>#N/A</v>
      </c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5">
      <c r="A936" s="4">
        <v>24196</v>
      </c>
      <c r="B936" s="4" t="s">
        <v>1153</v>
      </c>
      <c r="C936" s="4" t="s">
        <v>300</v>
      </c>
      <c r="D936" s="4" t="s">
        <v>41</v>
      </c>
      <c r="E936" s="4" t="s">
        <v>1218</v>
      </c>
      <c r="F936" s="4">
        <v>13</v>
      </c>
      <c r="G936" s="6">
        <v>42202</v>
      </c>
      <c r="H936" s="4"/>
      <c r="I936" t="str">
        <f>VLOOKUP(C936,Países!$A$2:$B$186,2,FALSE)</f>
        <v>Asia</v>
      </c>
      <c r="J936" s="4" t="e">
        <f>VLOOKUP(H936,Productos!$B$2:$C$13,2,FALSE)</f>
        <v>#N/A</v>
      </c>
      <c r="K936" s="4" t="e">
        <f>VLOOKUP(H936,Productos!$B$2:$D$13,3,FALSE)</f>
        <v>#N/A</v>
      </c>
      <c r="L936" s="4">
        <f>VLOOKUP(I936,Inventarios!$A$3:$B$9,2,FALSE)</f>
        <v>10972</v>
      </c>
      <c r="M936" s="4">
        <f>VLOOKUP(I936,Inventarios!$A$3:$C$9,3,FALSE)</f>
        <v>18721</v>
      </c>
      <c r="N936" s="4" t="e">
        <f t="shared" si="56"/>
        <v>#N/A</v>
      </c>
      <c r="O936" s="4" t="e">
        <f t="shared" si="57"/>
        <v>#N/A</v>
      </c>
      <c r="P936" s="4">
        <f t="shared" si="58"/>
        <v>2015</v>
      </c>
      <c r="Q936" s="4" t="e">
        <f t="shared" si="59"/>
        <v>#N/A</v>
      </c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5">
      <c r="A937" s="4">
        <v>24197</v>
      </c>
      <c r="B937" s="4" t="s">
        <v>1154</v>
      </c>
      <c r="C937" s="4" t="s">
        <v>252</v>
      </c>
      <c r="D937" s="4" t="s">
        <v>19</v>
      </c>
      <c r="E937" s="4" t="s">
        <v>1218</v>
      </c>
      <c r="F937" s="4">
        <v>136</v>
      </c>
      <c r="G937" s="6">
        <v>42211</v>
      </c>
      <c r="H937" s="4"/>
      <c r="I937" t="str">
        <f>VLOOKUP(C937,Países!$A$2:$B$186,2,FALSE)</f>
        <v>Europe</v>
      </c>
      <c r="J937" s="4" t="e">
        <f>VLOOKUP(H937,Productos!$B$2:$C$13,2,FALSE)</f>
        <v>#N/A</v>
      </c>
      <c r="K937" s="4" t="e">
        <f>VLOOKUP(H937,Productos!$B$2:$D$13,3,FALSE)</f>
        <v>#N/A</v>
      </c>
      <c r="L937" s="4">
        <f>VLOOKUP(I937,Inventarios!$A$3:$B$9,2,FALSE)</f>
        <v>12372</v>
      </c>
      <c r="M937" s="4">
        <f>VLOOKUP(I937,Inventarios!$A$3:$C$9,3,FALSE)</f>
        <v>22716</v>
      </c>
      <c r="N937" s="4" t="e">
        <f t="shared" si="56"/>
        <v>#N/A</v>
      </c>
      <c r="O937" s="4" t="e">
        <f t="shared" si="57"/>
        <v>#N/A</v>
      </c>
      <c r="P937" s="4">
        <f t="shared" si="58"/>
        <v>2015</v>
      </c>
      <c r="Q937" s="4" t="e">
        <f t="shared" si="59"/>
        <v>#N/A</v>
      </c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5">
      <c r="A938" s="4">
        <v>24198</v>
      </c>
      <c r="B938" s="4" t="s">
        <v>1155</v>
      </c>
      <c r="C938" s="4" t="s">
        <v>70</v>
      </c>
      <c r="D938" s="4" t="s">
        <v>19</v>
      </c>
      <c r="E938" s="4" t="s">
        <v>1218</v>
      </c>
      <c r="F938" s="4">
        <v>25</v>
      </c>
      <c r="G938" s="6">
        <v>42122</v>
      </c>
      <c r="H938" s="4"/>
      <c r="I938" t="str">
        <f>VLOOKUP(C938,Países!$A$2:$B$186,2,FALSE)</f>
        <v>Sub-Saharan Africa</v>
      </c>
      <c r="J938" s="4" t="e">
        <f>VLOOKUP(H938,Productos!$B$2:$C$13,2,FALSE)</f>
        <v>#N/A</v>
      </c>
      <c r="K938" s="4" t="e">
        <f>VLOOKUP(H938,Productos!$B$2:$D$13,3,FALSE)</f>
        <v>#N/A</v>
      </c>
      <c r="L938" s="4">
        <f>VLOOKUP(I938,Inventarios!$A$3:$B$9,2,FALSE)</f>
        <v>26618</v>
      </c>
      <c r="M938" s="4">
        <f>VLOOKUP(I938,Inventarios!$A$3:$C$9,3,FALSE)</f>
        <v>39447</v>
      </c>
      <c r="N938" s="4" t="e">
        <f t="shared" si="56"/>
        <v>#N/A</v>
      </c>
      <c r="O938" s="4" t="e">
        <f t="shared" si="57"/>
        <v>#N/A</v>
      </c>
      <c r="P938" s="4">
        <f t="shared" si="58"/>
        <v>2015</v>
      </c>
      <c r="Q938" s="4" t="e">
        <f t="shared" si="59"/>
        <v>#N/A</v>
      </c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5">
      <c r="A939" s="4">
        <v>24199</v>
      </c>
      <c r="B939" s="4" t="s">
        <v>1156</v>
      </c>
      <c r="C939" s="4" t="s">
        <v>97</v>
      </c>
      <c r="D939" s="4" t="s">
        <v>31</v>
      </c>
      <c r="E939" s="4" t="s">
        <v>1218</v>
      </c>
      <c r="F939" s="4">
        <v>200</v>
      </c>
      <c r="G939" s="6">
        <v>42096</v>
      </c>
      <c r="H939" s="4"/>
      <c r="I939" t="str">
        <f>VLOOKUP(C939,Países!$A$2:$B$186,2,FALSE)</f>
        <v>Sub-Saharan Africa</v>
      </c>
      <c r="J939" s="4" t="e">
        <f>VLOOKUP(H939,Productos!$B$2:$C$13,2,FALSE)</f>
        <v>#N/A</v>
      </c>
      <c r="K939" s="4" t="e">
        <f>VLOOKUP(H939,Productos!$B$2:$D$13,3,FALSE)</f>
        <v>#N/A</v>
      </c>
      <c r="L939" s="4">
        <f>VLOOKUP(I939,Inventarios!$A$3:$B$9,2,FALSE)</f>
        <v>26618</v>
      </c>
      <c r="M939" s="4">
        <f>VLOOKUP(I939,Inventarios!$A$3:$C$9,3,FALSE)</f>
        <v>39447</v>
      </c>
      <c r="N939" s="4" t="e">
        <f t="shared" si="56"/>
        <v>#N/A</v>
      </c>
      <c r="O939" s="4" t="e">
        <f t="shared" si="57"/>
        <v>#N/A</v>
      </c>
      <c r="P939" s="4">
        <f t="shared" si="58"/>
        <v>2015</v>
      </c>
      <c r="Q939" s="4" t="e">
        <f t="shared" si="59"/>
        <v>#N/A</v>
      </c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5">
      <c r="A940" s="4">
        <v>24200</v>
      </c>
      <c r="B940" s="4" t="s">
        <v>1157</v>
      </c>
      <c r="C940" s="4" t="s">
        <v>270</v>
      </c>
      <c r="D940" s="4" t="s">
        <v>19</v>
      </c>
      <c r="E940" s="4" t="s">
        <v>1219</v>
      </c>
      <c r="F940" s="4">
        <v>148</v>
      </c>
      <c r="G940" s="6">
        <v>42195</v>
      </c>
      <c r="H940" s="4"/>
      <c r="I940" t="str">
        <f>VLOOKUP(C940,Países!$A$2:$B$186,2,FALSE)</f>
        <v>Australia and Oceania</v>
      </c>
      <c r="J940" s="4" t="e">
        <f>VLOOKUP(H940,Productos!$B$2:$C$13,2,FALSE)</f>
        <v>#N/A</v>
      </c>
      <c r="K940" s="4" t="e">
        <f>VLOOKUP(H940,Productos!$B$2:$D$13,3,FALSE)</f>
        <v>#N/A</v>
      </c>
      <c r="L940" s="4">
        <f>VLOOKUP(I940,Inventarios!$A$3:$B$9,2,FALSE)</f>
        <v>4047</v>
      </c>
      <c r="M940" s="4">
        <f>VLOOKUP(I940,Inventarios!$A$3:$C$9,3,FALSE)</f>
        <v>9654</v>
      </c>
      <c r="N940" s="4" t="e">
        <f t="shared" si="56"/>
        <v>#N/A</v>
      </c>
      <c r="O940" s="4" t="e">
        <f t="shared" si="57"/>
        <v>#N/A</v>
      </c>
      <c r="P940" s="4">
        <f t="shared" si="58"/>
        <v>2015</v>
      </c>
      <c r="Q940" s="4" t="e">
        <f t="shared" si="59"/>
        <v>#N/A</v>
      </c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5">
      <c r="A941" s="4">
        <v>24201</v>
      </c>
      <c r="B941" s="4" t="s">
        <v>1158</v>
      </c>
      <c r="C941" s="4" t="s">
        <v>15</v>
      </c>
      <c r="D941" s="4" t="s">
        <v>35</v>
      </c>
      <c r="E941" s="4" t="s">
        <v>1219</v>
      </c>
      <c r="F941" s="4">
        <v>175</v>
      </c>
      <c r="G941" s="6">
        <v>42115</v>
      </c>
      <c r="H941" s="4"/>
      <c r="I941" t="str">
        <f>VLOOKUP(C941,Países!$A$2:$B$186,2,FALSE)</f>
        <v>Sub-Saharan Africa</v>
      </c>
      <c r="J941" s="4" t="e">
        <f>VLOOKUP(H941,Productos!$B$2:$C$13,2,FALSE)</f>
        <v>#N/A</v>
      </c>
      <c r="K941" s="4" t="e">
        <f>VLOOKUP(H941,Productos!$B$2:$D$13,3,FALSE)</f>
        <v>#N/A</v>
      </c>
      <c r="L941" s="4">
        <f>VLOOKUP(I941,Inventarios!$A$3:$B$9,2,FALSE)</f>
        <v>26618</v>
      </c>
      <c r="M941" s="4">
        <f>VLOOKUP(I941,Inventarios!$A$3:$C$9,3,FALSE)</f>
        <v>39447</v>
      </c>
      <c r="N941" s="4" t="e">
        <f t="shared" si="56"/>
        <v>#N/A</v>
      </c>
      <c r="O941" s="4" t="e">
        <f t="shared" si="57"/>
        <v>#N/A</v>
      </c>
      <c r="P941" s="4">
        <f t="shared" si="58"/>
        <v>2015</v>
      </c>
      <c r="Q941" s="4" t="e">
        <f t="shared" si="59"/>
        <v>#N/A</v>
      </c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5">
      <c r="A942" s="4">
        <v>24202</v>
      </c>
      <c r="B942" s="4" t="s">
        <v>1159</v>
      </c>
      <c r="C942" s="4" t="s">
        <v>15</v>
      </c>
      <c r="D942" s="4" t="s">
        <v>28</v>
      </c>
      <c r="E942" s="4" t="s">
        <v>1220</v>
      </c>
      <c r="F942" s="4">
        <v>44</v>
      </c>
      <c r="G942" s="6">
        <v>42031</v>
      </c>
      <c r="H942" s="4"/>
      <c r="I942" t="str">
        <f>VLOOKUP(C942,Países!$A$2:$B$186,2,FALSE)</f>
        <v>Sub-Saharan Africa</v>
      </c>
      <c r="J942" s="4" t="e">
        <f>VLOOKUP(H942,Productos!$B$2:$C$13,2,FALSE)</f>
        <v>#N/A</v>
      </c>
      <c r="K942" s="4" t="e">
        <f>VLOOKUP(H942,Productos!$B$2:$D$13,3,FALSE)</f>
        <v>#N/A</v>
      </c>
      <c r="L942" s="4">
        <f>VLOOKUP(I942,Inventarios!$A$3:$B$9,2,FALSE)</f>
        <v>26618</v>
      </c>
      <c r="M942" s="4">
        <f>VLOOKUP(I942,Inventarios!$A$3:$C$9,3,FALSE)</f>
        <v>39447</v>
      </c>
      <c r="N942" s="4" t="e">
        <f t="shared" si="56"/>
        <v>#N/A</v>
      </c>
      <c r="O942" s="4" t="e">
        <f t="shared" si="57"/>
        <v>#N/A</v>
      </c>
      <c r="P942" s="4">
        <f t="shared" si="58"/>
        <v>2015</v>
      </c>
      <c r="Q942" s="4" t="e">
        <f t="shared" si="59"/>
        <v>#N/A</v>
      </c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5">
      <c r="A943" s="4">
        <v>24203</v>
      </c>
      <c r="B943" s="4" t="s">
        <v>1160</v>
      </c>
      <c r="C943" s="4" t="s">
        <v>39</v>
      </c>
      <c r="D943" s="4" t="s">
        <v>41</v>
      </c>
      <c r="E943" s="4" t="s">
        <v>1218</v>
      </c>
      <c r="F943" s="4">
        <v>39</v>
      </c>
      <c r="G943" s="6">
        <v>42186</v>
      </c>
      <c r="H943" s="4"/>
      <c r="I943" t="str">
        <f>VLOOKUP(C943,Países!$A$2:$B$186,2,FALSE)</f>
        <v>Sub-Saharan Africa</v>
      </c>
      <c r="J943" s="4" t="e">
        <f>VLOOKUP(H943,Productos!$B$2:$C$13,2,FALSE)</f>
        <v>#N/A</v>
      </c>
      <c r="K943" s="4" t="e">
        <f>VLOOKUP(H943,Productos!$B$2:$D$13,3,FALSE)</f>
        <v>#N/A</v>
      </c>
      <c r="L943" s="4">
        <f>VLOOKUP(I943,Inventarios!$A$3:$B$9,2,FALSE)</f>
        <v>26618</v>
      </c>
      <c r="M943" s="4">
        <f>VLOOKUP(I943,Inventarios!$A$3:$C$9,3,FALSE)</f>
        <v>39447</v>
      </c>
      <c r="N943" s="4" t="e">
        <f t="shared" si="56"/>
        <v>#N/A</v>
      </c>
      <c r="O943" s="4" t="e">
        <f t="shared" si="57"/>
        <v>#N/A</v>
      </c>
      <c r="P943" s="4">
        <f t="shared" si="58"/>
        <v>2015</v>
      </c>
      <c r="Q943" s="4" t="e">
        <f t="shared" si="59"/>
        <v>#N/A</v>
      </c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5">
      <c r="A944" s="4">
        <v>24204</v>
      </c>
      <c r="B944" s="4" t="s">
        <v>1161</v>
      </c>
      <c r="C944" s="4" t="s">
        <v>148</v>
      </c>
      <c r="D944" s="4" t="s">
        <v>43</v>
      </c>
      <c r="E944" s="4" t="s">
        <v>1218</v>
      </c>
      <c r="F944" s="4">
        <v>80</v>
      </c>
      <c r="G944" s="6">
        <v>42167</v>
      </c>
      <c r="H944" s="4"/>
      <c r="I944" t="str">
        <f>VLOOKUP(C944,Países!$A$2:$B$186,2,FALSE)</f>
        <v>Europe</v>
      </c>
      <c r="J944" s="4" t="e">
        <f>VLOOKUP(H944,Productos!$B$2:$C$13,2,FALSE)</f>
        <v>#N/A</v>
      </c>
      <c r="K944" s="4" t="e">
        <f>VLOOKUP(H944,Productos!$B$2:$D$13,3,FALSE)</f>
        <v>#N/A</v>
      </c>
      <c r="L944" s="4">
        <f>VLOOKUP(I944,Inventarios!$A$3:$B$9,2,FALSE)</f>
        <v>12372</v>
      </c>
      <c r="M944" s="4">
        <f>VLOOKUP(I944,Inventarios!$A$3:$C$9,3,FALSE)</f>
        <v>22716</v>
      </c>
      <c r="N944" s="4" t="e">
        <f t="shared" si="56"/>
        <v>#N/A</v>
      </c>
      <c r="O944" s="4" t="e">
        <f t="shared" si="57"/>
        <v>#N/A</v>
      </c>
      <c r="P944" s="4">
        <f t="shared" si="58"/>
        <v>2015</v>
      </c>
      <c r="Q944" s="4" t="e">
        <f t="shared" si="59"/>
        <v>#N/A</v>
      </c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5">
      <c r="A945" s="4">
        <v>24205</v>
      </c>
      <c r="B945" s="4" t="s">
        <v>1162</v>
      </c>
      <c r="C945" s="4" t="s">
        <v>256</v>
      </c>
      <c r="D945" s="4" t="s">
        <v>19</v>
      </c>
      <c r="E945" s="4" t="s">
        <v>1218</v>
      </c>
      <c r="F945" s="4">
        <v>198</v>
      </c>
      <c r="G945" s="6">
        <v>42150</v>
      </c>
      <c r="H945" s="4"/>
      <c r="I945" t="str">
        <f>VLOOKUP(C945,Países!$A$2:$B$186,2,FALSE)</f>
        <v>Europe</v>
      </c>
      <c r="J945" s="4" t="e">
        <f>VLOOKUP(H945,Productos!$B$2:$C$13,2,FALSE)</f>
        <v>#N/A</v>
      </c>
      <c r="K945" s="4" t="e">
        <f>VLOOKUP(H945,Productos!$B$2:$D$13,3,FALSE)</f>
        <v>#N/A</v>
      </c>
      <c r="L945" s="4">
        <f>VLOOKUP(I945,Inventarios!$A$3:$B$9,2,FALSE)</f>
        <v>12372</v>
      </c>
      <c r="M945" s="4">
        <f>VLOOKUP(I945,Inventarios!$A$3:$C$9,3,FALSE)</f>
        <v>22716</v>
      </c>
      <c r="N945" s="4" t="e">
        <f t="shared" si="56"/>
        <v>#N/A</v>
      </c>
      <c r="O945" s="4" t="e">
        <f t="shared" si="57"/>
        <v>#N/A</v>
      </c>
      <c r="P945" s="4">
        <f t="shared" si="58"/>
        <v>2015</v>
      </c>
      <c r="Q945" s="4" t="e">
        <f t="shared" si="59"/>
        <v>#N/A</v>
      </c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5">
      <c r="A946" s="4">
        <v>24206</v>
      </c>
      <c r="B946" s="4" t="s">
        <v>1163</v>
      </c>
      <c r="C946" s="4" t="s">
        <v>237</v>
      </c>
      <c r="D946" s="4" t="s">
        <v>22</v>
      </c>
      <c r="E946" s="4" t="s">
        <v>1219</v>
      </c>
      <c r="F946" s="4">
        <v>203</v>
      </c>
      <c r="G946" s="6">
        <v>42149</v>
      </c>
      <c r="H946" s="4"/>
      <c r="I946" t="str">
        <f>VLOOKUP(C946,Países!$A$2:$B$186,2,FALSE)</f>
        <v>Sub-Saharan Africa</v>
      </c>
      <c r="J946" s="4" t="e">
        <f>VLOOKUP(H946,Productos!$B$2:$C$13,2,FALSE)</f>
        <v>#N/A</v>
      </c>
      <c r="K946" s="4" t="e">
        <f>VLOOKUP(H946,Productos!$B$2:$D$13,3,FALSE)</f>
        <v>#N/A</v>
      </c>
      <c r="L946" s="4">
        <f>VLOOKUP(I946,Inventarios!$A$3:$B$9,2,FALSE)</f>
        <v>26618</v>
      </c>
      <c r="M946" s="4">
        <f>VLOOKUP(I946,Inventarios!$A$3:$C$9,3,FALSE)</f>
        <v>39447</v>
      </c>
      <c r="N946" s="4" t="e">
        <f t="shared" si="56"/>
        <v>#N/A</v>
      </c>
      <c r="O946" s="4" t="e">
        <f t="shared" si="57"/>
        <v>#N/A</v>
      </c>
      <c r="P946" s="4">
        <f t="shared" si="58"/>
        <v>2015</v>
      </c>
      <c r="Q946" s="4" t="e">
        <f t="shared" si="59"/>
        <v>#N/A</v>
      </c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5">
      <c r="A947" s="4">
        <v>24207</v>
      </c>
      <c r="B947" s="4" t="s">
        <v>1164</v>
      </c>
      <c r="C947" s="4" t="s">
        <v>191</v>
      </c>
      <c r="D947" s="4" t="s">
        <v>16</v>
      </c>
      <c r="E947" s="4" t="s">
        <v>1220</v>
      </c>
      <c r="F947" s="4">
        <v>210</v>
      </c>
      <c r="G947" s="6">
        <v>42007</v>
      </c>
      <c r="H947" s="4"/>
      <c r="I947" t="str">
        <f>VLOOKUP(C947,Países!$A$2:$B$186,2,FALSE)</f>
        <v>Asia</v>
      </c>
      <c r="J947" s="4" t="e">
        <f>VLOOKUP(H947,Productos!$B$2:$C$13,2,FALSE)</f>
        <v>#N/A</v>
      </c>
      <c r="K947" s="4" t="e">
        <f>VLOOKUP(H947,Productos!$B$2:$D$13,3,FALSE)</f>
        <v>#N/A</v>
      </c>
      <c r="L947" s="4">
        <f>VLOOKUP(I947,Inventarios!$A$3:$B$9,2,FALSE)</f>
        <v>10972</v>
      </c>
      <c r="M947" s="4">
        <f>VLOOKUP(I947,Inventarios!$A$3:$C$9,3,FALSE)</f>
        <v>18721</v>
      </c>
      <c r="N947" s="4" t="e">
        <f t="shared" si="56"/>
        <v>#N/A</v>
      </c>
      <c r="O947" s="4" t="e">
        <f t="shared" si="57"/>
        <v>#N/A</v>
      </c>
      <c r="P947" s="4">
        <f t="shared" si="58"/>
        <v>2015</v>
      </c>
      <c r="Q947" s="4" t="e">
        <f t="shared" si="59"/>
        <v>#N/A</v>
      </c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5">
      <c r="A948" s="4">
        <v>24208</v>
      </c>
      <c r="B948" s="4" t="s">
        <v>1165</v>
      </c>
      <c r="C948" s="4" t="s">
        <v>125</v>
      </c>
      <c r="D948" s="4" t="s">
        <v>19</v>
      </c>
      <c r="E948" s="4" t="s">
        <v>1219</v>
      </c>
      <c r="F948" s="4">
        <v>94</v>
      </c>
      <c r="G948" s="6">
        <v>42024</v>
      </c>
      <c r="H948" s="4"/>
      <c r="I948" t="str">
        <f>VLOOKUP(C948,Países!$A$2:$B$186,2,FALSE)</f>
        <v>Australia and Oceania</v>
      </c>
      <c r="J948" s="4" t="e">
        <f>VLOOKUP(H948,Productos!$B$2:$C$13,2,FALSE)</f>
        <v>#N/A</v>
      </c>
      <c r="K948" s="4" t="e">
        <f>VLOOKUP(H948,Productos!$B$2:$D$13,3,FALSE)</f>
        <v>#N/A</v>
      </c>
      <c r="L948" s="4">
        <f>VLOOKUP(I948,Inventarios!$A$3:$B$9,2,FALSE)</f>
        <v>4047</v>
      </c>
      <c r="M948" s="4">
        <f>VLOOKUP(I948,Inventarios!$A$3:$C$9,3,FALSE)</f>
        <v>9654</v>
      </c>
      <c r="N948" s="4" t="e">
        <f t="shared" si="56"/>
        <v>#N/A</v>
      </c>
      <c r="O948" s="4" t="e">
        <f t="shared" si="57"/>
        <v>#N/A</v>
      </c>
      <c r="P948" s="4">
        <f t="shared" si="58"/>
        <v>2015</v>
      </c>
      <c r="Q948" s="4" t="e">
        <f t="shared" si="59"/>
        <v>#N/A</v>
      </c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5">
      <c r="A949" s="4">
        <v>24209</v>
      </c>
      <c r="B949" s="4" t="s">
        <v>1166</v>
      </c>
      <c r="C949" s="4" t="s">
        <v>238</v>
      </c>
      <c r="D949" s="4" t="s">
        <v>37</v>
      </c>
      <c r="E949" s="4" t="s">
        <v>1219</v>
      </c>
      <c r="F949" s="4">
        <v>142</v>
      </c>
      <c r="G949" s="6">
        <v>42185</v>
      </c>
      <c r="H949" s="4"/>
      <c r="I949" t="str">
        <f>VLOOKUP(C949,Países!$A$2:$B$186,2,FALSE)</f>
        <v>Australia and Oceania</v>
      </c>
      <c r="J949" s="4" t="e">
        <f>VLOOKUP(H949,Productos!$B$2:$C$13,2,FALSE)</f>
        <v>#N/A</v>
      </c>
      <c r="K949" s="4" t="e">
        <f>VLOOKUP(H949,Productos!$B$2:$D$13,3,FALSE)</f>
        <v>#N/A</v>
      </c>
      <c r="L949" s="4">
        <f>VLOOKUP(I949,Inventarios!$A$3:$B$9,2,FALSE)</f>
        <v>4047</v>
      </c>
      <c r="M949" s="4">
        <f>VLOOKUP(I949,Inventarios!$A$3:$C$9,3,FALSE)</f>
        <v>9654</v>
      </c>
      <c r="N949" s="4" t="e">
        <f t="shared" si="56"/>
        <v>#N/A</v>
      </c>
      <c r="O949" s="4" t="e">
        <f t="shared" si="57"/>
        <v>#N/A</v>
      </c>
      <c r="P949" s="4">
        <f t="shared" si="58"/>
        <v>2015</v>
      </c>
      <c r="Q949" s="4" t="e">
        <f t="shared" si="59"/>
        <v>#N/A</v>
      </c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5">
      <c r="A950" s="4">
        <v>24210</v>
      </c>
      <c r="B950" s="4" t="s">
        <v>1167</v>
      </c>
      <c r="C950" s="4" t="s">
        <v>146</v>
      </c>
      <c r="D950" s="4" t="s">
        <v>35</v>
      </c>
      <c r="E950" s="4" t="s">
        <v>1218</v>
      </c>
      <c r="F950" s="4">
        <v>94</v>
      </c>
      <c r="G950" s="6">
        <v>42166</v>
      </c>
      <c r="H950" s="4"/>
      <c r="I950" t="str">
        <f>VLOOKUP(C950,Países!$A$2:$B$186,2,FALSE)</f>
        <v>Europe</v>
      </c>
      <c r="J950" s="4" t="e">
        <f>VLOOKUP(H950,Productos!$B$2:$C$13,2,FALSE)</f>
        <v>#N/A</v>
      </c>
      <c r="K950" s="4" t="e">
        <f>VLOOKUP(H950,Productos!$B$2:$D$13,3,FALSE)</f>
        <v>#N/A</v>
      </c>
      <c r="L950" s="4">
        <f>VLOOKUP(I950,Inventarios!$A$3:$B$9,2,FALSE)</f>
        <v>12372</v>
      </c>
      <c r="M950" s="4">
        <f>VLOOKUP(I950,Inventarios!$A$3:$C$9,3,FALSE)</f>
        <v>22716</v>
      </c>
      <c r="N950" s="4" t="e">
        <f t="shared" si="56"/>
        <v>#N/A</v>
      </c>
      <c r="O950" s="4" t="e">
        <f t="shared" si="57"/>
        <v>#N/A</v>
      </c>
      <c r="P950" s="4">
        <f t="shared" si="58"/>
        <v>2015</v>
      </c>
      <c r="Q950" s="4" t="e">
        <f t="shared" si="59"/>
        <v>#N/A</v>
      </c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5">
      <c r="A951" s="4">
        <v>24211</v>
      </c>
      <c r="B951" s="4" t="s">
        <v>1168</v>
      </c>
      <c r="C951" s="4" t="s">
        <v>75</v>
      </c>
      <c r="D951" s="4" t="s">
        <v>13</v>
      </c>
      <c r="E951" s="4" t="s">
        <v>1218</v>
      </c>
      <c r="F951" s="4">
        <v>129</v>
      </c>
      <c r="G951" s="6">
        <v>42189</v>
      </c>
      <c r="H951" s="4"/>
      <c r="I951" t="str">
        <f>VLOOKUP(C951,Países!$A$2:$B$186,2,FALSE)</f>
        <v>Central America and the Caribbean</v>
      </c>
      <c r="J951" s="4" t="e">
        <f>VLOOKUP(H951,Productos!$B$2:$C$13,2,FALSE)</f>
        <v>#N/A</v>
      </c>
      <c r="K951" s="4" t="e">
        <f>VLOOKUP(H951,Productos!$B$2:$D$13,3,FALSE)</f>
        <v>#N/A</v>
      </c>
      <c r="L951" s="4">
        <f>VLOOKUP(I951,Inventarios!$A$3:$B$9,2,FALSE)</f>
        <v>7690</v>
      </c>
      <c r="M951" s="4">
        <f>VLOOKUP(I951,Inventarios!$A$3:$C$9,3,FALSE)</f>
        <v>14672</v>
      </c>
      <c r="N951" s="4" t="e">
        <f t="shared" si="56"/>
        <v>#N/A</v>
      </c>
      <c r="O951" s="4" t="e">
        <f t="shared" si="57"/>
        <v>#N/A</v>
      </c>
      <c r="P951" s="4">
        <f t="shared" si="58"/>
        <v>2015</v>
      </c>
      <c r="Q951" s="4" t="e">
        <f t="shared" si="59"/>
        <v>#N/A</v>
      </c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5">
      <c r="A952" s="4">
        <v>24212</v>
      </c>
      <c r="B952" s="4" t="s">
        <v>1169</v>
      </c>
      <c r="C952" s="4" t="s">
        <v>90</v>
      </c>
      <c r="D952" s="4" t="s">
        <v>35</v>
      </c>
      <c r="E952" s="4" t="s">
        <v>1219</v>
      </c>
      <c r="F952" s="4">
        <v>15</v>
      </c>
      <c r="G952" s="6">
        <v>42084</v>
      </c>
      <c r="H952" s="4"/>
      <c r="I952" t="str">
        <f>VLOOKUP(C952,Países!$A$2:$B$186,2,FALSE)</f>
        <v>Europe</v>
      </c>
      <c r="J952" s="4" t="e">
        <f>VLOOKUP(H952,Productos!$B$2:$C$13,2,FALSE)</f>
        <v>#N/A</v>
      </c>
      <c r="K952" s="4" t="e">
        <f>VLOOKUP(H952,Productos!$B$2:$D$13,3,FALSE)</f>
        <v>#N/A</v>
      </c>
      <c r="L952" s="4">
        <f>VLOOKUP(I952,Inventarios!$A$3:$B$9,2,FALSE)</f>
        <v>12372</v>
      </c>
      <c r="M952" s="4">
        <f>VLOOKUP(I952,Inventarios!$A$3:$C$9,3,FALSE)</f>
        <v>22716</v>
      </c>
      <c r="N952" s="4" t="e">
        <f t="shared" si="56"/>
        <v>#N/A</v>
      </c>
      <c r="O952" s="4" t="e">
        <f t="shared" si="57"/>
        <v>#N/A</v>
      </c>
      <c r="P952" s="4">
        <f t="shared" si="58"/>
        <v>2015</v>
      </c>
      <c r="Q952" s="4" t="e">
        <f t="shared" si="59"/>
        <v>#N/A</v>
      </c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5">
      <c r="A953" s="4">
        <v>24213</v>
      </c>
      <c r="B953" s="4" t="s">
        <v>1170</v>
      </c>
      <c r="C953" s="4" t="s">
        <v>310</v>
      </c>
      <c r="D953" s="4" t="s">
        <v>41</v>
      </c>
      <c r="E953" s="4" t="s">
        <v>1219</v>
      </c>
      <c r="F953" s="4">
        <v>155</v>
      </c>
      <c r="G953" s="6">
        <v>42137</v>
      </c>
      <c r="H953" s="4"/>
      <c r="I953" t="str">
        <f>VLOOKUP(C953,Países!$A$2:$B$186,2,FALSE)</f>
        <v>Central America and the Caribbean</v>
      </c>
      <c r="J953" s="4" t="e">
        <f>VLOOKUP(H953,Productos!$B$2:$C$13,2,FALSE)</f>
        <v>#N/A</v>
      </c>
      <c r="K953" s="4" t="e">
        <f>VLOOKUP(H953,Productos!$B$2:$D$13,3,FALSE)</f>
        <v>#N/A</v>
      </c>
      <c r="L953" s="4">
        <f>VLOOKUP(I953,Inventarios!$A$3:$B$9,2,FALSE)</f>
        <v>7690</v>
      </c>
      <c r="M953" s="4">
        <f>VLOOKUP(I953,Inventarios!$A$3:$C$9,3,FALSE)</f>
        <v>14672</v>
      </c>
      <c r="N953" s="4" t="e">
        <f t="shared" si="56"/>
        <v>#N/A</v>
      </c>
      <c r="O953" s="4" t="e">
        <f t="shared" si="57"/>
        <v>#N/A</v>
      </c>
      <c r="P953" s="4">
        <f t="shared" si="58"/>
        <v>2015</v>
      </c>
      <c r="Q953" s="4" t="e">
        <f t="shared" si="59"/>
        <v>#N/A</v>
      </c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5">
      <c r="A954" s="4">
        <v>24214</v>
      </c>
      <c r="B954" s="4" t="s">
        <v>1171</v>
      </c>
      <c r="C954" s="4" t="s">
        <v>169</v>
      </c>
      <c r="D954" s="4" t="s">
        <v>41</v>
      </c>
      <c r="E954" s="4" t="s">
        <v>1219</v>
      </c>
      <c r="F954" s="4">
        <v>120</v>
      </c>
      <c r="G954" s="6">
        <v>42055</v>
      </c>
      <c r="H954" s="4"/>
      <c r="I954" t="str">
        <f>VLOOKUP(C954,Países!$A$2:$B$186,2,FALSE)</f>
        <v>Europe</v>
      </c>
      <c r="J954" s="4" t="e">
        <f>VLOOKUP(H954,Productos!$B$2:$C$13,2,FALSE)</f>
        <v>#N/A</v>
      </c>
      <c r="K954" s="4" t="e">
        <f>VLOOKUP(H954,Productos!$B$2:$D$13,3,FALSE)</f>
        <v>#N/A</v>
      </c>
      <c r="L954" s="4">
        <f>VLOOKUP(I954,Inventarios!$A$3:$B$9,2,FALSE)</f>
        <v>12372</v>
      </c>
      <c r="M954" s="4">
        <f>VLOOKUP(I954,Inventarios!$A$3:$C$9,3,FALSE)</f>
        <v>22716</v>
      </c>
      <c r="N954" s="4" t="e">
        <f t="shared" si="56"/>
        <v>#N/A</v>
      </c>
      <c r="O954" s="4" t="e">
        <f t="shared" si="57"/>
        <v>#N/A</v>
      </c>
      <c r="P954" s="4">
        <f t="shared" si="58"/>
        <v>2015</v>
      </c>
      <c r="Q954" s="4" t="e">
        <f t="shared" si="59"/>
        <v>#N/A</v>
      </c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5">
      <c r="A955" s="4">
        <v>24215</v>
      </c>
      <c r="B955" s="4" t="s">
        <v>1172</v>
      </c>
      <c r="C955" s="4" t="s">
        <v>61</v>
      </c>
      <c r="D955" s="4" t="s">
        <v>13</v>
      </c>
      <c r="E955" s="4" t="s">
        <v>1220</v>
      </c>
      <c r="F955" s="4">
        <v>171</v>
      </c>
      <c r="G955" s="6">
        <v>42137</v>
      </c>
      <c r="H955" s="4"/>
      <c r="I955" t="str">
        <f>VLOOKUP(C955,Países!$A$2:$B$186,2,FALSE)</f>
        <v>Sub-Saharan Africa</v>
      </c>
      <c r="J955" s="4" t="e">
        <f>VLOOKUP(H955,Productos!$B$2:$C$13,2,FALSE)</f>
        <v>#N/A</v>
      </c>
      <c r="K955" s="4" t="e">
        <f>VLOOKUP(H955,Productos!$B$2:$D$13,3,FALSE)</f>
        <v>#N/A</v>
      </c>
      <c r="L955" s="4">
        <f>VLOOKUP(I955,Inventarios!$A$3:$B$9,2,FALSE)</f>
        <v>26618</v>
      </c>
      <c r="M955" s="4">
        <f>VLOOKUP(I955,Inventarios!$A$3:$C$9,3,FALSE)</f>
        <v>39447</v>
      </c>
      <c r="N955" s="4" t="e">
        <f t="shared" si="56"/>
        <v>#N/A</v>
      </c>
      <c r="O955" s="4" t="e">
        <f t="shared" si="57"/>
        <v>#N/A</v>
      </c>
      <c r="P955" s="4">
        <f t="shared" si="58"/>
        <v>2015</v>
      </c>
      <c r="Q955" s="4" t="e">
        <f t="shared" si="59"/>
        <v>#N/A</v>
      </c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5">
      <c r="A956" s="4">
        <v>24216</v>
      </c>
      <c r="B956" s="4" t="s">
        <v>1173</v>
      </c>
      <c r="C956" s="4" t="s">
        <v>153</v>
      </c>
      <c r="D956" s="4" t="s">
        <v>19</v>
      </c>
      <c r="E956" s="4" t="s">
        <v>1220</v>
      </c>
      <c r="F956" s="4">
        <v>11</v>
      </c>
      <c r="G956" s="6">
        <v>42084</v>
      </c>
      <c r="H956" s="4"/>
      <c r="I956" t="str">
        <f>VLOOKUP(C956,Países!$A$2:$B$186,2,FALSE)</f>
        <v>Europe</v>
      </c>
      <c r="J956" s="4" t="e">
        <f>VLOOKUP(H956,Productos!$B$2:$C$13,2,FALSE)</f>
        <v>#N/A</v>
      </c>
      <c r="K956" s="4" t="e">
        <f>VLOOKUP(H956,Productos!$B$2:$D$13,3,FALSE)</f>
        <v>#N/A</v>
      </c>
      <c r="L956" s="4">
        <f>VLOOKUP(I956,Inventarios!$A$3:$B$9,2,FALSE)</f>
        <v>12372</v>
      </c>
      <c r="M956" s="4">
        <f>VLOOKUP(I956,Inventarios!$A$3:$C$9,3,FALSE)</f>
        <v>22716</v>
      </c>
      <c r="N956" s="4" t="e">
        <f t="shared" si="56"/>
        <v>#N/A</v>
      </c>
      <c r="O956" s="4" t="e">
        <f t="shared" si="57"/>
        <v>#N/A</v>
      </c>
      <c r="P956" s="4">
        <f t="shared" si="58"/>
        <v>2015</v>
      </c>
      <c r="Q956" s="4" t="e">
        <f t="shared" si="59"/>
        <v>#N/A</v>
      </c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5">
      <c r="A957" s="4">
        <v>24217</v>
      </c>
      <c r="B957" s="4" t="s">
        <v>1174</v>
      </c>
      <c r="C957" s="4" t="s">
        <v>188</v>
      </c>
      <c r="D957" s="4" t="s">
        <v>41</v>
      </c>
      <c r="E957" s="4" t="s">
        <v>1218</v>
      </c>
      <c r="F957" s="4">
        <v>159</v>
      </c>
      <c r="G957" s="6">
        <v>42186</v>
      </c>
      <c r="H957" s="4"/>
      <c r="I957" t="str">
        <f>VLOOKUP(C957,Países!$A$2:$B$186,2,FALSE)</f>
        <v>Asia</v>
      </c>
      <c r="J957" s="4" t="e">
        <f>VLOOKUP(H957,Productos!$B$2:$C$13,2,FALSE)</f>
        <v>#N/A</v>
      </c>
      <c r="K957" s="4" t="e">
        <f>VLOOKUP(H957,Productos!$B$2:$D$13,3,FALSE)</f>
        <v>#N/A</v>
      </c>
      <c r="L957" s="4">
        <f>VLOOKUP(I957,Inventarios!$A$3:$B$9,2,FALSE)</f>
        <v>10972</v>
      </c>
      <c r="M957" s="4">
        <f>VLOOKUP(I957,Inventarios!$A$3:$C$9,3,FALSE)</f>
        <v>18721</v>
      </c>
      <c r="N957" s="4" t="e">
        <f t="shared" si="56"/>
        <v>#N/A</v>
      </c>
      <c r="O957" s="4" t="e">
        <f t="shared" si="57"/>
        <v>#N/A</v>
      </c>
      <c r="P957" s="4">
        <f t="shared" si="58"/>
        <v>2015</v>
      </c>
      <c r="Q957" s="4" t="e">
        <f t="shared" si="59"/>
        <v>#N/A</v>
      </c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5">
      <c r="A958" s="4">
        <v>24218</v>
      </c>
      <c r="B958" s="4" t="s">
        <v>1175</v>
      </c>
      <c r="C958" s="4" t="s">
        <v>293</v>
      </c>
      <c r="D958" s="4" t="s">
        <v>24</v>
      </c>
      <c r="E958" s="4" t="s">
        <v>1219</v>
      </c>
      <c r="F958" s="4">
        <v>66</v>
      </c>
      <c r="G958" s="6">
        <v>42183</v>
      </c>
      <c r="H958" s="4"/>
      <c r="I958" t="str">
        <f>VLOOKUP(C958,Países!$A$2:$B$186,2,FALSE)</f>
        <v>Sub-Saharan Africa</v>
      </c>
      <c r="J958" s="4" t="e">
        <f>VLOOKUP(H958,Productos!$B$2:$C$13,2,FALSE)</f>
        <v>#N/A</v>
      </c>
      <c r="K958" s="4" t="e">
        <f>VLOOKUP(H958,Productos!$B$2:$D$13,3,FALSE)</f>
        <v>#N/A</v>
      </c>
      <c r="L958" s="4">
        <f>VLOOKUP(I958,Inventarios!$A$3:$B$9,2,FALSE)</f>
        <v>26618</v>
      </c>
      <c r="M958" s="4">
        <f>VLOOKUP(I958,Inventarios!$A$3:$C$9,3,FALSE)</f>
        <v>39447</v>
      </c>
      <c r="N958" s="4" t="e">
        <f t="shared" si="56"/>
        <v>#N/A</v>
      </c>
      <c r="O958" s="4" t="e">
        <f t="shared" si="57"/>
        <v>#N/A</v>
      </c>
      <c r="P958" s="4">
        <f t="shared" si="58"/>
        <v>2015</v>
      </c>
      <c r="Q958" s="4" t="e">
        <f t="shared" si="59"/>
        <v>#N/A</v>
      </c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5">
      <c r="A959" s="4">
        <v>24219</v>
      </c>
      <c r="B959" s="4" t="s">
        <v>1176</v>
      </c>
      <c r="C959" s="4" t="s">
        <v>125</v>
      </c>
      <c r="D959" s="4" t="s">
        <v>31</v>
      </c>
      <c r="E959" s="4" t="s">
        <v>1218</v>
      </c>
      <c r="F959" s="4">
        <v>143</v>
      </c>
      <c r="G959" s="6">
        <v>42181</v>
      </c>
      <c r="H959" s="4"/>
      <c r="I959" t="str">
        <f>VLOOKUP(C959,Países!$A$2:$B$186,2,FALSE)</f>
        <v>Australia and Oceania</v>
      </c>
      <c r="J959" s="4" t="e">
        <f>VLOOKUP(H959,Productos!$B$2:$C$13,2,FALSE)</f>
        <v>#N/A</v>
      </c>
      <c r="K959" s="4" t="e">
        <f>VLOOKUP(H959,Productos!$B$2:$D$13,3,FALSE)</f>
        <v>#N/A</v>
      </c>
      <c r="L959" s="4">
        <f>VLOOKUP(I959,Inventarios!$A$3:$B$9,2,FALSE)</f>
        <v>4047</v>
      </c>
      <c r="M959" s="4">
        <f>VLOOKUP(I959,Inventarios!$A$3:$C$9,3,FALSE)</f>
        <v>9654</v>
      </c>
      <c r="N959" s="4" t="e">
        <f t="shared" si="56"/>
        <v>#N/A</v>
      </c>
      <c r="O959" s="4" t="e">
        <f t="shared" si="57"/>
        <v>#N/A</v>
      </c>
      <c r="P959" s="4">
        <f t="shared" si="58"/>
        <v>2015</v>
      </c>
      <c r="Q959" s="4" t="e">
        <f t="shared" si="59"/>
        <v>#N/A</v>
      </c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5">
      <c r="A960" s="4">
        <v>24220</v>
      </c>
      <c r="B960" s="4" t="s">
        <v>1177</v>
      </c>
      <c r="C960" s="4" t="s">
        <v>30</v>
      </c>
      <c r="D960" s="4" t="s">
        <v>28</v>
      </c>
      <c r="E960" s="4" t="s">
        <v>1218</v>
      </c>
      <c r="F960" s="4">
        <v>26</v>
      </c>
      <c r="G960" s="6">
        <v>42146</v>
      </c>
      <c r="H960" s="4"/>
      <c r="I960" t="str">
        <f>VLOOKUP(C960,Países!$A$2:$B$186,2,FALSE)</f>
        <v>Middle East and North Africa</v>
      </c>
      <c r="J960" s="4" t="e">
        <f>VLOOKUP(H960,Productos!$B$2:$C$13,2,FALSE)</f>
        <v>#N/A</v>
      </c>
      <c r="K960" s="4" t="e">
        <f>VLOOKUP(H960,Productos!$B$2:$D$13,3,FALSE)</f>
        <v>#N/A</v>
      </c>
      <c r="L960" s="4">
        <f>VLOOKUP(I960,Inventarios!$A$3:$B$9,2,FALSE)</f>
        <v>11415</v>
      </c>
      <c r="M960" s="4">
        <f>VLOOKUP(I960,Inventarios!$A$3:$C$9,3,FALSE)</f>
        <v>15102</v>
      </c>
      <c r="N960" s="4" t="e">
        <f t="shared" si="56"/>
        <v>#N/A</v>
      </c>
      <c r="O960" s="4" t="e">
        <f t="shared" si="57"/>
        <v>#N/A</v>
      </c>
      <c r="P960" s="4">
        <f t="shared" si="58"/>
        <v>2015</v>
      </c>
      <c r="Q960" s="4" t="e">
        <f t="shared" si="59"/>
        <v>#N/A</v>
      </c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5">
      <c r="A961" s="4">
        <v>24221</v>
      </c>
      <c r="B961" s="4" t="s">
        <v>1178</v>
      </c>
      <c r="C961" s="4" t="s">
        <v>53</v>
      </c>
      <c r="D961" s="4" t="s">
        <v>37</v>
      </c>
      <c r="E961" s="4" t="s">
        <v>1219</v>
      </c>
      <c r="F961" s="4">
        <v>190</v>
      </c>
      <c r="G961" s="6">
        <v>42126</v>
      </c>
      <c r="H961" s="4"/>
      <c r="I961" t="str">
        <f>VLOOKUP(C961,Países!$A$2:$B$186,2,FALSE)</f>
        <v>Middle East and North Africa</v>
      </c>
      <c r="J961" s="4" t="e">
        <f>VLOOKUP(H961,Productos!$B$2:$C$13,2,FALSE)</f>
        <v>#N/A</v>
      </c>
      <c r="K961" s="4" t="e">
        <f>VLOOKUP(H961,Productos!$B$2:$D$13,3,FALSE)</f>
        <v>#N/A</v>
      </c>
      <c r="L961" s="4">
        <f>VLOOKUP(I961,Inventarios!$A$3:$B$9,2,FALSE)</f>
        <v>11415</v>
      </c>
      <c r="M961" s="4">
        <f>VLOOKUP(I961,Inventarios!$A$3:$C$9,3,FALSE)</f>
        <v>15102</v>
      </c>
      <c r="N961" s="4" t="e">
        <f t="shared" si="56"/>
        <v>#N/A</v>
      </c>
      <c r="O961" s="4" t="e">
        <f t="shared" si="57"/>
        <v>#N/A</v>
      </c>
      <c r="P961" s="4">
        <f t="shared" si="58"/>
        <v>2015</v>
      </c>
      <c r="Q961" s="4" t="e">
        <f t="shared" si="59"/>
        <v>#N/A</v>
      </c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5">
      <c r="A962" s="4">
        <v>24222</v>
      </c>
      <c r="B962" s="4" t="s">
        <v>1179</v>
      </c>
      <c r="C962" s="4" t="s">
        <v>196</v>
      </c>
      <c r="D962" s="4" t="s">
        <v>37</v>
      </c>
      <c r="E962" s="4" t="s">
        <v>1219</v>
      </c>
      <c r="F962" s="4">
        <v>3</v>
      </c>
      <c r="G962" s="6">
        <v>42033</v>
      </c>
      <c r="H962" s="4"/>
      <c r="I962" t="str">
        <f>VLOOKUP(C962,Países!$A$2:$B$186,2,FALSE)</f>
        <v>Sub-Saharan Africa</v>
      </c>
      <c r="J962" s="4" t="e">
        <f>VLOOKUP(H962,Productos!$B$2:$C$13,2,FALSE)</f>
        <v>#N/A</v>
      </c>
      <c r="K962" s="4" t="e">
        <f>VLOOKUP(H962,Productos!$B$2:$D$13,3,FALSE)</f>
        <v>#N/A</v>
      </c>
      <c r="L962" s="4">
        <f>VLOOKUP(I962,Inventarios!$A$3:$B$9,2,FALSE)</f>
        <v>26618</v>
      </c>
      <c r="M962" s="4">
        <f>VLOOKUP(I962,Inventarios!$A$3:$C$9,3,FALSE)</f>
        <v>39447</v>
      </c>
      <c r="N962" s="4" t="e">
        <f t="shared" si="56"/>
        <v>#N/A</v>
      </c>
      <c r="O962" s="4" t="e">
        <f t="shared" si="57"/>
        <v>#N/A</v>
      </c>
      <c r="P962" s="4">
        <f t="shared" si="58"/>
        <v>2015</v>
      </c>
      <c r="Q962" s="4" t="e">
        <f t="shared" si="59"/>
        <v>#N/A</v>
      </c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5">
      <c r="A963" s="4">
        <v>24223</v>
      </c>
      <c r="B963" s="4" t="s">
        <v>1180</v>
      </c>
      <c r="C963" s="4" t="s">
        <v>110</v>
      </c>
      <c r="D963" s="4" t="s">
        <v>19</v>
      </c>
      <c r="E963" s="4" t="s">
        <v>1218</v>
      </c>
      <c r="F963" s="4">
        <v>106</v>
      </c>
      <c r="G963" s="6">
        <v>42018</v>
      </c>
      <c r="H963" s="4"/>
      <c r="I963" t="str">
        <f>VLOOKUP(C963,Países!$A$2:$B$186,2,FALSE)</f>
        <v>Europe</v>
      </c>
      <c r="J963" s="4" t="e">
        <f>VLOOKUP(H963,Productos!$B$2:$C$13,2,FALSE)</f>
        <v>#N/A</v>
      </c>
      <c r="K963" s="4" t="e">
        <f>VLOOKUP(H963,Productos!$B$2:$D$13,3,FALSE)</f>
        <v>#N/A</v>
      </c>
      <c r="L963" s="4">
        <f>VLOOKUP(I963,Inventarios!$A$3:$B$9,2,FALSE)</f>
        <v>12372</v>
      </c>
      <c r="M963" s="4">
        <f>VLOOKUP(I963,Inventarios!$A$3:$C$9,3,FALSE)</f>
        <v>22716</v>
      </c>
      <c r="N963" s="4" t="e">
        <f t="shared" ref="N963:N1026" si="60">F963*K963</f>
        <v>#N/A</v>
      </c>
      <c r="O963" s="4" t="e">
        <f t="shared" ref="O963:O1026" si="61">N963-J963</f>
        <v>#N/A</v>
      </c>
      <c r="P963" s="4">
        <f t="shared" ref="P963:P1026" si="62">YEAR(G963)</f>
        <v>2015</v>
      </c>
      <c r="Q963" s="4" t="e">
        <f t="shared" ref="Q963:Q1026" si="63">F963*J963</f>
        <v>#N/A</v>
      </c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5">
      <c r="A964" s="4">
        <v>24224</v>
      </c>
      <c r="B964" s="4" t="s">
        <v>1181</v>
      </c>
      <c r="C964" s="4" t="s">
        <v>143</v>
      </c>
      <c r="D964" s="4" t="s">
        <v>24</v>
      </c>
      <c r="E964" s="4" t="s">
        <v>1219</v>
      </c>
      <c r="F964" s="4">
        <v>181</v>
      </c>
      <c r="G964" s="6">
        <v>42090</v>
      </c>
      <c r="H964" s="4"/>
      <c r="I964" t="str">
        <f>VLOOKUP(C964,Países!$A$2:$B$186,2,FALSE)</f>
        <v>Europe</v>
      </c>
      <c r="J964" s="4" t="e">
        <f>VLOOKUP(H964,Productos!$B$2:$C$13,2,FALSE)</f>
        <v>#N/A</v>
      </c>
      <c r="K964" s="4" t="e">
        <f>VLOOKUP(H964,Productos!$B$2:$D$13,3,FALSE)</f>
        <v>#N/A</v>
      </c>
      <c r="L964" s="4">
        <f>VLOOKUP(I964,Inventarios!$A$3:$B$9,2,FALSE)</f>
        <v>12372</v>
      </c>
      <c r="M964" s="4">
        <f>VLOOKUP(I964,Inventarios!$A$3:$C$9,3,FALSE)</f>
        <v>22716</v>
      </c>
      <c r="N964" s="4" t="e">
        <f t="shared" si="60"/>
        <v>#N/A</v>
      </c>
      <c r="O964" s="4" t="e">
        <f t="shared" si="61"/>
        <v>#N/A</v>
      </c>
      <c r="P964" s="4">
        <f t="shared" si="62"/>
        <v>2015</v>
      </c>
      <c r="Q964" s="4" t="e">
        <f t="shared" si="63"/>
        <v>#N/A</v>
      </c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5">
      <c r="A965" s="4">
        <v>24225</v>
      </c>
      <c r="B965" s="4" t="s">
        <v>1182</v>
      </c>
      <c r="C965" s="4" t="s">
        <v>126</v>
      </c>
      <c r="D965" s="4" t="s">
        <v>13</v>
      </c>
      <c r="E965" s="4" t="s">
        <v>1218</v>
      </c>
      <c r="F965" s="4">
        <v>141</v>
      </c>
      <c r="G965" s="6">
        <v>42013</v>
      </c>
      <c r="H965" s="4"/>
      <c r="I965" t="str">
        <f>VLOOKUP(C965,Países!$A$2:$B$186,2,FALSE)</f>
        <v>Middle East and North Africa</v>
      </c>
      <c r="J965" s="4" t="e">
        <f>VLOOKUP(H965,Productos!$B$2:$C$13,2,FALSE)</f>
        <v>#N/A</v>
      </c>
      <c r="K965" s="4" t="e">
        <f>VLOOKUP(H965,Productos!$B$2:$D$13,3,FALSE)</f>
        <v>#N/A</v>
      </c>
      <c r="L965" s="4">
        <f>VLOOKUP(I965,Inventarios!$A$3:$B$9,2,FALSE)</f>
        <v>11415</v>
      </c>
      <c r="M965" s="4">
        <f>VLOOKUP(I965,Inventarios!$A$3:$C$9,3,FALSE)</f>
        <v>15102</v>
      </c>
      <c r="N965" s="4" t="e">
        <f t="shared" si="60"/>
        <v>#N/A</v>
      </c>
      <c r="O965" s="4" t="e">
        <f t="shared" si="61"/>
        <v>#N/A</v>
      </c>
      <c r="P965" s="4">
        <f t="shared" si="62"/>
        <v>2015</v>
      </c>
      <c r="Q965" s="4" t="e">
        <f t="shared" si="63"/>
        <v>#N/A</v>
      </c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5">
      <c r="A966" s="4">
        <v>24226</v>
      </c>
      <c r="B966" s="4" t="s">
        <v>1183</v>
      </c>
      <c r="C966" s="4" t="s">
        <v>196</v>
      </c>
      <c r="D966" s="4" t="s">
        <v>13</v>
      </c>
      <c r="E966" s="4" t="s">
        <v>1219</v>
      </c>
      <c r="F966" s="4">
        <v>64</v>
      </c>
      <c r="G966" s="6">
        <v>42082</v>
      </c>
      <c r="H966" s="4"/>
      <c r="I966" t="str">
        <f>VLOOKUP(C966,Países!$A$2:$B$186,2,FALSE)</f>
        <v>Sub-Saharan Africa</v>
      </c>
      <c r="J966" s="4" t="e">
        <f>VLOOKUP(H966,Productos!$B$2:$C$13,2,FALSE)</f>
        <v>#N/A</v>
      </c>
      <c r="K966" s="4" t="e">
        <f>VLOOKUP(H966,Productos!$B$2:$D$13,3,FALSE)</f>
        <v>#N/A</v>
      </c>
      <c r="L966" s="4">
        <f>VLOOKUP(I966,Inventarios!$A$3:$B$9,2,FALSE)</f>
        <v>26618</v>
      </c>
      <c r="M966" s="4">
        <f>VLOOKUP(I966,Inventarios!$A$3:$C$9,3,FALSE)</f>
        <v>39447</v>
      </c>
      <c r="N966" s="4" t="e">
        <f t="shared" si="60"/>
        <v>#N/A</v>
      </c>
      <c r="O966" s="4" t="e">
        <f t="shared" si="61"/>
        <v>#N/A</v>
      </c>
      <c r="P966" s="4">
        <f t="shared" si="62"/>
        <v>2015</v>
      </c>
      <c r="Q966" s="4" t="e">
        <f t="shared" si="63"/>
        <v>#N/A</v>
      </c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5">
      <c r="A967" s="4">
        <v>24227</v>
      </c>
      <c r="B967" s="4" t="s">
        <v>1184</v>
      </c>
      <c r="C967" s="4" t="s">
        <v>257</v>
      </c>
      <c r="D967" s="4" t="s">
        <v>31</v>
      </c>
      <c r="E967" s="4" t="s">
        <v>1218</v>
      </c>
      <c r="F967" s="4">
        <v>204</v>
      </c>
      <c r="G967" s="6">
        <v>42203</v>
      </c>
      <c r="H967" s="4"/>
      <c r="I967" t="str">
        <f>VLOOKUP(C967,Países!$A$2:$B$186,2,FALSE)</f>
        <v>Europe</v>
      </c>
      <c r="J967" s="4" t="e">
        <f>VLOOKUP(H967,Productos!$B$2:$C$13,2,FALSE)</f>
        <v>#N/A</v>
      </c>
      <c r="K967" s="4" t="e">
        <f>VLOOKUP(H967,Productos!$B$2:$D$13,3,FALSE)</f>
        <v>#N/A</v>
      </c>
      <c r="L967" s="4">
        <f>VLOOKUP(I967,Inventarios!$A$3:$B$9,2,FALSE)</f>
        <v>12372</v>
      </c>
      <c r="M967" s="4">
        <f>VLOOKUP(I967,Inventarios!$A$3:$C$9,3,FALSE)</f>
        <v>22716</v>
      </c>
      <c r="N967" s="4" t="e">
        <f t="shared" si="60"/>
        <v>#N/A</v>
      </c>
      <c r="O967" s="4" t="e">
        <f t="shared" si="61"/>
        <v>#N/A</v>
      </c>
      <c r="P967" s="4">
        <f t="shared" si="62"/>
        <v>2015</v>
      </c>
      <c r="Q967" s="4" t="e">
        <f t="shared" si="63"/>
        <v>#N/A</v>
      </c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5">
      <c r="A968" s="4">
        <v>24228</v>
      </c>
      <c r="B968" s="4" t="s">
        <v>1185</v>
      </c>
      <c r="C968" s="4" t="s">
        <v>200</v>
      </c>
      <c r="D968" s="4" t="s">
        <v>19</v>
      </c>
      <c r="E968" s="4" t="s">
        <v>1219</v>
      </c>
      <c r="F968" s="4">
        <v>1</v>
      </c>
      <c r="G968" s="6">
        <v>42146</v>
      </c>
      <c r="H968" s="4"/>
      <c r="I968" t="str">
        <f>VLOOKUP(C968,Países!$A$2:$B$186,2,FALSE)</f>
        <v>Sub-Saharan Africa</v>
      </c>
      <c r="J968" s="4" t="e">
        <f>VLOOKUP(H968,Productos!$B$2:$C$13,2,FALSE)</f>
        <v>#N/A</v>
      </c>
      <c r="K968" s="4" t="e">
        <f>VLOOKUP(H968,Productos!$B$2:$D$13,3,FALSE)</f>
        <v>#N/A</v>
      </c>
      <c r="L968" s="4">
        <f>VLOOKUP(I968,Inventarios!$A$3:$B$9,2,FALSE)</f>
        <v>26618</v>
      </c>
      <c r="M968" s="4">
        <f>VLOOKUP(I968,Inventarios!$A$3:$C$9,3,FALSE)</f>
        <v>39447</v>
      </c>
      <c r="N968" s="4" t="e">
        <f t="shared" si="60"/>
        <v>#N/A</v>
      </c>
      <c r="O968" s="4" t="e">
        <f t="shared" si="61"/>
        <v>#N/A</v>
      </c>
      <c r="P968" s="4">
        <f t="shared" si="62"/>
        <v>2015</v>
      </c>
      <c r="Q968" s="4" t="e">
        <f t="shared" si="63"/>
        <v>#N/A</v>
      </c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5">
      <c r="A969" s="4">
        <v>24229</v>
      </c>
      <c r="B969" s="4" t="s">
        <v>1186</v>
      </c>
      <c r="C969" s="4" t="s">
        <v>15</v>
      </c>
      <c r="D969" s="4" t="s">
        <v>24</v>
      </c>
      <c r="E969" s="4" t="s">
        <v>1219</v>
      </c>
      <c r="F969" s="4">
        <v>21</v>
      </c>
      <c r="G969" s="6">
        <v>42124</v>
      </c>
      <c r="H969" s="4"/>
      <c r="I969" t="str">
        <f>VLOOKUP(C969,Países!$A$2:$B$186,2,FALSE)</f>
        <v>Sub-Saharan Africa</v>
      </c>
      <c r="J969" s="4" t="e">
        <f>VLOOKUP(H969,Productos!$B$2:$C$13,2,FALSE)</f>
        <v>#N/A</v>
      </c>
      <c r="K969" s="4" t="e">
        <f>VLOOKUP(H969,Productos!$B$2:$D$13,3,FALSE)</f>
        <v>#N/A</v>
      </c>
      <c r="L969" s="4">
        <f>VLOOKUP(I969,Inventarios!$A$3:$B$9,2,FALSE)</f>
        <v>26618</v>
      </c>
      <c r="M969" s="4">
        <f>VLOOKUP(I969,Inventarios!$A$3:$C$9,3,FALSE)</f>
        <v>39447</v>
      </c>
      <c r="N969" s="4" t="e">
        <f t="shared" si="60"/>
        <v>#N/A</v>
      </c>
      <c r="O969" s="4" t="e">
        <f t="shared" si="61"/>
        <v>#N/A</v>
      </c>
      <c r="P969" s="4">
        <f t="shared" si="62"/>
        <v>2015</v>
      </c>
      <c r="Q969" s="4" t="e">
        <f t="shared" si="63"/>
        <v>#N/A</v>
      </c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5">
      <c r="A970" s="4">
        <v>24230</v>
      </c>
      <c r="B970" s="4" t="s">
        <v>1187</v>
      </c>
      <c r="C970" s="4" t="s">
        <v>57</v>
      </c>
      <c r="D970" s="4" t="s">
        <v>16</v>
      </c>
      <c r="E970" s="4" t="s">
        <v>1219</v>
      </c>
      <c r="F970" s="4">
        <v>84</v>
      </c>
      <c r="G970" s="6">
        <v>42215</v>
      </c>
      <c r="H970" s="4"/>
      <c r="I970" t="str">
        <f>VLOOKUP(C970,Países!$A$2:$B$186,2,FALSE)</f>
        <v>Asia</v>
      </c>
      <c r="J970" s="4" t="e">
        <f>VLOOKUP(H970,Productos!$B$2:$C$13,2,FALSE)</f>
        <v>#N/A</v>
      </c>
      <c r="K970" s="4" t="e">
        <f>VLOOKUP(H970,Productos!$B$2:$D$13,3,FALSE)</f>
        <v>#N/A</v>
      </c>
      <c r="L970" s="4">
        <f>VLOOKUP(I970,Inventarios!$A$3:$B$9,2,FALSE)</f>
        <v>10972</v>
      </c>
      <c r="M970" s="4">
        <f>VLOOKUP(I970,Inventarios!$A$3:$C$9,3,FALSE)</f>
        <v>18721</v>
      </c>
      <c r="N970" s="4" t="e">
        <f t="shared" si="60"/>
        <v>#N/A</v>
      </c>
      <c r="O970" s="4" t="e">
        <f t="shared" si="61"/>
        <v>#N/A</v>
      </c>
      <c r="P970" s="4">
        <f t="shared" si="62"/>
        <v>2015</v>
      </c>
      <c r="Q970" s="4" t="e">
        <f t="shared" si="63"/>
        <v>#N/A</v>
      </c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5">
      <c r="A971" s="4">
        <v>24231</v>
      </c>
      <c r="B971" s="4" t="s">
        <v>1188</v>
      </c>
      <c r="C971" s="4" t="s">
        <v>165</v>
      </c>
      <c r="D971" s="4" t="s">
        <v>19</v>
      </c>
      <c r="E971" s="4" t="s">
        <v>1220</v>
      </c>
      <c r="F971" s="4">
        <v>33</v>
      </c>
      <c r="G971" s="6">
        <v>42243</v>
      </c>
      <c r="H971" s="4"/>
      <c r="I971" t="str">
        <f>VLOOKUP(C971,Países!$A$2:$B$186,2,FALSE)</f>
        <v>Central America and the Caribbean</v>
      </c>
      <c r="J971" s="4" t="e">
        <f>VLOOKUP(H971,Productos!$B$2:$C$13,2,FALSE)</f>
        <v>#N/A</v>
      </c>
      <c r="K971" s="4" t="e">
        <f>VLOOKUP(H971,Productos!$B$2:$D$13,3,FALSE)</f>
        <v>#N/A</v>
      </c>
      <c r="L971" s="4">
        <f>VLOOKUP(I971,Inventarios!$A$3:$B$9,2,FALSE)</f>
        <v>7690</v>
      </c>
      <c r="M971" s="4">
        <f>VLOOKUP(I971,Inventarios!$A$3:$C$9,3,FALSE)</f>
        <v>14672</v>
      </c>
      <c r="N971" s="4" t="e">
        <f t="shared" si="60"/>
        <v>#N/A</v>
      </c>
      <c r="O971" s="4" t="e">
        <f t="shared" si="61"/>
        <v>#N/A</v>
      </c>
      <c r="P971" s="4">
        <f t="shared" si="62"/>
        <v>2015</v>
      </c>
      <c r="Q971" s="4" t="e">
        <f t="shared" si="63"/>
        <v>#N/A</v>
      </c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5">
      <c r="A972" s="4">
        <v>24232</v>
      </c>
      <c r="B972" s="4" t="s">
        <v>1189</v>
      </c>
      <c r="C972" s="4" t="s">
        <v>164</v>
      </c>
      <c r="D972" s="4" t="s">
        <v>24</v>
      </c>
      <c r="E972" s="4" t="s">
        <v>1218</v>
      </c>
      <c r="F972" s="4">
        <v>177</v>
      </c>
      <c r="G972" s="6">
        <v>42128</v>
      </c>
      <c r="H972" s="4"/>
      <c r="I972" t="str">
        <f>VLOOKUP(C972,Países!$A$2:$B$186,2,FALSE)</f>
        <v>Central America and the Caribbean</v>
      </c>
      <c r="J972" s="4" t="e">
        <f>VLOOKUP(H972,Productos!$B$2:$C$13,2,FALSE)</f>
        <v>#N/A</v>
      </c>
      <c r="K972" s="4" t="e">
        <f>VLOOKUP(H972,Productos!$B$2:$D$13,3,FALSE)</f>
        <v>#N/A</v>
      </c>
      <c r="L972" s="4">
        <f>VLOOKUP(I972,Inventarios!$A$3:$B$9,2,FALSE)</f>
        <v>7690</v>
      </c>
      <c r="M972" s="4">
        <f>VLOOKUP(I972,Inventarios!$A$3:$C$9,3,FALSE)</f>
        <v>14672</v>
      </c>
      <c r="N972" s="4" t="e">
        <f t="shared" si="60"/>
        <v>#N/A</v>
      </c>
      <c r="O972" s="4" t="e">
        <f t="shared" si="61"/>
        <v>#N/A</v>
      </c>
      <c r="P972" s="4">
        <f t="shared" si="62"/>
        <v>2015</v>
      </c>
      <c r="Q972" s="4" t="e">
        <f t="shared" si="63"/>
        <v>#N/A</v>
      </c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5">
      <c r="A973" s="4">
        <v>24233</v>
      </c>
      <c r="B973" s="4" t="s">
        <v>1190</v>
      </c>
      <c r="C973" s="4" t="s">
        <v>72</v>
      </c>
      <c r="D973" s="4" t="s">
        <v>35</v>
      </c>
      <c r="E973" s="4" t="s">
        <v>1219</v>
      </c>
      <c r="F973" s="4">
        <v>162</v>
      </c>
      <c r="G973" s="6">
        <v>42074</v>
      </c>
      <c r="H973" s="4"/>
      <c r="I973" t="str">
        <f>VLOOKUP(C973,Países!$A$2:$B$186,2,FALSE)</f>
        <v>Middle East and North Africa</v>
      </c>
      <c r="J973" s="4" t="e">
        <f>VLOOKUP(H973,Productos!$B$2:$C$13,2,FALSE)</f>
        <v>#N/A</v>
      </c>
      <c r="K973" s="4" t="e">
        <f>VLOOKUP(H973,Productos!$B$2:$D$13,3,FALSE)</f>
        <v>#N/A</v>
      </c>
      <c r="L973" s="4">
        <f>VLOOKUP(I973,Inventarios!$A$3:$B$9,2,FALSE)</f>
        <v>11415</v>
      </c>
      <c r="M973" s="4">
        <f>VLOOKUP(I973,Inventarios!$A$3:$C$9,3,FALSE)</f>
        <v>15102</v>
      </c>
      <c r="N973" s="4" t="e">
        <f t="shared" si="60"/>
        <v>#N/A</v>
      </c>
      <c r="O973" s="4" t="e">
        <f t="shared" si="61"/>
        <v>#N/A</v>
      </c>
      <c r="P973" s="4">
        <f t="shared" si="62"/>
        <v>2015</v>
      </c>
      <c r="Q973" s="4" t="e">
        <f t="shared" si="63"/>
        <v>#N/A</v>
      </c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5">
      <c r="A974" s="4">
        <v>24234</v>
      </c>
      <c r="B974" s="4" t="s">
        <v>1191</v>
      </c>
      <c r="C974" s="4" t="s">
        <v>164</v>
      </c>
      <c r="D974" s="4" t="s">
        <v>37</v>
      </c>
      <c r="E974" s="4" t="s">
        <v>1219</v>
      </c>
      <c r="F974" s="4">
        <v>204</v>
      </c>
      <c r="G974" s="6">
        <v>42235</v>
      </c>
      <c r="H974" s="4"/>
      <c r="I974" t="str">
        <f>VLOOKUP(C974,Países!$A$2:$B$186,2,FALSE)</f>
        <v>Central America and the Caribbean</v>
      </c>
      <c r="J974" s="4" t="e">
        <f>VLOOKUP(H974,Productos!$B$2:$C$13,2,FALSE)</f>
        <v>#N/A</v>
      </c>
      <c r="K974" s="4" t="e">
        <f>VLOOKUP(H974,Productos!$B$2:$D$13,3,FALSE)</f>
        <v>#N/A</v>
      </c>
      <c r="L974" s="4">
        <f>VLOOKUP(I974,Inventarios!$A$3:$B$9,2,FALSE)</f>
        <v>7690</v>
      </c>
      <c r="M974" s="4">
        <f>VLOOKUP(I974,Inventarios!$A$3:$C$9,3,FALSE)</f>
        <v>14672</v>
      </c>
      <c r="N974" s="4" t="e">
        <f t="shared" si="60"/>
        <v>#N/A</v>
      </c>
      <c r="O974" s="4" t="e">
        <f t="shared" si="61"/>
        <v>#N/A</v>
      </c>
      <c r="P974" s="4">
        <f t="shared" si="62"/>
        <v>2015</v>
      </c>
      <c r="Q974" s="4" t="e">
        <f t="shared" si="63"/>
        <v>#N/A</v>
      </c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5">
      <c r="A975" s="4">
        <v>24235</v>
      </c>
      <c r="B975" s="4" t="s">
        <v>1192</v>
      </c>
      <c r="C975" s="4" t="s">
        <v>217</v>
      </c>
      <c r="D975" s="4" t="s">
        <v>37</v>
      </c>
      <c r="E975" s="4" t="s">
        <v>1219</v>
      </c>
      <c r="F975" s="4">
        <v>138</v>
      </c>
      <c r="G975" s="6">
        <v>42196</v>
      </c>
      <c r="H975" s="4"/>
      <c r="I975" t="str">
        <f>VLOOKUP(C975,Países!$A$2:$B$186,2,FALSE)</f>
        <v>Sub-Saharan Africa</v>
      </c>
      <c r="J975" s="4" t="e">
        <f>VLOOKUP(H975,Productos!$B$2:$C$13,2,FALSE)</f>
        <v>#N/A</v>
      </c>
      <c r="K975" s="4" t="e">
        <f>VLOOKUP(H975,Productos!$B$2:$D$13,3,FALSE)</f>
        <v>#N/A</v>
      </c>
      <c r="L975" s="4">
        <f>VLOOKUP(I975,Inventarios!$A$3:$B$9,2,FALSE)</f>
        <v>26618</v>
      </c>
      <c r="M975" s="4">
        <f>VLOOKUP(I975,Inventarios!$A$3:$C$9,3,FALSE)</f>
        <v>39447</v>
      </c>
      <c r="N975" s="4" t="e">
        <f t="shared" si="60"/>
        <v>#N/A</v>
      </c>
      <c r="O975" s="4" t="e">
        <f t="shared" si="61"/>
        <v>#N/A</v>
      </c>
      <c r="P975" s="4">
        <f t="shared" si="62"/>
        <v>2015</v>
      </c>
      <c r="Q975" s="4" t="e">
        <f t="shared" si="63"/>
        <v>#N/A</v>
      </c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5">
      <c r="A976" s="4">
        <v>24236</v>
      </c>
      <c r="B976" s="4" t="s">
        <v>1193</v>
      </c>
      <c r="C976" s="4" t="s">
        <v>178</v>
      </c>
      <c r="D976" s="4" t="s">
        <v>31</v>
      </c>
      <c r="E976" s="4" t="s">
        <v>1218</v>
      </c>
      <c r="F976" s="4">
        <v>195</v>
      </c>
      <c r="G976" s="6">
        <v>42056</v>
      </c>
      <c r="H976" s="4"/>
      <c r="I976" t="str">
        <f>VLOOKUP(C976,Países!$A$2:$B$186,2,FALSE)</f>
        <v>Middle East and North Africa</v>
      </c>
      <c r="J976" s="4" t="e">
        <f>VLOOKUP(H976,Productos!$B$2:$C$13,2,FALSE)</f>
        <v>#N/A</v>
      </c>
      <c r="K976" s="4" t="e">
        <f>VLOOKUP(H976,Productos!$B$2:$D$13,3,FALSE)</f>
        <v>#N/A</v>
      </c>
      <c r="L976" s="4">
        <f>VLOOKUP(I976,Inventarios!$A$3:$B$9,2,FALSE)</f>
        <v>11415</v>
      </c>
      <c r="M976" s="4">
        <f>VLOOKUP(I976,Inventarios!$A$3:$C$9,3,FALSE)</f>
        <v>15102</v>
      </c>
      <c r="N976" s="4" t="e">
        <f t="shared" si="60"/>
        <v>#N/A</v>
      </c>
      <c r="O976" s="4" t="e">
        <f t="shared" si="61"/>
        <v>#N/A</v>
      </c>
      <c r="P976" s="4">
        <f t="shared" si="62"/>
        <v>2015</v>
      </c>
      <c r="Q976" s="4" t="e">
        <f t="shared" si="63"/>
        <v>#N/A</v>
      </c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5">
      <c r="A977" s="4">
        <v>24237</v>
      </c>
      <c r="B977" s="4" t="s">
        <v>1194</v>
      </c>
      <c r="C977" s="4" t="s">
        <v>240</v>
      </c>
      <c r="D977" s="4" t="s">
        <v>13</v>
      </c>
      <c r="E977" s="4" t="s">
        <v>1220</v>
      </c>
      <c r="F977" s="4">
        <v>110</v>
      </c>
      <c r="G977" s="6">
        <v>42211</v>
      </c>
      <c r="H977" s="4"/>
      <c r="I977" t="str">
        <f>VLOOKUP(C977,Países!$A$2:$B$186,2,FALSE)</f>
        <v>Australia and Oceania</v>
      </c>
      <c r="J977" s="4" t="e">
        <f>VLOOKUP(H977,Productos!$B$2:$C$13,2,FALSE)</f>
        <v>#N/A</v>
      </c>
      <c r="K977" s="4" t="e">
        <f>VLOOKUP(H977,Productos!$B$2:$D$13,3,FALSE)</f>
        <v>#N/A</v>
      </c>
      <c r="L977" s="4">
        <f>VLOOKUP(I977,Inventarios!$A$3:$B$9,2,FALSE)</f>
        <v>4047</v>
      </c>
      <c r="M977" s="4">
        <f>VLOOKUP(I977,Inventarios!$A$3:$C$9,3,FALSE)</f>
        <v>9654</v>
      </c>
      <c r="N977" s="4" t="e">
        <f t="shared" si="60"/>
        <v>#N/A</v>
      </c>
      <c r="O977" s="4" t="e">
        <f t="shared" si="61"/>
        <v>#N/A</v>
      </c>
      <c r="P977" s="4">
        <f t="shared" si="62"/>
        <v>2015</v>
      </c>
      <c r="Q977" s="4" t="e">
        <f t="shared" si="63"/>
        <v>#N/A</v>
      </c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5">
      <c r="A978" s="4">
        <v>24238</v>
      </c>
      <c r="B978" s="4" t="s">
        <v>1195</v>
      </c>
      <c r="C978" s="4" t="s">
        <v>53</v>
      </c>
      <c r="D978" s="4" t="s">
        <v>28</v>
      </c>
      <c r="E978" s="4" t="s">
        <v>1218</v>
      </c>
      <c r="F978" s="4">
        <v>59</v>
      </c>
      <c r="G978" s="6">
        <v>42153</v>
      </c>
      <c r="H978" s="4"/>
      <c r="I978" t="str">
        <f>VLOOKUP(C978,Países!$A$2:$B$186,2,FALSE)</f>
        <v>Middle East and North Africa</v>
      </c>
      <c r="J978" s="4" t="e">
        <f>VLOOKUP(H978,Productos!$B$2:$C$13,2,FALSE)</f>
        <v>#N/A</v>
      </c>
      <c r="K978" s="4" t="e">
        <f>VLOOKUP(H978,Productos!$B$2:$D$13,3,FALSE)</f>
        <v>#N/A</v>
      </c>
      <c r="L978" s="4">
        <f>VLOOKUP(I978,Inventarios!$A$3:$B$9,2,FALSE)</f>
        <v>11415</v>
      </c>
      <c r="M978" s="4">
        <f>VLOOKUP(I978,Inventarios!$A$3:$C$9,3,FALSE)</f>
        <v>15102</v>
      </c>
      <c r="N978" s="4" t="e">
        <f t="shared" si="60"/>
        <v>#N/A</v>
      </c>
      <c r="O978" s="4" t="e">
        <f t="shared" si="61"/>
        <v>#N/A</v>
      </c>
      <c r="P978" s="4">
        <f t="shared" si="62"/>
        <v>2015</v>
      </c>
      <c r="Q978" s="4" t="e">
        <f t="shared" si="63"/>
        <v>#N/A</v>
      </c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5">
      <c r="A979" s="4">
        <v>24239</v>
      </c>
      <c r="B979" s="4" t="s">
        <v>1196</v>
      </c>
      <c r="C979" s="4" t="s">
        <v>191</v>
      </c>
      <c r="D979" s="4" t="s">
        <v>19</v>
      </c>
      <c r="E979" s="4" t="s">
        <v>1218</v>
      </c>
      <c r="F979" s="4">
        <v>201</v>
      </c>
      <c r="G979" s="6">
        <v>42158</v>
      </c>
      <c r="H979" s="4"/>
      <c r="I979" t="str">
        <f>VLOOKUP(C979,Países!$A$2:$B$186,2,FALSE)</f>
        <v>Asia</v>
      </c>
      <c r="J979" s="4" t="e">
        <f>VLOOKUP(H979,Productos!$B$2:$C$13,2,FALSE)</f>
        <v>#N/A</v>
      </c>
      <c r="K979" s="4" t="e">
        <f>VLOOKUP(H979,Productos!$B$2:$D$13,3,FALSE)</f>
        <v>#N/A</v>
      </c>
      <c r="L979" s="4">
        <f>VLOOKUP(I979,Inventarios!$A$3:$B$9,2,FALSE)</f>
        <v>10972</v>
      </c>
      <c r="M979" s="4">
        <f>VLOOKUP(I979,Inventarios!$A$3:$C$9,3,FALSE)</f>
        <v>18721</v>
      </c>
      <c r="N979" s="4" t="e">
        <f t="shared" si="60"/>
        <v>#N/A</v>
      </c>
      <c r="O979" s="4" t="e">
        <f t="shared" si="61"/>
        <v>#N/A</v>
      </c>
      <c r="P979" s="4">
        <f t="shared" si="62"/>
        <v>2015</v>
      </c>
      <c r="Q979" s="4" t="e">
        <f t="shared" si="63"/>
        <v>#N/A</v>
      </c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5">
      <c r="A980" s="4">
        <v>24240</v>
      </c>
      <c r="B980" s="4" t="s">
        <v>1197</v>
      </c>
      <c r="C980" s="4" t="s">
        <v>188</v>
      </c>
      <c r="D980" s="4" t="s">
        <v>19</v>
      </c>
      <c r="E980" s="4" t="s">
        <v>1220</v>
      </c>
      <c r="F980" s="4">
        <v>44</v>
      </c>
      <c r="G980" s="6">
        <v>42128</v>
      </c>
      <c r="H980" s="4"/>
      <c r="I980" t="str">
        <f>VLOOKUP(C980,Países!$A$2:$B$186,2,FALSE)</f>
        <v>Asia</v>
      </c>
      <c r="J980" s="4" t="e">
        <f>VLOOKUP(H980,Productos!$B$2:$C$13,2,FALSE)</f>
        <v>#N/A</v>
      </c>
      <c r="K980" s="4" t="e">
        <f>VLOOKUP(H980,Productos!$B$2:$D$13,3,FALSE)</f>
        <v>#N/A</v>
      </c>
      <c r="L980" s="4">
        <f>VLOOKUP(I980,Inventarios!$A$3:$B$9,2,FALSE)</f>
        <v>10972</v>
      </c>
      <c r="M980" s="4">
        <f>VLOOKUP(I980,Inventarios!$A$3:$C$9,3,FALSE)</f>
        <v>18721</v>
      </c>
      <c r="N980" s="4" t="e">
        <f t="shared" si="60"/>
        <v>#N/A</v>
      </c>
      <c r="O980" s="4" t="e">
        <f t="shared" si="61"/>
        <v>#N/A</v>
      </c>
      <c r="P980" s="4">
        <f t="shared" si="62"/>
        <v>2015</v>
      </c>
      <c r="Q980" s="4" t="e">
        <f t="shared" si="63"/>
        <v>#N/A</v>
      </c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5">
      <c r="A981" s="4">
        <v>24241</v>
      </c>
      <c r="B981" s="4" t="s">
        <v>1198</v>
      </c>
      <c r="C981" s="4" t="s">
        <v>63</v>
      </c>
      <c r="D981" s="4" t="s">
        <v>19</v>
      </c>
      <c r="E981" s="4" t="s">
        <v>1218</v>
      </c>
      <c r="F981" s="4">
        <v>36</v>
      </c>
      <c r="G981" s="6">
        <v>42221</v>
      </c>
      <c r="H981" s="4"/>
      <c r="I981" t="str">
        <f>VLOOKUP(C981,Países!$A$2:$B$186,2,FALSE)</f>
        <v>Europe</v>
      </c>
      <c r="J981" s="4" t="e">
        <f>VLOOKUP(H981,Productos!$B$2:$C$13,2,FALSE)</f>
        <v>#N/A</v>
      </c>
      <c r="K981" s="4" t="e">
        <f>VLOOKUP(H981,Productos!$B$2:$D$13,3,FALSE)</f>
        <v>#N/A</v>
      </c>
      <c r="L981" s="4">
        <f>VLOOKUP(I981,Inventarios!$A$3:$B$9,2,FALSE)</f>
        <v>12372</v>
      </c>
      <c r="M981" s="4">
        <f>VLOOKUP(I981,Inventarios!$A$3:$C$9,3,FALSE)</f>
        <v>22716</v>
      </c>
      <c r="N981" s="4" t="e">
        <f t="shared" si="60"/>
        <v>#N/A</v>
      </c>
      <c r="O981" s="4" t="e">
        <f t="shared" si="61"/>
        <v>#N/A</v>
      </c>
      <c r="P981" s="4">
        <f t="shared" si="62"/>
        <v>2015</v>
      </c>
      <c r="Q981" s="4" t="e">
        <f t="shared" si="63"/>
        <v>#N/A</v>
      </c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5">
      <c r="A982" s="4">
        <v>24242</v>
      </c>
      <c r="B982" s="4" t="s">
        <v>1199</v>
      </c>
      <c r="C982" s="4" t="s">
        <v>109</v>
      </c>
      <c r="D982" s="4" t="s">
        <v>24</v>
      </c>
      <c r="E982" s="4" t="s">
        <v>1218</v>
      </c>
      <c r="F982" s="4">
        <v>11</v>
      </c>
      <c r="G982" s="6">
        <v>42120</v>
      </c>
      <c r="H982" s="4"/>
      <c r="I982" t="str">
        <f>VLOOKUP(C982,Países!$A$2:$B$186,2,FALSE)</f>
        <v>Sub-Saharan Africa</v>
      </c>
      <c r="J982" s="4" t="e">
        <f>VLOOKUP(H982,Productos!$B$2:$C$13,2,FALSE)</f>
        <v>#N/A</v>
      </c>
      <c r="K982" s="4" t="e">
        <f>VLOOKUP(H982,Productos!$B$2:$D$13,3,FALSE)</f>
        <v>#N/A</v>
      </c>
      <c r="L982" s="4">
        <f>VLOOKUP(I982,Inventarios!$A$3:$B$9,2,FALSE)</f>
        <v>26618</v>
      </c>
      <c r="M982" s="4">
        <f>VLOOKUP(I982,Inventarios!$A$3:$C$9,3,FALSE)</f>
        <v>39447</v>
      </c>
      <c r="N982" s="4" t="e">
        <f t="shared" si="60"/>
        <v>#N/A</v>
      </c>
      <c r="O982" s="4" t="e">
        <f t="shared" si="61"/>
        <v>#N/A</v>
      </c>
      <c r="P982" s="4">
        <f t="shared" si="62"/>
        <v>2015</v>
      </c>
      <c r="Q982" s="4" t="e">
        <f t="shared" si="63"/>
        <v>#N/A</v>
      </c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5">
      <c r="A983" s="4">
        <v>24243</v>
      </c>
      <c r="B983" s="4" t="s">
        <v>1200</v>
      </c>
      <c r="C983" s="4" t="s">
        <v>167</v>
      </c>
      <c r="D983" s="4" t="s">
        <v>19</v>
      </c>
      <c r="E983" s="4" t="s">
        <v>1218</v>
      </c>
      <c r="F983" s="4">
        <v>88</v>
      </c>
      <c r="G983" s="6">
        <v>42039</v>
      </c>
      <c r="H983" s="4"/>
      <c r="I983" t="str">
        <f>VLOOKUP(C983,Países!$A$2:$B$186,2,FALSE)</f>
        <v>Europe</v>
      </c>
      <c r="J983" s="4" t="e">
        <f>VLOOKUP(H983,Productos!$B$2:$C$13,2,FALSE)</f>
        <v>#N/A</v>
      </c>
      <c r="K983" s="4" t="e">
        <f>VLOOKUP(H983,Productos!$B$2:$D$13,3,FALSE)</f>
        <v>#N/A</v>
      </c>
      <c r="L983" s="4">
        <f>VLOOKUP(I983,Inventarios!$A$3:$B$9,2,FALSE)</f>
        <v>12372</v>
      </c>
      <c r="M983" s="4">
        <f>VLOOKUP(I983,Inventarios!$A$3:$C$9,3,FALSE)</f>
        <v>22716</v>
      </c>
      <c r="N983" s="4" t="e">
        <f t="shared" si="60"/>
        <v>#N/A</v>
      </c>
      <c r="O983" s="4" t="e">
        <f t="shared" si="61"/>
        <v>#N/A</v>
      </c>
      <c r="P983" s="4">
        <f t="shared" si="62"/>
        <v>2015</v>
      </c>
      <c r="Q983" s="4" t="e">
        <f t="shared" si="63"/>
        <v>#N/A</v>
      </c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5">
      <c r="A984" s="4">
        <v>24244</v>
      </c>
      <c r="B984" s="4" t="s">
        <v>1201</v>
      </c>
      <c r="C984" s="4" t="s">
        <v>238</v>
      </c>
      <c r="D984" s="4" t="s">
        <v>19</v>
      </c>
      <c r="E984" s="4" t="s">
        <v>1219</v>
      </c>
      <c r="F984" s="4">
        <v>16</v>
      </c>
      <c r="G984" s="6">
        <v>42245</v>
      </c>
      <c r="H984" s="4"/>
      <c r="I984" t="str">
        <f>VLOOKUP(C984,Países!$A$2:$B$186,2,FALSE)</f>
        <v>Australia and Oceania</v>
      </c>
      <c r="J984" s="4" t="e">
        <f>VLOOKUP(H984,Productos!$B$2:$C$13,2,FALSE)</f>
        <v>#N/A</v>
      </c>
      <c r="K984" s="4" t="e">
        <f>VLOOKUP(H984,Productos!$B$2:$D$13,3,FALSE)</f>
        <v>#N/A</v>
      </c>
      <c r="L984" s="4">
        <f>VLOOKUP(I984,Inventarios!$A$3:$B$9,2,FALSE)</f>
        <v>4047</v>
      </c>
      <c r="M984" s="4">
        <f>VLOOKUP(I984,Inventarios!$A$3:$C$9,3,FALSE)</f>
        <v>9654</v>
      </c>
      <c r="N984" s="4" t="e">
        <f t="shared" si="60"/>
        <v>#N/A</v>
      </c>
      <c r="O984" s="4" t="e">
        <f t="shared" si="61"/>
        <v>#N/A</v>
      </c>
      <c r="P984" s="4">
        <f t="shared" si="62"/>
        <v>2015</v>
      </c>
      <c r="Q984" s="4" t="e">
        <f t="shared" si="63"/>
        <v>#N/A</v>
      </c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5">
      <c r="A985" s="4">
        <v>24245</v>
      </c>
      <c r="B985" s="4" t="s">
        <v>1202</v>
      </c>
      <c r="C985" s="4" t="s">
        <v>153</v>
      </c>
      <c r="D985" s="4" t="s">
        <v>35</v>
      </c>
      <c r="E985" s="4" t="s">
        <v>1218</v>
      </c>
      <c r="F985" s="4">
        <v>138</v>
      </c>
      <c r="G985" s="6">
        <v>42192</v>
      </c>
      <c r="H985" s="4"/>
      <c r="I985" t="str">
        <f>VLOOKUP(C985,Países!$A$2:$B$186,2,FALSE)</f>
        <v>Europe</v>
      </c>
      <c r="J985" s="4" t="e">
        <f>VLOOKUP(H985,Productos!$B$2:$C$13,2,FALSE)</f>
        <v>#N/A</v>
      </c>
      <c r="K985" s="4" t="e">
        <f>VLOOKUP(H985,Productos!$B$2:$D$13,3,FALSE)</f>
        <v>#N/A</v>
      </c>
      <c r="L985" s="4">
        <f>VLOOKUP(I985,Inventarios!$A$3:$B$9,2,FALSE)</f>
        <v>12372</v>
      </c>
      <c r="M985" s="4">
        <f>VLOOKUP(I985,Inventarios!$A$3:$C$9,3,FALSE)</f>
        <v>22716</v>
      </c>
      <c r="N985" s="4" t="e">
        <f t="shared" si="60"/>
        <v>#N/A</v>
      </c>
      <c r="O985" s="4" t="e">
        <f t="shared" si="61"/>
        <v>#N/A</v>
      </c>
      <c r="P985" s="4">
        <f t="shared" si="62"/>
        <v>2015</v>
      </c>
      <c r="Q985" s="4" t="e">
        <f t="shared" si="63"/>
        <v>#N/A</v>
      </c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5">
      <c r="A986" s="4">
        <v>24246</v>
      </c>
      <c r="B986" s="4" t="s">
        <v>1203</v>
      </c>
      <c r="C986" s="4" t="s">
        <v>202</v>
      </c>
      <c r="D986" s="4" t="s">
        <v>41</v>
      </c>
      <c r="E986" s="4" t="s">
        <v>1218</v>
      </c>
      <c r="F986" s="4">
        <v>92</v>
      </c>
      <c r="G986" s="6">
        <v>42166</v>
      </c>
      <c r="H986" s="4"/>
      <c r="I986" t="str">
        <f>VLOOKUP(C986,Países!$A$2:$B$186,2,FALSE)</f>
        <v>Europe</v>
      </c>
      <c r="J986" s="4" t="e">
        <f>VLOOKUP(H986,Productos!$B$2:$C$13,2,FALSE)</f>
        <v>#N/A</v>
      </c>
      <c r="K986" s="4" t="e">
        <f>VLOOKUP(H986,Productos!$B$2:$D$13,3,FALSE)</f>
        <v>#N/A</v>
      </c>
      <c r="L986" s="4">
        <f>VLOOKUP(I986,Inventarios!$A$3:$B$9,2,FALSE)</f>
        <v>12372</v>
      </c>
      <c r="M986" s="4">
        <f>VLOOKUP(I986,Inventarios!$A$3:$C$9,3,FALSE)</f>
        <v>22716</v>
      </c>
      <c r="N986" s="4" t="e">
        <f t="shared" si="60"/>
        <v>#N/A</v>
      </c>
      <c r="O986" s="4" t="e">
        <f t="shared" si="61"/>
        <v>#N/A</v>
      </c>
      <c r="P986" s="4">
        <f t="shared" si="62"/>
        <v>2015</v>
      </c>
      <c r="Q986" s="4" t="e">
        <f t="shared" si="63"/>
        <v>#N/A</v>
      </c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5">
      <c r="A987" s="4">
        <v>24247</v>
      </c>
      <c r="B987" s="4" t="s">
        <v>1204</v>
      </c>
      <c r="C987" s="4" t="s">
        <v>169</v>
      </c>
      <c r="D987" s="4" t="s">
        <v>19</v>
      </c>
      <c r="E987" s="4" t="s">
        <v>1218</v>
      </c>
      <c r="F987" s="4">
        <v>74</v>
      </c>
      <c r="G987" s="6">
        <v>42214</v>
      </c>
      <c r="H987" s="4"/>
      <c r="I987" t="str">
        <f>VLOOKUP(C987,Países!$A$2:$B$186,2,FALSE)</f>
        <v>Europe</v>
      </c>
      <c r="J987" s="4" t="e">
        <f>VLOOKUP(H987,Productos!$B$2:$C$13,2,FALSE)</f>
        <v>#N/A</v>
      </c>
      <c r="K987" s="4" t="e">
        <f>VLOOKUP(H987,Productos!$B$2:$D$13,3,FALSE)</f>
        <v>#N/A</v>
      </c>
      <c r="L987" s="4">
        <f>VLOOKUP(I987,Inventarios!$A$3:$B$9,2,FALSE)</f>
        <v>12372</v>
      </c>
      <c r="M987" s="4">
        <f>VLOOKUP(I987,Inventarios!$A$3:$C$9,3,FALSE)</f>
        <v>22716</v>
      </c>
      <c r="N987" s="4" t="e">
        <f t="shared" si="60"/>
        <v>#N/A</v>
      </c>
      <c r="O987" s="4" t="e">
        <f t="shared" si="61"/>
        <v>#N/A</v>
      </c>
      <c r="P987" s="4">
        <f t="shared" si="62"/>
        <v>2015</v>
      </c>
      <c r="Q987" s="4" t="e">
        <f t="shared" si="63"/>
        <v>#N/A</v>
      </c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5">
      <c r="A988" s="4">
        <v>24248</v>
      </c>
      <c r="B988" s="4" t="s">
        <v>1205</v>
      </c>
      <c r="C988" s="4" t="s">
        <v>219</v>
      </c>
      <c r="D988" s="4" t="s">
        <v>16</v>
      </c>
      <c r="E988" s="4" t="s">
        <v>1218</v>
      </c>
      <c r="F988" s="4">
        <v>144</v>
      </c>
      <c r="G988" s="6">
        <v>42153</v>
      </c>
      <c r="H988" s="4"/>
      <c r="I988" t="str">
        <f>VLOOKUP(C988,Países!$A$2:$B$186,2,FALSE)</f>
        <v>Sub-Saharan Africa</v>
      </c>
      <c r="J988" s="4" t="e">
        <f>VLOOKUP(H988,Productos!$B$2:$C$13,2,FALSE)</f>
        <v>#N/A</v>
      </c>
      <c r="K988" s="4" t="e">
        <f>VLOOKUP(H988,Productos!$B$2:$D$13,3,FALSE)</f>
        <v>#N/A</v>
      </c>
      <c r="L988" s="4">
        <f>VLOOKUP(I988,Inventarios!$A$3:$B$9,2,FALSE)</f>
        <v>26618</v>
      </c>
      <c r="M988" s="4">
        <f>VLOOKUP(I988,Inventarios!$A$3:$C$9,3,FALSE)</f>
        <v>39447</v>
      </c>
      <c r="N988" s="4" t="e">
        <f t="shared" si="60"/>
        <v>#N/A</v>
      </c>
      <c r="O988" s="4" t="e">
        <f t="shared" si="61"/>
        <v>#N/A</v>
      </c>
      <c r="P988" s="4">
        <f t="shared" si="62"/>
        <v>2015</v>
      </c>
      <c r="Q988" s="4" t="e">
        <f t="shared" si="63"/>
        <v>#N/A</v>
      </c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5">
      <c r="A989" s="4">
        <v>24249</v>
      </c>
      <c r="B989" s="4" t="s">
        <v>1206</v>
      </c>
      <c r="C989" s="4" t="s">
        <v>112</v>
      </c>
      <c r="D989" s="4" t="s">
        <v>16</v>
      </c>
      <c r="E989" s="4" t="s">
        <v>1220</v>
      </c>
      <c r="F989" s="4">
        <v>151</v>
      </c>
      <c r="G989" s="6">
        <v>42071</v>
      </c>
      <c r="H989" s="4"/>
      <c r="I989" t="str">
        <f>VLOOKUP(C989,Países!$A$2:$B$186,2,FALSE)</f>
        <v>Europe</v>
      </c>
      <c r="J989" s="4" t="e">
        <f>VLOOKUP(H989,Productos!$B$2:$C$13,2,FALSE)</f>
        <v>#N/A</v>
      </c>
      <c r="K989" s="4" t="e">
        <f>VLOOKUP(H989,Productos!$B$2:$D$13,3,FALSE)</f>
        <v>#N/A</v>
      </c>
      <c r="L989" s="4">
        <f>VLOOKUP(I989,Inventarios!$A$3:$B$9,2,FALSE)</f>
        <v>12372</v>
      </c>
      <c r="M989" s="4">
        <f>VLOOKUP(I989,Inventarios!$A$3:$C$9,3,FALSE)</f>
        <v>22716</v>
      </c>
      <c r="N989" s="4" t="e">
        <f t="shared" si="60"/>
        <v>#N/A</v>
      </c>
      <c r="O989" s="4" t="e">
        <f t="shared" si="61"/>
        <v>#N/A</v>
      </c>
      <c r="P989" s="4">
        <f t="shared" si="62"/>
        <v>2015</v>
      </c>
      <c r="Q989" s="4" t="e">
        <f t="shared" si="63"/>
        <v>#N/A</v>
      </c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5">
      <c r="A990" s="4">
        <v>24250</v>
      </c>
      <c r="B990" s="4" t="s">
        <v>1207</v>
      </c>
      <c r="C990" s="4" t="s">
        <v>53</v>
      </c>
      <c r="D990" s="4" t="s">
        <v>35</v>
      </c>
      <c r="E990" s="4" t="s">
        <v>1218</v>
      </c>
      <c r="F990" s="4">
        <v>11</v>
      </c>
      <c r="G990" s="6">
        <v>42071</v>
      </c>
      <c r="H990" s="4"/>
      <c r="I990" t="str">
        <f>VLOOKUP(C990,Países!$A$2:$B$186,2,FALSE)</f>
        <v>Middle East and North Africa</v>
      </c>
      <c r="J990" s="4" t="e">
        <f>VLOOKUP(H990,Productos!$B$2:$C$13,2,FALSE)</f>
        <v>#N/A</v>
      </c>
      <c r="K990" s="4" t="e">
        <f>VLOOKUP(H990,Productos!$B$2:$D$13,3,FALSE)</f>
        <v>#N/A</v>
      </c>
      <c r="L990" s="4">
        <f>VLOOKUP(I990,Inventarios!$A$3:$B$9,2,FALSE)</f>
        <v>11415</v>
      </c>
      <c r="M990" s="4">
        <f>VLOOKUP(I990,Inventarios!$A$3:$C$9,3,FALSE)</f>
        <v>15102</v>
      </c>
      <c r="N990" s="4" t="e">
        <f t="shared" si="60"/>
        <v>#N/A</v>
      </c>
      <c r="O990" s="4" t="e">
        <f t="shared" si="61"/>
        <v>#N/A</v>
      </c>
      <c r="P990" s="4">
        <f t="shared" si="62"/>
        <v>2015</v>
      </c>
      <c r="Q990" s="4" t="e">
        <f t="shared" si="63"/>
        <v>#N/A</v>
      </c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5">
      <c r="A991" s="4">
        <v>24251</v>
      </c>
      <c r="B991" s="4" t="s">
        <v>461</v>
      </c>
      <c r="C991" s="4" t="s">
        <v>202</v>
      </c>
      <c r="D991" s="4" t="s">
        <v>22</v>
      </c>
      <c r="E991" s="4" t="s">
        <v>1219</v>
      </c>
      <c r="F991" s="4">
        <v>15</v>
      </c>
      <c r="G991" s="6">
        <v>42121</v>
      </c>
      <c r="H991" s="4"/>
      <c r="I991" t="str">
        <f>VLOOKUP(C991,Países!$A$2:$B$186,2,FALSE)</f>
        <v>Europe</v>
      </c>
      <c r="J991" s="4" t="e">
        <f>VLOOKUP(H991,Productos!$B$2:$C$13,2,FALSE)</f>
        <v>#N/A</v>
      </c>
      <c r="K991" s="4" t="e">
        <f>VLOOKUP(H991,Productos!$B$2:$D$13,3,FALSE)</f>
        <v>#N/A</v>
      </c>
      <c r="L991" s="4">
        <f>VLOOKUP(I991,Inventarios!$A$3:$B$9,2,FALSE)</f>
        <v>12372</v>
      </c>
      <c r="M991" s="4">
        <f>VLOOKUP(I991,Inventarios!$A$3:$C$9,3,FALSE)</f>
        <v>22716</v>
      </c>
      <c r="N991" s="4" t="e">
        <f t="shared" si="60"/>
        <v>#N/A</v>
      </c>
      <c r="O991" s="4" t="e">
        <f t="shared" si="61"/>
        <v>#N/A</v>
      </c>
      <c r="P991" s="4">
        <f t="shared" si="62"/>
        <v>2015</v>
      </c>
      <c r="Q991" s="4" t="e">
        <f t="shared" si="63"/>
        <v>#N/A</v>
      </c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5">
      <c r="A992" s="4">
        <v>24252</v>
      </c>
      <c r="B992" s="4" t="s">
        <v>1208</v>
      </c>
      <c r="C992" s="4" t="s">
        <v>307</v>
      </c>
      <c r="D992" s="4" t="s">
        <v>19</v>
      </c>
      <c r="E992" s="4" t="s">
        <v>1218</v>
      </c>
      <c r="F992" s="4">
        <v>170</v>
      </c>
      <c r="G992" s="6">
        <v>42159</v>
      </c>
      <c r="H992" s="4"/>
      <c r="I992" t="str">
        <f>VLOOKUP(C992,Países!$A$2:$B$186,2,FALSE)</f>
        <v>Sub-Saharan Africa</v>
      </c>
      <c r="J992" s="4" t="e">
        <f>VLOOKUP(H992,Productos!$B$2:$C$13,2,FALSE)</f>
        <v>#N/A</v>
      </c>
      <c r="K992" s="4" t="e">
        <f>VLOOKUP(H992,Productos!$B$2:$D$13,3,FALSE)</f>
        <v>#N/A</v>
      </c>
      <c r="L992" s="4">
        <f>VLOOKUP(I992,Inventarios!$A$3:$B$9,2,FALSE)</f>
        <v>26618</v>
      </c>
      <c r="M992" s="4">
        <f>VLOOKUP(I992,Inventarios!$A$3:$C$9,3,FALSE)</f>
        <v>39447</v>
      </c>
      <c r="N992" s="4" t="e">
        <f t="shared" si="60"/>
        <v>#N/A</v>
      </c>
      <c r="O992" s="4" t="e">
        <f t="shared" si="61"/>
        <v>#N/A</v>
      </c>
      <c r="P992" s="4">
        <f t="shared" si="62"/>
        <v>2015</v>
      </c>
      <c r="Q992" s="4" t="e">
        <f t="shared" si="63"/>
        <v>#N/A</v>
      </c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5">
      <c r="A993" s="4">
        <v>24253</v>
      </c>
      <c r="B993" s="4" t="s">
        <v>1209</v>
      </c>
      <c r="C993" s="4" t="s">
        <v>274</v>
      </c>
      <c r="D993" s="4" t="s">
        <v>24</v>
      </c>
      <c r="E993" s="4" t="s">
        <v>1218</v>
      </c>
      <c r="F993" s="4">
        <v>77</v>
      </c>
      <c r="G993" s="6">
        <v>42132</v>
      </c>
      <c r="H993" s="4"/>
      <c r="I993" t="str">
        <f>VLOOKUP(C993,Países!$A$2:$B$186,2,FALSE)</f>
        <v>Middle East and North Africa</v>
      </c>
      <c r="J993" s="4" t="e">
        <f>VLOOKUP(H993,Productos!$B$2:$C$13,2,FALSE)</f>
        <v>#N/A</v>
      </c>
      <c r="K993" s="4" t="e">
        <f>VLOOKUP(H993,Productos!$B$2:$D$13,3,FALSE)</f>
        <v>#N/A</v>
      </c>
      <c r="L993" s="4">
        <f>VLOOKUP(I993,Inventarios!$A$3:$B$9,2,FALSE)</f>
        <v>11415</v>
      </c>
      <c r="M993" s="4">
        <f>VLOOKUP(I993,Inventarios!$A$3:$C$9,3,FALSE)</f>
        <v>15102</v>
      </c>
      <c r="N993" s="4" t="e">
        <f t="shared" si="60"/>
        <v>#N/A</v>
      </c>
      <c r="O993" s="4" t="e">
        <f t="shared" si="61"/>
        <v>#N/A</v>
      </c>
      <c r="P993" s="4">
        <f t="shared" si="62"/>
        <v>2015</v>
      </c>
      <c r="Q993" s="4" t="e">
        <f t="shared" si="63"/>
        <v>#N/A</v>
      </c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5">
      <c r="A994" s="4">
        <v>24254</v>
      </c>
      <c r="B994" s="4" t="s">
        <v>1210</v>
      </c>
      <c r="C994" s="4" t="s">
        <v>64</v>
      </c>
      <c r="D994" s="4" t="s">
        <v>31</v>
      </c>
      <c r="E994" s="4" t="s">
        <v>1218</v>
      </c>
      <c r="F994" s="4">
        <v>6</v>
      </c>
      <c r="G994" s="6">
        <v>42192</v>
      </c>
      <c r="H994" s="4"/>
      <c r="I994" t="str">
        <f>VLOOKUP(C994,Países!$A$2:$B$186,2,FALSE)</f>
        <v>Central America and the Caribbean</v>
      </c>
      <c r="J994" s="4" t="e">
        <f>VLOOKUP(H994,Productos!$B$2:$C$13,2,FALSE)</f>
        <v>#N/A</v>
      </c>
      <c r="K994" s="4" t="e">
        <f>VLOOKUP(H994,Productos!$B$2:$D$13,3,FALSE)</f>
        <v>#N/A</v>
      </c>
      <c r="L994" s="4">
        <f>VLOOKUP(I994,Inventarios!$A$3:$B$9,2,FALSE)</f>
        <v>7690</v>
      </c>
      <c r="M994" s="4">
        <f>VLOOKUP(I994,Inventarios!$A$3:$C$9,3,FALSE)</f>
        <v>14672</v>
      </c>
      <c r="N994" s="4" t="e">
        <f t="shared" si="60"/>
        <v>#N/A</v>
      </c>
      <c r="O994" s="4" t="e">
        <f t="shared" si="61"/>
        <v>#N/A</v>
      </c>
      <c r="P994" s="4">
        <f t="shared" si="62"/>
        <v>2015</v>
      </c>
      <c r="Q994" s="4" t="e">
        <f t="shared" si="63"/>
        <v>#N/A</v>
      </c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5">
      <c r="A995" s="4">
        <v>24255</v>
      </c>
      <c r="B995" s="4" t="s">
        <v>1211</v>
      </c>
      <c r="C995" s="4" t="s">
        <v>300</v>
      </c>
      <c r="D995" s="4" t="s">
        <v>24</v>
      </c>
      <c r="E995" s="4" t="s">
        <v>1219</v>
      </c>
      <c r="F995" s="4">
        <v>189</v>
      </c>
      <c r="G995" s="6">
        <v>42012</v>
      </c>
      <c r="H995" s="4"/>
      <c r="I995" t="str">
        <f>VLOOKUP(C995,Países!$A$2:$B$186,2,FALSE)</f>
        <v>Asia</v>
      </c>
      <c r="J995" s="4" t="e">
        <f>VLOOKUP(H995,Productos!$B$2:$C$13,2,FALSE)</f>
        <v>#N/A</v>
      </c>
      <c r="K995" s="4" t="e">
        <f>VLOOKUP(H995,Productos!$B$2:$D$13,3,FALSE)</f>
        <v>#N/A</v>
      </c>
      <c r="L995" s="4">
        <f>VLOOKUP(I995,Inventarios!$A$3:$B$9,2,FALSE)</f>
        <v>10972</v>
      </c>
      <c r="M995" s="4">
        <f>VLOOKUP(I995,Inventarios!$A$3:$C$9,3,FALSE)</f>
        <v>18721</v>
      </c>
      <c r="N995" s="4" t="e">
        <f t="shared" si="60"/>
        <v>#N/A</v>
      </c>
      <c r="O995" s="4" t="e">
        <f t="shared" si="61"/>
        <v>#N/A</v>
      </c>
      <c r="P995" s="4">
        <f t="shared" si="62"/>
        <v>2015</v>
      </c>
      <c r="Q995" s="4" t="e">
        <f t="shared" si="63"/>
        <v>#N/A</v>
      </c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5">
      <c r="A996" s="4">
        <v>24256</v>
      </c>
      <c r="B996" s="4" t="s">
        <v>1212</v>
      </c>
      <c r="C996" s="4" t="s">
        <v>308</v>
      </c>
      <c r="D996" s="4" t="s">
        <v>22</v>
      </c>
      <c r="E996" s="4" t="s">
        <v>1218</v>
      </c>
      <c r="F996" s="4">
        <v>43</v>
      </c>
      <c r="G996" s="6">
        <v>42131</v>
      </c>
      <c r="H996" s="4"/>
      <c r="I996" t="str">
        <f>VLOOKUP(C996,Países!$A$2:$B$186,2,FALSE)</f>
        <v>Australia and Oceania</v>
      </c>
      <c r="J996" s="4" t="e">
        <f>VLOOKUP(H996,Productos!$B$2:$C$13,2,FALSE)</f>
        <v>#N/A</v>
      </c>
      <c r="K996" s="4" t="e">
        <f>VLOOKUP(H996,Productos!$B$2:$D$13,3,FALSE)</f>
        <v>#N/A</v>
      </c>
      <c r="L996" s="4">
        <f>VLOOKUP(I996,Inventarios!$A$3:$B$9,2,FALSE)</f>
        <v>4047</v>
      </c>
      <c r="M996" s="4">
        <f>VLOOKUP(I996,Inventarios!$A$3:$C$9,3,FALSE)</f>
        <v>9654</v>
      </c>
      <c r="N996" s="4" t="e">
        <f t="shared" si="60"/>
        <v>#N/A</v>
      </c>
      <c r="O996" s="4" t="e">
        <f t="shared" si="61"/>
        <v>#N/A</v>
      </c>
      <c r="P996" s="4">
        <f t="shared" si="62"/>
        <v>2015</v>
      </c>
      <c r="Q996" s="4" t="e">
        <f t="shared" si="63"/>
        <v>#N/A</v>
      </c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5">
      <c r="A997" s="4">
        <v>24257</v>
      </c>
      <c r="B997" s="4" t="s">
        <v>1213</v>
      </c>
      <c r="C997" s="4" t="s">
        <v>180</v>
      </c>
      <c r="D997" s="4" t="s">
        <v>31</v>
      </c>
      <c r="E997" s="4" t="s">
        <v>1218</v>
      </c>
      <c r="F997" s="4">
        <v>17</v>
      </c>
      <c r="G997" s="6">
        <v>42038</v>
      </c>
      <c r="H997" s="4"/>
      <c r="I997" t="str">
        <f>VLOOKUP(C997,Países!$A$2:$B$186,2,FALSE)</f>
        <v>Europe</v>
      </c>
      <c r="J997" s="4" t="e">
        <f>VLOOKUP(H997,Productos!$B$2:$C$13,2,FALSE)</f>
        <v>#N/A</v>
      </c>
      <c r="K997" s="4" t="e">
        <f>VLOOKUP(H997,Productos!$B$2:$D$13,3,FALSE)</f>
        <v>#N/A</v>
      </c>
      <c r="L997" s="4">
        <f>VLOOKUP(I997,Inventarios!$A$3:$B$9,2,FALSE)</f>
        <v>12372</v>
      </c>
      <c r="M997" s="4">
        <f>VLOOKUP(I997,Inventarios!$A$3:$C$9,3,FALSE)</f>
        <v>22716</v>
      </c>
      <c r="N997" s="4" t="e">
        <f t="shared" si="60"/>
        <v>#N/A</v>
      </c>
      <c r="O997" s="4" t="e">
        <f t="shared" si="61"/>
        <v>#N/A</v>
      </c>
      <c r="P997" s="4">
        <f t="shared" si="62"/>
        <v>2015</v>
      </c>
      <c r="Q997" s="4" t="e">
        <f t="shared" si="63"/>
        <v>#N/A</v>
      </c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5">
      <c r="A998" s="4">
        <v>24258</v>
      </c>
      <c r="B998" s="4" t="s">
        <v>1214</v>
      </c>
      <c r="C998" s="4" t="s">
        <v>145</v>
      </c>
      <c r="D998" s="4" t="s">
        <v>37</v>
      </c>
      <c r="E998" s="4" t="s">
        <v>1218</v>
      </c>
      <c r="F998" s="4">
        <v>80</v>
      </c>
      <c r="G998" s="6">
        <v>42016</v>
      </c>
      <c r="H998" s="4"/>
      <c r="I998" t="str">
        <f>VLOOKUP(C998,Países!$A$2:$B$186,2,FALSE)</f>
        <v>Europe</v>
      </c>
      <c r="J998" s="4" t="e">
        <f>VLOOKUP(H998,Productos!$B$2:$C$13,2,FALSE)</f>
        <v>#N/A</v>
      </c>
      <c r="K998" s="4" t="e">
        <f>VLOOKUP(H998,Productos!$B$2:$D$13,3,FALSE)</f>
        <v>#N/A</v>
      </c>
      <c r="L998" s="4">
        <f>VLOOKUP(I998,Inventarios!$A$3:$B$9,2,FALSE)</f>
        <v>12372</v>
      </c>
      <c r="M998" s="4">
        <f>VLOOKUP(I998,Inventarios!$A$3:$C$9,3,FALSE)</f>
        <v>22716</v>
      </c>
      <c r="N998" s="4" t="e">
        <f t="shared" si="60"/>
        <v>#N/A</v>
      </c>
      <c r="O998" s="4" t="e">
        <f t="shared" si="61"/>
        <v>#N/A</v>
      </c>
      <c r="P998" s="4">
        <f t="shared" si="62"/>
        <v>2015</v>
      </c>
      <c r="Q998" s="4" t="e">
        <f t="shared" si="63"/>
        <v>#N/A</v>
      </c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5">
      <c r="A999" s="4">
        <v>24259</v>
      </c>
      <c r="B999" s="4" t="s">
        <v>1215</v>
      </c>
      <c r="C999" s="4" t="s">
        <v>99</v>
      </c>
      <c r="D999" s="4" t="s">
        <v>22</v>
      </c>
      <c r="E999" s="4" t="s">
        <v>1219</v>
      </c>
      <c r="F999" s="4">
        <v>138</v>
      </c>
      <c r="G999" s="6">
        <v>42225</v>
      </c>
      <c r="H999" s="4"/>
      <c r="I999" t="str">
        <f>VLOOKUP(C999,Países!$A$2:$B$186,2,FALSE)</f>
        <v>Asia</v>
      </c>
      <c r="J999" s="4" t="e">
        <f>VLOOKUP(H999,Productos!$B$2:$C$13,2,FALSE)</f>
        <v>#N/A</v>
      </c>
      <c r="K999" s="4" t="e">
        <f>VLOOKUP(H999,Productos!$B$2:$D$13,3,FALSE)</f>
        <v>#N/A</v>
      </c>
      <c r="L999" s="4">
        <f>VLOOKUP(I999,Inventarios!$A$3:$B$9,2,FALSE)</f>
        <v>10972</v>
      </c>
      <c r="M999" s="4">
        <f>VLOOKUP(I999,Inventarios!$A$3:$C$9,3,FALSE)</f>
        <v>18721</v>
      </c>
      <c r="N999" s="4" t="e">
        <f t="shared" si="60"/>
        <v>#N/A</v>
      </c>
      <c r="O999" s="4" t="e">
        <f t="shared" si="61"/>
        <v>#N/A</v>
      </c>
      <c r="P999" s="4">
        <f t="shared" si="62"/>
        <v>2015</v>
      </c>
      <c r="Q999" s="4" t="e">
        <f t="shared" si="63"/>
        <v>#N/A</v>
      </c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t="e">
        <f>VLOOKUP(C1000,Países!$A$2:$B$186,2,FALSE)</f>
        <v>#N/A</v>
      </c>
      <c r="J1000" s="4" t="e">
        <f>VLOOKUP(H1000,Productos!$B$2:$C$13,2,FALSE)</f>
        <v>#N/A</v>
      </c>
      <c r="K1000" s="4" t="e">
        <f>VLOOKUP(H1000,Productos!$B$2:$D$13,3,FALSE)</f>
        <v>#N/A</v>
      </c>
      <c r="L1000" s="4" t="e">
        <f>VLOOKUP(I1000,Inventarios!$A$3:$B$9,2,FALSE)</f>
        <v>#N/A</v>
      </c>
      <c r="M1000" s="4" t="e">
        <f>VLOOKUP(I1000,Inventarios!$A$3:$C$9,3,FALSE)</f>
        <v>#N/A</v>
      </c>
      <c r="N1000" s="4" t="e">
        <f t="shared" si="60"/>
        <v>#N/A</v>
      </c>
      <c r="O1000" s="4" t="e">
        <f t="shared" si="61"/>
        <v>#N/A</v>
      </c>
      <c r="P1000" s="4">
        <f t="shared" si="62"/>
        <v>1900</v>
      </c>
      <c r="Q1000" s="4" t="e">
        <f t="shared" si="63"/>
        <v>#N/A</v>
      </c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" customHeight="1" x14ac:dyDescent="0.25">
      <c r="I1001" t="e">
        <f>VLOOKUP(C1001,Países!$A$2:$B$186,2,FALSE)</f>
        <v>#N/A</v>
      </c>
      <c r="J1001" s="4" t="e">
        <f>VLOOKUP(H1001,Productos!$B$2:$C$13,2,FALSE)</f>
        <v>#N/A</v>
      </c>
      <c r="K1001" s="4" t="e">
        <f>VLOOKUP(H1001,Productos!$B$2:$D$13,3,FALSE)</f>
        <v>#N/A</v>
      </c>
      <c r="L1001" s="4" t="e">
        <f>VLOOKUP(I1001,Inventarios!$A$3:$B$9,2,FALSE)</f>
        <v>#N/A</v>
      </c>
      <c r="M1001" s="4" t="e">
        <f>VLOOKUP(I1001,Inventarios!$A$3:$C$9,3,FALSE)</f>
        <v>#N/A</v>
      </c>
      <c r="N1001" s="4" t="e">
        <f t="shared" si="60"/>
        <v>#N/A</v>
      </c>
      <c r="O1001" s="4" t="e">
        <f t="shared" si="61"/>
        <v>#N/A</v>
      </c>
      <c r="P1001" s="4">
        <f t="shared" si="62"/>
        <v>1900</v>
      </c>
      <c r="Q1001" s="4" t="e">
        <f t="shared" si="63"/>
        <v>#N/A</v>
      </c>
    </row>
    <row r="1002" spans="1:26" ht="15" customHeight="1" x14ac:dyDescent="0.25">
      <c r="I1002" t="e">
        <f>VLOOKUP(C1002,Países!$A$2:$B$186,2,FALSE)</f>
        <v>#N/A</v>
      </c>
      <c r="J1002" s="4" t="e">
        <f>VLOOKUP(H1002,Productos!$B$2:$C$13,2,FALSE)</f>
        <v>#N/A</v>
      </c>
      <c r="K1002" s="4" t="e">
        <f>VLOOKUP(H1002,Productos!$B$2:$D$13,3,FALSE)</f>
        <v>#N/A</v>
      </c>
      <c r="L1002" s="4" t="e">
        <f>VLOOKUP(I1002,Inventarios!$A$3:$B$9,2,FALSE)</f>
        <v>#N/A</v>
      </c>
      <c r="M1002" s="4" t="e">
        <f>VLOOKUP(I1002,Inventarios!$A$3:$C$9,3,FALSE)</f>
        <v>#N/A</v>
      </c>
      <c r="N1002" s="4" t="e">
        <f t="shared" si="60"/>
        <v>#N/A</v>
      </c>
      <c r="O1002" s="4" t="e">
        <f t="shared" si="61"/>
        <v>#N/A</v>
      </c>
      <c r="P1002" s="4">
        <f t="shared" si="62"/>
        <v>1900</v>
      </c>
      <c r="Q1002" s="4" t="e">
        <f t="shared" si="63"/>
        <v>#N/A</v>
      </c>
    </row>
    <row r="1003" spans="1:26" ht="15" customHeight="1" x14ac:dyDescent="0.25">
      <c r="I1003" t="e">
        <f>VLOOKUP(C1003,Países!$A$2:$B$186,2,FALSE)</f>
        <v>#N/A</v>
      </c>
      <c r="J1003" s="4" t="e">
        <f>VLOOKUP(H1003,Productos!$B$2:$C$13,2,FALSE)</f>
        <v>#N/A</v>
      </c>
      <c r="K1003" s="4" t="e">
        <f>VLOOKUP(H1003,Productos!$B$2:$D$13,3,FALSE)</f>
        <v>#N/A</v>
      </c>
      <c r="L1003" s="4" t="e">
        <f>VLOOKUP(I1003,Inventarios!$A$3:$B$9,2,FALSE)</f>
        <v>#N/A</v>
      </c>
      <c r="M1003" s="4" t="e">
        <f>VLOOKUP(I1003,Inventarios!$A$3:$C$9,3,FALSE)</f>
        <v>#N/A</v>
      </c>
      <c r="N1003" s="4" t="e">
        <f t="shared" si="60"/>
        <v>#N/A</v>
      </c>
      <c r="O1003" s="4" t="e">
        <f t="shared" si="61"/>
        <v>#N/A</v>
      </c>
      <c r="P1003" s="4">
        <f t="shared" si="62"/>
        <v>1900</v>
      </c>
      <c r="Q1003" s="4" t="e">
        <f t="shared" si="63"/>
        <v>#N/A</v>
      </c>
    </row>
    <row r="1004" spans="1:26" ht="15" customHeight="1" x14ac:dyDescent="0.25">
      <c r="I1004" t="e">
        <f>VLOOKUP(C1004,Países!$A$2:$B$186,2,FALSE)</f>
        <v>#N/A</v>
      </c>
      <c r="J1004" s="4" t="e">
        <f>VLOOKUP(H1004,Productos!$B$2:$C$13,2,FALSE)</f>
        <v>#N/A</v>
      </c>
      <c r="K1004" s="4" t="e">
        <f>VLOOKUP(H1004,Productos!$B$2:$D$13,3,FALSE)</f>
        <v>#N/A</v>
      </c>
      <c r="L1004" s="4" t="e">
        <f>VLOOKUP(I1004,Inventarios!$A$3:$B$9,2,FALSE)</f>
        <v>#N/A</v>
      </c>
      <c r="M1004" s="4" t="e">
        <f>VLOOKUP(I1004,Inventarios!$A$3:$C$9,3,FALSE)</f>
        <v>#N/A</v>
      </c>
      <c r="N1004" s="4" t="e">
        <f t="shared" si="60"/>
        <v>#N/A</v>
      </c>
      <c r="O1004" s="4" t="e">
        <f t="shared" si="61"/>
        <v>#N/A</v>
      </c>
      <c r="P1004" s="4">
        <f t="shared" si="62"/>
        <v>1900</v>
      </c>
      <c r="Q1004" s="4" t="e">
        <f t="shared" si="63"/>
        <v>#N/A</v>
      </c>
    </row>
    <row r="1005" spans="1:26" ht="15" customHeight="1" x14ac:dyDescent="0.25">
      <c r="I1005" t="e">
        <f>VLOOKUP(C1005,Países!$A$2:$B$186,2,FALSE)</f>
        <v>#N/A</v>
      </c>
      <c r="J1005" s="4" t="e">
        <f>VLOOKUP(H1005,Productos!$B$2:$C$13,2,FALSE)</f>
        <v>#N/A</v>
      </c>
      <c r="K1005" s="4" t="e">
        <f>VLOOKUP(H1005,Productos!$B$2:$D$13,3,FALSE)</f>
        <v>#N/A</v>
      </c>
      <c r="L1005" s="4" t="e">
        <f>VLOOKUP(I1005,Inventarios!$A$3:$B$9,2,FALSE)</f>
        <v>#N/A</v>
      </c>
      <c r="M1005" s="4" t="e">
        <f>VLOOKUP(I1005,Inventarios!$A$3:$C$9,3,FALSE)</f>
        <v>#N/A</v>
      </c>
      <c r="N1005" s="4" t="e">
        <f t="shared" si="60"/>
        <v>#N/A</v>
      </c>
      <c r="O1005" s="4" t="e">
        <f t="shared" si="61"/>
        <v>#N/A</v>
      </c>
      <c r="P1005" s="4">
        <f t="shared" si="62"/>
        <v>1900</v>
      </c>
      <c r="Q1005" s="4" t="e">
        <f t="shared" si="63"/>
        <v>#N/A</v>
      </c>
    </row>
    <row r="1006" spans="1:26" ht="15" customHeight="1" x14ac:dyDescent="0.25">
      <c r="I1006" t="e">
        <f>VLOOKUP(C1006,Países!$A$2:$B$186,2,FALSE)</f>
        <v>#N/A</v>
      </c>
      <c r="J1006" s="4" t="e">
        <f>VLOOKUP(H1006,Productos!$B$2:$C$13,2,FALSE)</f>
        <v>#N/A</v>
      </c>
      <c r="K1006" s="4" t="e">
        <f>VLOOKUP(H1006,Productos!$B$2:$D$13,3,FALSE)</f>
        <v>#N/A</v>
      </c>
      <c r="L1006" s="4" t="e">
        <f>VLOOKUP(I1006,Inventarios!$A$3:$B$9,2,FALSE)</f>
        <v>#N/A</v>
      </c>
      <c r="M1006" s="4" t="e">
        <f>VLOOKUP(I1006,Inventarios!$A$3:$C$9,3,FALSE)</f>
        <v>#N/A</v>
      </c>
      <c r="N1006" s="4" t="e">
        <f t="shared" si="60"/>
        <v>#N/A</v>
      </c>
      <c r="O1006" s="4" t="e">
        <f t="shared" si="61"/>
        <v>#N/A</v>
      </c>
      <c r="P1006" s="4">
        <f t="shared" si="62"/>
        <v>1900</v>
      </c>
      <c r="Q1006" s="4" t="e">
        <f t="shared" si="63"/>
        <v>#N/A</v>
      </c>
    </row>
    <row r="1007" spans="1:26" ht="15" customHeight="1" x14ac:dyDescent="0.25">
      <c r="I1007" t="e">
        <f>VLOOKUP(C1007,Países!$A$2:$B$186,2,FALSE)</f>
        <v>#N/A</v>
      </c>
      <c r="J1007" s="4" t="e">
        <f>VLOOKUP(H1007,Productos!$B$2:$C$13,2,FALSE)</f>
        <v>#N/A</v>
      </c>
      <c r="K1007" s="4" t="e">
        <f>VLOOKUP(H1007,Productos!$B$2:$D$13,3,FALSE)</f>
        <v>#N/A</v>
      </c>
      <c r="L1007" s="4" t="e">
        <f>VLOOKUP(I1007,Inventarios!$A$3:$B$9,2,FALSE)</f>
        <v>#N/A</v>
      </c>
      <c r="M1007" s="4" t="e">
        <f>VLOOKUP(I1007,Inventarios!$A$3:$C$9,3,FALSE)</f>
        <v>#N/A</v>
      </c>
      <c r="N1007" s="4" t="e">
        <f t="shared" si="60"/>
        <v>#N/A</v>
      </c>
      <c r="O1007" s="4" t="e">
        <f t="shared" si="61"/>
        <v>#N/A</v>
      </c>
      <c r="P1007" s="4">
        <f t="shared" si="62"/>
        <v>1900</v>
      </c>
      <c r="Q1007" s="4" t="e">
        <f t="shared" si="63"/>
        <v>#N/A</v>
      </c>
    </row>
    <row r="1008" spans="1:26" ht="15" customHeight="1" x14ac:dyDescent="0.25">
      <c r="I1008" t="e">
        <f>VLOOKUP(C1008,Países!$A$2:$B$186,2,FALSE)</f>
        <v>#N/A</v>
      </c>
      <c r="J1008" s="4" t="e">
        <f>VLOOKUP(H1008,Productos!$B$2:$C$13,2,FALSE)</f>
        <v>#N/A</v>
      </c>
      <c r="K1008" s="4" t="e">
        <f>VLOOKUP(H1008,Productos!$B$2:$D$13,3,FALSE)</f>
        <v>#N/A</v>
      </c>
      <c r="L1008" s="4" t="e">
        <f>VLOOKUP(I1008,Inventarios!$A$3:$B$9,2,FALSE)</f>
        <v>#N/A</v>
      </c>
      <c r="M1008" s="4" t="e">
        <f>VLOOKUP(I1008,Inventarios!$A$3:$C$9,3,FALSE)</f>
        <v>#N/A</v>
      </c>
      <c r="N1008" s="4" t="e">
        <f t="shared" si="60"/>
        <v>#N/A</v>
      </c>
      <c r="O1008" s="4" t="e">
        <f t="shared" si="61"/>
        <v>#N/A</v>
      </c>
      <c r="P1008" s="4">
        <f t="shared" si="62"/>
        <v>1900</v>
      </c>
      <c r="Q1008" s="4" t="e">
        <f t="shared" si="63"/>
        <v>#N/A</v>
      </c>
    </row>
    <row r="1009" spans="9:17" ht="15" customHeight="1" x14ac:dyDescent="0.25">
      <c r="I1009" t="e">
        <f>VLOOKUP(C1009,Países!$A$2:$B$186,2,FALSE)</f>
        <v>#N/A</v>
      </c>
      <c r="J1009" s="4" t="e">
        <f>VLOOKUP(H1009,Productos!$B$2:$C$13,2,FALSE)</f>
        <v>#N/A</v>
      </c>
      <c r="K1009" s="4" t="e">
        <f>VLOOKUP(H1009,Productos!$B$2:$D$13,3,FALSE)</f>
        <v>#N/A</v>
      </c>
      <c r="L1009" s="4" t="e">
        <f>VLOOKUP(I1009,Inventarios!$A$3:$B$9,2,FALSE)</f>
        <v>#N/A</v>
      </c>
      <c r="M1009" s="4" t="e">
        <f>VLOOKUP(I1009,Inventarios!$A$3:$C$9,3,FALSE)</f>
        <v>#N/A</v>
      </c>
      <c r="N1009" s="4" t="e">
        <f t="shared" si="60"/>
        <v>#N/A</v>
      </c>
      <c r="O1009" s="4" t="e">
        <f t="shared" si="61"/>
        <v>#N/A</v>
      </c>
      <c r="P1009" s="4">
        <f t="shared" si="62"/>
        <v>1900</v>
      </c>
      <c r="Q1009" s="4" t="e">
        <f t="shared" si="63"/>
        <v>#N/A</v>
      </c>
    </row>
    <row r="1010" spans="9:17" ht="15" customHeight="1" x14ac:dyDescent="0.25">
      <c r="I1010" t="e">
        <f>VLOOKUP(C1010,Países!$A$2:$B$186,2,FALSE)</f>
        <v>#N/A</v>
      </c>
      <c r="J1010" s="4" t="e">
        <f>VLOOKUP(H1010,Productos!$B$2:$C$13,2,FALSE)</f>
        <v>#N/A</v>
      </c>
      <c r="K1010" s="4" t="e">
        <f>VLOOKUP(H1010,Productos!$B$2:$D$13,3,FALSE)</f>
        <v>#N/A</v>
      </c>
      <c r="L1010" s="4" t="e">
        <f>VLOOKUP(I1010,Inventarios!$A$3:$B$9,2,FALSE)</f>
        <v>#N/A</v>
      </c>
      <c r="M1010" s="4" t="e">
        <f>VLOOKUP(I1010,Inventarios!$A$3:$C$9,3,FALSE)</f>
        <v>#N/A</v>
      </c>
      <c r="N1010" s="4" t="e">
        <f t="shared" si="60"/>
        <v>#N/A</v>
      </c>
      <c r="O1010" s="4" t="e">
        <f t="shared" si="61"/>
        <v>#N/A</v>
      </c>
      <c r="P1010" s="4">
        <f t="shared" si="62"/>
        <v>1900</v>
      </c>
      <c r="Q1010" s="4" t="e">
        <f t="shared" si="63"/>
        <v>#N/A</v>
      </c>
    </row>
    <row r="1011" spans="9:17" ht="15" customHeight="1" x14ac:dyDescent="0.25">
      <c r="I1011" t="e">
        <f>VLOOKUP(C1011,Países!$A$2:$B$186,2,FALSE)</f>
        <v>#N/A</v>
      </c>
      <c r="J1011" s="4" t="e">
        <f>VLOOKUP(H1011,Productos!$B$2:$C$13,2,FALSE)</f>
        <v>#N/A</v>
      </c>
      <c r="K1011" s="4" t="e">
        <f>VLOOKUP(H1011,Productos!$B$2:$D$13,3,FALSE)</f>
        <v>#N/A</v>
      </c>
      <c r="L1011" s="4" t="e">
        <f>VLOOKUP(I1011,Inventarios!$A$3:$B$9,2,FALSE)</f>
        <v>#N/A</v>
      </c>
      <c r="M1011" s="4" t="e">
        <f>VLOOKUP(I1011,Inventarios!$A$3:$C$9,3,FALSE)</f>
        <v>#N/A</v>
      </c>
      <c r="N1011" s="4" t="e">
        <f t="shared" si="60"/>
        <v>#N/A</v>
      </c>
      <c r="O1011" s="4" t="e">
        <f t="shared" si="61"/>
        <v>#N/A</v>
      </c>
      <c r="P1011" s="4">
        <f t="shared" si="62"/>
        <v>1900</v>
      </c>
      <c r="Q1011" s="4" t="e">
        <f t="shared" si="63"/>
        <v>#N/A</v>
      </c>
    </row>
    <row r="1012" spans="9:17" ht="15" customHeight="1" x14ac:dyDescent="0.25">
      <c r="I1012" t="e">
        <f>VLOOKUP(C1012,Países!$A$2:$B$186,2,FALSE)</f>
        <v>#N/A</v>
      </c>
      <c r="J1012" s="4" t="e">
        <f>VLOOKUP(H1012,Productos!$B$2:$C$13,2,FALSE)</f>
        <v>#N/A</v>
      </c>
      <c r="K1012" s="4" t="e">
        <f>VLOOKUP(H1012,Productos!$B$2:$D$13,3,FALSE)</f>
        <v>#N/A</v>
      </c>
      <c r="L1012" s="4" t="e">
        <f>VLOOKUP(I1012,Inventarios!$A$3:$B$9,2,FALSE)</f>
        <v>#N/A</v>
      </c>
      <c r="M1012" s="4" t="e">
        <f>VLOOKUP(I1012,Inventarios!$A$3:$C$9,3,FALSE)</f>
        <v>#N/A</v>
      </c>
      <c r="N1012" s="4" t="e">
        <f t="shared" si="60"/>
        <v>#N/A</v>
      </c>
      <c r="O1012" s="4" t="e">
        <f t="shared" si="61"/>
        <v>#N/A</v>
      </c>
      <c r="P1012" s="4">
        <f t="shared" si="62"/>
        <v>1900</v>
      </c>
      <c r="Q1012" s="4" t="e">
        <f t="shared" si="63"/>
        <v>#N/A</v>
      </c>
    </row>
    <row r="1013" spans="9:17" ht="15" customHeight="1" x14ac:dyDescent="0.25">
      <c r="I1013" t="e">
        <f>VLOOKUP(C1013,Países!$A$2:$B$186,2,FALSE)</f>
        <v>#N/A</v>
      </c>
      <c r="J1013" s="4" t="e">
        <f>VLOOKUP(H1013,Productos!$B$2:$C$13,2,FALSE)</f>
        <v>#N/A</v>
      </c>
      <c r="K1013" s="4" t="e">
        <f>VLOOKUP(H1013,Productos!$B$2:$D$13,3,FALSE)</f>
        <v>#N/A</v>
      </c>
      <c r="L1013" s="4" t="e">
        <f>VLOOKUP(I1013,Inventarios!$A$3:$B$9,2,FALSE)</f>
        <v>#N/A</v>
      </c>
      <c r="M1013" s="4" t="e">
        <f>VLOOKUP(I1013,Inventarios!$A$3:$C$9,3,FALSE)</f>
        <v>#N/A</v>
      </c>
      <c r="N1013" s="4" t="e">
        <f t="shared" si="60"/>
        <v>#N/A</v>
      </c>
      <c r="O1013" s="4" t="e">
        <f t="shared" si="61"/>
        <v>#N/A</v>
      </c>
      <c r="P1013" s="4">
        <f t="shared" si="62"/>
        <v>1900</v>
      </c>
      <c r="Q1013" s="4" t="e">
        <f t="shared" si="63"/>
        <v>#N/A</v>
      </c>
    </row>
    <row r="1014" spans="9:17" ht="15" customHeight="1" x14ac:dyDescent="0.25">
      <c r="I1014" t="e">
        <f>VLOOKUP(C1014,Países!$A$2:$B$186,2,FALSE)</f>
        <v>#N/A</v>
      </c>
      <c r="J1014" s="4" t="e">
        <f>VLOOKUP(H1014,Productos!$B$2:$C$13,2,FALSE)</f>
        <v>#N/A</v>
      </c>
      <c r="K1014" s="4" t="e">
        <f>VLOOKUP(H1014,Productos!$B$2:$D$13,3,FALSE)</f>
        <v>#N/A</v>
      </c>
      <c r="L1014" s="4" t="e">
        <f>VLOOKUP(I1014,Inventarios!$A$3:$B$9,2,FALSE)</f>
        <v>#N/A</v>
      </c>
      <c r="M1014" s="4" t="e">
        <f>VLOOKUP(I1014,Inventarios!$A$3:$C$9,3,FALSE)</f>
        <v>#N/A</v>
      </c>
      <c r="N1014" s="4" t="e">
        <f t="shared" si="60"/>
        <v>#N/A</v>
      </c>
      <c r="O1014" s="4" t="e">
        <f t="shared" si="61"/>
        <v>#N/A</v>
      </c>
      <c r="P1014" s="4">
        <f t="shared" si="62"/>
        <v>1900</v>
      </c>
      <c r="Q1014" s="4" t="e">
        <f t="shared" si="63"/>
        <v>#N/A</v>
      </c>
    </row>
    <row r="1015" spans="9:17" ht="15" customHeight="1" x14ac:dyDescent="0.25">
      <c r="I1015" t="e">
        <f>VLOOKUP(C1015,Países!$A$2:$B$186,2,FALSE)</f>
        <v>#N/A</v>
      </c>
      <c r="J1015" s="4" t="e">
        <f>VLOOKUP(H1015,Productos!$B$2:$C$13,2,FALSE)</f>
        <v>#N/A</v>
      </c>
      <c r="K1015" s="4" t="e">
        <f>VLOOKUP(H1015,Productos!$B$2:$D$13,3,FALSE)</f>
        <v>#N/A</v>
      </c>
      <c r="L1015" s="4" t="e">
        <f>VLOOKUP(I1015,Inventarios!$A$3:$B$9,2,FALSE)</f>
        <v>#N/A</v>
      </c>
      <c r="M1015" s="4" t="e">
        <f>VLOOKUP(I1015,Inventarios!$A$3:$C$9,3,FALSE)</f>
        <v>#N/A</v>
      </c>
      <c r="N1015" s="4" t="e">
        <f t="shared" si="60"/>
        <v>#N/A</v>
      </c>
      <c r="O1015" s="4" t="e">
        <f t="shared" si="61"/>
        <v>#N/A</v>
      </c>
      <c r="P1015" s="4">
        <f t="shared" si="62"/>
        <v>1900</v>
      </c>
      <c r="Q1015" s="4" t="e">
        <f t="shared" si="63"/>
        <v>#N/A</v>
      </c>
    </row>
    <row r="1016" spans="9:17" ht="15" customHeight="1" x14ac:dyDescent="0.25">
      <c r="I1016" t="e">
        <f>VLOOKUP(C1016,Países!$A$2:$B$186,2,FALSE)</f>
        <v>#N/A</v>
      </c>
      <c r="J1016" s="4" t="e">
        <f>VLOOKUP(H1016,Productos!$B$2:$C$13,2,FALSE)</f>
        <v>#N/A</v>
      </c>
      <c r="K1016" s="4" t="e">
        <f>VLOOKUP(H1016,Productos!$B$2:$D$13,3,FALSE)</f>
        <v>#N/A</v>
      </c>
      <c r="L1016" s="4" t="e">
        <f>VLOOKUP(I1016,Inventarios!$A$3:$B$9,2,FALSE)</f>
        <v>#N/A</v>
      </c>
      <c r="M1016" s="4" t="e">
        <f>VLOOKUP(I1016,Inventarios!$A$3:$C$9,3,FALSE)</f>
        <v>#N/A</v>
      </c>
      <c r="N1016" s="4" t="e">
        <f t="shared" si="60"/>
        <v>#N/A</v>
      </c>
      <c r="O1016" s="4" t="e">
        <f t="shared" si="61"/>
        <v>#N/A</v>
      </c>
      <c r="P1016" s="4">
        <f t="shared" si="62"/>
        <v>1900</v>
      </c>
      <c r="Q1016" s="4" t="e">
        <f t="shared" si="63"/>
        <v>#N/A</v>
      </c>
    </row>
    <row r="1017" spans="9:17" ht="15" customHeight="1" x14ac:dyDescent="0.25">
      <c r="I1017" t="e">
        <f>VLOOKUP(C1017,Países!$A$2:$B$186,2,FALSE)</f>
        <v>#N/A</v>
      </c>
      <c r="J1017" s="4" t="e">
        <f>VLOOKUP(H1017,Productos!$B$2:$C$13,2,FALSE)</f>
        <v>#N/A</v>
      </c>
      <c r="K1017" s="4" t="e">
        <f>VLOOKUP(H1017,Productos!$B$2:$D$13,3,FALSE)</f>
        <v>#N/A</v>
      </c>
      <c r="L1017" s="4" t="e">
        <f>VLOOKUP(I1017,Inventarios!$A$3:$B$9,2,FALSE)</f>
        <v>#N/A</v>
      </c>
      <c r="M1017" s="4" t="e">
        <f>VLOOKUP(I1017,Inventarios!$A$3:$C$9,3,FALSE)</f>
        <v>#N/A</v>
      </c>
      <c r="N1017" s="4" t="e">
        <f t="shared" si="60"/>
        <v>#N/A</v>
      </c>
      <c r="O1017" s="4" t="e">
        <f t="shared" si="61"/>
        <v>#N/A</v>
      </c>
      <c r="P1017" s="4">
        <f t="shared" si="62"/>
        <v>1900</v>
      </c>
      <c r="Q1017" s="4" t="e">
        <f t="shared" si="63"/>
        <v>#N/A</v>
      </c>
    </row>
    <row r="1018" spans="9:17" ht="15" customHeight="1" x14ac:dyDescent="0.25">
      <c r="I1018" t="e">
        <f>VLOOKUP(C1018,Países!$A$2:$B$186,2,FALSE)</f>
        <v>#N/A</v>
      </c>
      <c r="J1018" s="4" t="e">
        <f>VLOOKUP(H1018,Productos!$B$2:$C$13,2,FALSE)</f>
        <v>#N/A</v>
      </c>
      <c r="K1018" s="4" t="e">
        <f>VLOOKUP(H1018,Productos!$B$2:$D$13,3,FALSE)</f>
        <v>#N/A</v>
      </c>
      <c r="L1018" s="4" t="e">
        <f>VLOOKUP(I1018,Inventarios!$A$3:$B$9,2,FALSE)</f>
        <v>#N/A</v>
      </c>
      <c r="M1018" s="4" t="e">
        <f>VLOOKUP(I1018,Inventarios!$A$3:$C$9,3,FALSE)</f>
        <v>#N/A</v>
      </c>
      <c r="N1018" s="4" t="e">
        <f t="shared" si="60"/>
        <v>#N/A</v>
      </c>
      <c r="O1018" s="4" t="e">
        <f t="shared" si="61"/>
        <v>#N/A</v>
      </c>
      <c r="P1018" s="4">
        <f t="shared" si="62"/>
        <v>1900</v>
      </c>
      <c r="Q1018" s="4" t="e">
        <f t="shared" si="63"/>
        <v>#N/A</v>
      </c>
    </row>
    <row r="1019" spans="9:17" ht="15" customHeight="1" x14ac:dyDescent="0.25">
      <c r="I1019" t="e">
        <f>VLOOKUP(C1019,Países!$A$2:$B$186,2,FALSE)</f>
        <v>#N/A</v>
      </c>
      <c r="J1019" s="4" t="e">
        <f>VLOOKUP(H1019,Productos!$B$2:$C$13,2,FALSE)</f>
        <v>#N/A</v>
      </c>
      <c r="K1019" s="4" t="e">
        <f>VLOOKUP(H1019,Productos!$B$2:$D$13,3,FALSE)</f>
        <v>#N/A</v>
      </c>
      <c r="L1019" s="4" t="e">
        <f>VLOOKUP(I1019,Inventarios!$A$3:$B$9,2,FALSE)</f>
        <v>#N/A</v>
      </c>
      <c r="M1019" s="4" t="e">
        <f>VLOOKUP(I1019,Inventarios!$A$3:$C$9,3,FALSE)</f>
        <v>#N/A</v>
      </c>
      <c r="N1019" s="4" t="e">
        <f t="shared" si="60"/>
        <v>#N/A</v>
      </c>
      <c r="O1019" s="4" t="e">
        <f t="shared" si="61"/>
        <v>#N/A</v>
      </c>
      <c r="P1019" s="4">
        <f t="shared" si="62"/>
        <v>1900</v>
      </c>
      <c r="Q1019" s="4" t="e">
        <f t="shared" si="63"/>
        <v>#N/A</v>
      </c>
    </row>
    <row r="1020" spans="9:17" ht="15" customHeight="1" x14ac:dyDescent="0.25">
      <c r="I1020" t="e">
        <f>VLOOKUP(C1020,Países!$A$2:$B$186,2,FALSE)</f>
        <v>#N/A</v>
      </c>
      <c r="J1020" s="4" t="e">
        <f>VLOOKUP(H1020,Productos!$B$2:$C$13,2,FALSE)</f>
        <v>#N/A</v>
      </c>
      <c r="K1020" s="4" t="e">
        <f>VLOOKUP(H1020,Productos!$B$2:$D$13,3,FALSE)</f>
        <v>#N/A</v>
      </c>
      <c r="L1020" s="4" t="e">
        <f>VLOOKUP(I1020,Inventarios!$A$3:$B$9,2,FALSE)</f>
        <v>#N/A</v>
      </c>
      <c r="M1020" s="4" t="e">
        <f>VLOOKUP(I1020,Inventarios!$A$3:$C$9,3,FALSE)</f>
        <v>#N/A</v>
      </c>
      <c r="N1020" s="4" t="e">
        <f t="shared" si="60"/>
        <v>#N/A</v>
      </c>
      <c r="O1020" s="4" t="e">
        <f t="shared" si="61"/>
        <v>#N/A</v>
      </c>
      <c r="P1020" s="4">
        <f t="shared" si="62"/>
        <v>1900</v>
      </c>
      <c r="Q1020" s="4" t="e">
        <f t="shared" si="63"/>
        <v>#N/A</v>
      </c>
    </row>
    <row r="1021" spans="9:17" ht="15" customHeight="1" x14ac:dyDescent="0.25">
      <c r="I1021" t="e">
        <f>VLOOKUP(C1021,Países!$A$2:$B$186,2,FALSE)</f>
        <v>#N/A</v>
      </c>
      <c r="J1021" s="4" t="e">
        <f>VLOOKUP(H1021,Productos!$B$2:$C$13,2,FALSE)</f>
        <v>#N/A</v>
      </c>
      <c r="K1021" s="4" t="e">
        <f>VLOOKUP(H1021,Productos!$B$2:$D$13,3,FALSE)</f>
        <v>#N/A</v>
      </c>
      <c r="L1021" s="4" t="e">
        <f>VLOOKUP(I1021,Inventarios!$A$3:$B$9,2,FALSE)</f>
        <v>#N/A</v>
      </c>
      <c r="M1021" s="4" t="e">
        <f>VLOOKUP(I1021,Inventarios!$A$3:$C$9,3,FALSE)</f>
        <v>#N/A</v>
      </c>
      <c r="N1021" s="4" t="e">
        <f t="shared" si="60"/>
        <v>#N/A</v>
      </c>
      <c r="O1021" s="4" t="e">
        <f t="shared" si="61"/>
        <v>#N/A</v>
      </c>
      <c r="P1021" s="4">
        <f t="shared" si="62"/>
        <v>1900</v>
      </c>
      <c r="Q1021" s="4" t="e">
        <f t="shared" si="63"/>
        <v>#N/A</v>
      </c>
    </row>
    <row r="1022" spans="9:17" ht="15" customHeight="1" x14ac:dyDescent="0.25">
      <c r="I1022" t="e">
        <f>VLOOKUP(C1022,Países!$A$2:$B$186,2,FALSE)</f>
        <v>#N/A</v>
      </c>
      <c r="J1022" s="4" t="e">
        <f>VLOOKUP(H1022,Productos!$B$2:$C$13,2,FALSE)</f>
        <v>#N/A</v>
      </c>
      <c r="K1022" s="4" t="e">
        <f>VLOOKUP(H1022,Productos!$B$2:$D$13,3,FALSE)</f>
        <v>#N/A</v>
      </c>
      <c r="L1022" s="4" t="e">
        <f>VLOOKUP(I1022,Inventarios!$A$3:$B$9,2,FALSE)</f>
        <v>#N/A</v>
      </c>
      <c r="M1022" s="4" t="e">
        <f>VLOOKUP(I1022,Inventarios!$A$3:$C$9,3,FALSE)</f>
        <v>#N/A</v>
      </c>
      <c r="N1022" s="4" t="e">
        <f t="shared" si="60"/>
        <v>#N/A</v>
      </c>
      <c r="O1022" s="4" t="e">
        <f t="shared" si="61"/>
        <v>#N/A</v>
      </c>
      <c r="P1022" s="4">
        <f t="shared" si="62"/>
        <v>1900</v>
      </c>
      <c r="Q1022" s="4" t="e">
        <f t="shared" si="63"/>
        <v>#N/A</v>
      </c>
    </row>
    <row r="1023" spans="9:17" ht="15" customHeight="1" x14ac:dyDescent="0.25">
      <c r="I1023" t="e">
        <f>VLOOKUP(C1023,Países!$A$2:$B$186,2,FALSE)</f>
        <v>#N/A</v>
      </c>
      <c r="J1023" s="4" t="e">
        <f>VLOOKUP(H1023,Productos!$B$2:$C$13,2,FALSE)</f>
        <v>#N/A</v>
      </c>
      <c r="K1023" s="4" t="e">
        <f>VLOOKUP(H1023,Productos!$B$2:$D$13,3,FALSE)</f>
        <v>#N/A</v>
      </c>
      <c r="L1023" s="4" t="e">
        <f>VLOOKUP(I1023,Inventarios!$A$3:$B$9,2,FALSE)</f>
        <v>#N/A</v>
      </c>
      <c r="M1023" s="4" t="e">
        <f>VLOOKUP(I1023,Inventarios!$A$3:$C$9,3,FALSE)</f>
        <v>#N/A</v>
      </c>
      <c r="N1023" s="4" t="e">
        <f t="shared" si="60"/>
        <v>#N/A</v>
      </c>
      <c r="O1023" s="4" t="e">
        <f t="shared" si="61"/>
        <v>#N/A</v>
      </c>
      <c r="P1023" s="4">
        <f t="shared" si="62"/>
        <v>1900</v>
      </c>
      <c r="Q1023" s="4" t="e">
        <f t="shared" si="63"/>
        <v>#N/A</v>
      </c>
    </row>
    <row r="1024" spans="9:17" ht="15" customHeight="1" x14ac:dyDescent="0.25">
      <c r="I1024" t="e">
        <f>VLOOKUP(C1024,Países!$A$2:$B$186,2,FALSE)</f>
        <v>#N/A</v>
      </c>
      <c r="J1024" s="4" t="e">
        <f>VLOOKUP(H1024,Productos!$B$2:$C$13,2,FALSE)</f>
        <v>#N/A</v>
      </c>
      <c r="K1024" s="4" t="e">
        <f>VLOOKUP(H1024,Productos!$B$2:$D$13,3,FALSE)</f>
        <v>#N/A</v>
      </c>
      <c r="L1024" s="4" t="e">
        <f>VLOOKUP(I1024,Inventarios!$A$3:$B$9,2,FALSE)</f>
        <v>#N/A</v>
      </c>
      <c r="M1024" s="4" t="e">
        <f>VLOOKUP(I1024,Inventarios!$A$3:$C$9,3,FALSE)</f>
        <v>#N/A</v>
      </c>
      <c r="N1024" s="4" t="e">
        <f t="shared" si="60"/>
        <v>#N/A</v>
      </c>
      <c r="O1024" s="4" t="e">
        <f t="shared" si="61"/>
        <v>#N/A</v>
      </c>
      <c r="P1024" s="4">
        <f t="shared" si="62"/>
        <v>1900</v>
      </c>
      <c r="Q1024" s="4" t="e">
        <f t="shared" si="63"/>
        <v>#N/A</v>
      </c>
    </row>
    <row r="1025" spans="9:17" ht="15" customHeight="1" x14ac:dyDescent="0.25">
      <c r="I1025" t="e">
        <f>VLOOKUP(C1025,Países!$A$2:$B$186,2,FALSE)</f>
        <v>#N/A</v>
      </c>
      <c r="J1025" s="4" t="e">
        <f>VLOOKUP(H1025,Productos!$B$2:$C$13,2,FALSE)</f>
        <v>#N/A</v>
      </c>
      <c r="K1025" s="4" t="e">
        <f>VLOOKUP(H1025,Productos!$B$2:$D$13,3,FALSE)</f>
        <v>#N/A</v>
      </c>
      <c r="L1025" s="4" t="e">
        <f>VLOOKUP(I1025,Inventarios!$A$3:$B$9,2,FALSE)</f>
        <v>#N/A</v>
      </c>
      <c r="M1025" s="4" t="e">
        <f>VLOOKUP(I1025,Inventarios!$A$3:$C$9,3,FALSE)</f>
        <v>#N/A</v>
      </c>
      <c r="N1025" s="4" t="e">
        <f t="shared" si="60"/>
        <v>#N/A</v>
      </c>
      <c r="O1025" s="4" t="e">
        <f t="shared" si="61"/>
        <v>#N/A</v>
      </c>
      <c r="P1025" s="4">
        <f t="shared" si="62"/>
        <v>1900</v>
      </c>
      <c r="Q1025" s="4" t="e">
        <f t="shared" si="63"/>
        <v>#N/A</v>
      </c>
    </row>
    <row r="1026" spans="9:17" ht="15" customHeight="1" x14ac:dyDescent="0.25">
      <c r="I1026" t="e">
        <f>VLOOKUP(C1026,Países!$A$2:$B$186,2,FALSE)</f>
        <v>#N/A</v>
      </c>
      <c r="J1026" s="4" t="e">
        <f>VLOOKUP(H1026,Productos!$B$2:$C$13,2,FALSE)</f>
        <v>#N/A</v>
      </c>
      <c r="K1026" s="4" t="e">
        <f>VLOOKUP(H1026,Productos!$B$2:$D$13,3,FALSE)</f>
        <v>#N/A</v>
      </c>
      <c r="L1026" s="4" t="e">
        <f>VLOOKUP(I1026,Inventarios!$A$3:$B$9,2,FALSE)</f>
        <v>#N/A</v>
      </c>
      <c r="M1026" s="4" t="e">
        <f>VLOOKUP(I1026,Inventarios!$A$3:$C$9,3,FALSE)</f>
        <v>#N/A</v>
      </c>
      <c r="N1026" s="4" t="e">
        <f t="shared" si="60"/>
        <v>#N/A</v>
      </c>
      <c r="O1026" s="4" t="e">
        <f t="shared" si="61"/>
        <v>#N/A</v>
      </c>
      <c r="P1026" s="4">
        <f t="shared" si="62"/>
        <v>1900</v>
      </c>
      <c r="Q1026" s="4" t="e">
        <f t="shared" si="63"/>
        <v>#N/A</v>
      </c>
    </row>
    <row r="1027" spans="9:17" ht="15" customHeight="1" x14ac:dyDescent="0.25">
      <c r="I1027" t="e">
        <f>VLOOKUP(C1027,Países!$A$2:$B$186,2,FALSE)</f>
        <v>#N/A</v>
      </c>
      <c r="J1027" s="4" t="e">
        <f>VLOOKUP(H1027,Productos!$B$2:$C$13,2,FALSE)</f>
        <v>#N/A</v>
      </c>
      <c r="K1027" s="4" t="e">
        <f>VLOOKUP(H1027,Productos!$B$2:$D$13,3,FALSE)</f>
        <v>#N/A</v>
      </c>
      <c r="L1027" s="4" t="e">
        <f>VLOOKUP(I1027,Inventarios!$A$3:$B$9,2,FALSE)</f>
        <v>#N/A</v>
      </c>
      <c r="M1027" s="4" t="e">
        <f>VLOOKUP(I1027,Inventarios!$A$3:$C$9,3,FALSE)</f>
        <v>#N/A</v>
      </c>
      <c r="N1027" s="4" t="e">
        <f t="shared" ref="N1027:N1042" si="64">F1027*K1027</f>
        <v>#N/A</v>
      </c>
      <c r="O1027" s="4" t="e">
        <f t="shared" ref="O1027:O1042" si="65">N1027-J1027</f>
        <v>#N/A</v>
      </c>
      <c r="P1027" s="4">
        <f t="shared" ref="P1027:P1042" si="66">YEAR(G1027)</f>
        <v>1900</v>
      </c>
      <c r="Q1027" s="4" t="e">
        <f t="shared" ref="Q1027:Q1042" si="67">F1027*J1027</f>
        <v>#N/A</v>
      </c>
    </row>
    <row r="1028" spans="9:17" ht="15" customHeight="1" x14ac:dyDescent="0.25">
      <c r="I1028" t="e">
        <f>VLOOKUP(C1028,Países!$A$2:$B$186,2,FALSE)</f>
        <v>#N/A</v>
      </c>
      <c r="J1028" s="4" t="e">
        <f>VLOOKUP(H1028,Productos!$B$2:$C$13,2,FALSE)</f>
        <v>#N/A</v>
      </c>
      <c r="K1028" s="4" t="e">
        <f>VLOOKUP(H1028,Productos!$B$2:$D$13,3,FALSE)</f>
        <v>#N/A</v>
      </c>
      <c r="L1028" s="4" t="e">
        <f>VLOOKUP(I1028,Inventarios!$A$3:$B$9,2,FALSE)</f>
        <v>#N/A</v>
      </c>
      <c r="M1028" s="4" t="e">
        <f>VLOOKUP(I1028,Inventarios!$A$3:$C$9,3,FALSE)</f>
        <v>#N/A</v>
      </c>
      <c r="N1028" s="4" t="e">
        <f t="shared" si="64"/>
        <v>#N/A</v>
      </c>
      <c r="O1028" s="4" t="e">
        <f t="shared" si="65"/>
        <v>#N/A</v>
      </c>
      <c r="P1028" s="4">
        <f t="shared" si="66"/>
        <v>1900</v>
      </c>
      <c r="Q1028" s="4" t="e">
        <f t="shared" si="67"/>
        <v>#N/A</v>
      </c>
    </row>
    <row r="1029" spans="9:17" ht="15" customHeight="1" x14ac:dyDescent="0.25">
      <c r="I1029" t="e">
        <f>VLOOKUP(C1029,Países!$A$2:$B$186,2,FALSE)</f>
        <v>#N/A</v>
      </c>
      <c r="J1029" s="4" t="e">
        <f>VLOOKUP(H1029,Productos!$B$2:$C$13,2,FALSE)</f>
        <v>#N/A</v>
      </c>
      <c r="K1029" s="4" t="e">
        <f>VLOOKUP(H1029,Productos!$B$2:$D$13,3,FALSE)</f>
        <v>#N/A</v>
      </c>
      <c r="L1029" s="4" t="e">
        <f>VLOOKUP(I1029,Inventarios!$A$3:$B$9,2,FALSE)</f>
        <v>#N/A</v>
      </c>
      <c r="M1029" s="4" t="e">
        <f>VLOOKUP(I1029,Inventarios!$A$3:$C$9,3,FALSE)</f>
        <v>#N/A</v>
      </c>
      <c r="N1029" s="4" t="e">
        <f t="shared" si="64"/>
        <v>#N/A</v>
      </c>
      <c r="O1029" s="4" t="e">
        <f t="shared" si="65"/>
        <v>#N/A</v>
      </c>
      <c r="P1029" s="4">
        <f t="shared" si="66"/>
        <v>1900</v>
      </c>
      <c r="Q1029" s="4" t="e">
        <f t="shared" si="67"/>
        <v>#N/A</v>
      </c>
    </row>
    <row r="1030" spans="9:17" ht="15" customHeight="1" x14ac:dyDescent="0.25">
      <c r="I1030" t="e">
        <f>VLOOKUP(C1030,Países!$A$2:$B$186,2,FALSE)</f>
        <v>#N/A</v>
      </c>
      <c r="J1030" s="4" t="e">
        <f>VLOOKUP(H1030,Productos!$B$2:$C$13,2,FALSE)</f>
        <v>#N/A</v>
      </c>
      <c r="K1030" s="4" t="e">
        <f>VLOOKUP(H1030,Productos!$B$2:$D$13,3,FALSE)</f>
        <v>#N/A</v>
      </c>
      <c r="L1030" s="4" t="e">
        <f>VLOOKUP(I1030,Inventarios!$A$3:$B$9,2,FALSE)</f>
        <v>#N/A</v>
      </c>
      <c r="M1030" s="4" t="e">
        <f>VLOOKUP(I1030,Inventarios!$A$3:$C$9,3,FALSE)</f>
        <v>#N/A</v>
      </c>
      <c r="N1030" s="4" t="e">
        <f t="shared" si="64"/>
        <v>#N/A</v>
      </c>
      <c r="O1030" s="4" t="e">
        <f t="shared" si="65"/>
        <v>#N/A</v>
      </c>
      <c r="P1030" s="4">
        <f t="shared" si="66"/>
        <v>1900</v>
      </c>
      <c r="Q1030" s="4" t="e">
        <f t="shared" si="67"/>
        <v>#N/A</v>
      </c>
    </row>
    <row r="1031" spans="9:17" ht="15" customHeight="1" x14ac:dyDescent="0.25">
      <c r="I1031" t="e">
        <f>VLOOKUP(C1031,Países!$A$2:$B$186,2,FALSE)</f>
        <v>#N/A</v>
      </c>
      <c r="J1031" s="4" t="e">
        <f>VLOOKUP(H1031,Productos!$B$2:$C$13,2,FALSE)</f>
        <v>#N/A</v>
      </c>
      <c r="K1031" s="4" t="e">
        <f>VLOOKUP(H1031,Productos!$B$2:$D$13,3,FALSE)</f>
        <v>#N/A</v>
      </c>
      <c r="L1031" s="4" t="e">
        <f>VLOOKUP(I1031,Inventarios!$A$3:$B$9,2,FALSE)</f>
        <v>#N/A</v>
      </c>
      <c r="M1031" s="4" t="e">
        <f>VLOOKUP(I1031,Inventarios!$A$3:$C$9,3,FALSE)</f>
        <v>#N/A</v>
      </c>
      <c r="N1031" s="4" t="e">
        <f t="shared" si="64"/>
        <v>#N/A</v>
      </c>
      <c r="O1031" s="4" t="e">
        <f t="shared" si="65"/>
        <v>#N/A</v>
      </c>
      <c r="P1031" s="4">
        <f t="shared" si="66"/>
        <v>1900</v>
      </c>
      <c r="Q1031" s="4" t="e">
        <f t="shared" si="67"/>
        <v>#N/A</v>
      </c>
    </row>
    <row r="1032" spans="9:17" ht="15" customHeight="1" x14ac:dyDescent="0.25">
      <c r="I1032" t="e">
        <f>VLOOKUP(C1032,Países!$A$2:$B$186,2,FALSE)</f>
        <v>#N/A</v>
      </c>
      <c r="J1032" s="4" t="e">
        <f>VLOOKUP(H1032,Productos!$B$2:$C$13,2,FALSE)</f>
        <v>#N/A</v>
      </c>
      <c r="K1032" s="4" t="e">
        <f>VLOOKUP(H1032,Productos!$B$2:$D$13,3,FALSE)</f>
        <v>#N/A</v>
      </c>
      <c r="L1032" s="4" t="e">
        <f>VLOOKUP(I1032,Inventarios!$A$3:$B$9,2,FALSE)</f>
        <v>#N/A</v>
      </c>
      <c r="M1032" s="4" t="e">
        <f>VLOOKUP(I1032,Inventarios!$A$3:$C$9,3,FALSE)</f>
        <v>#N/A</v>
      </c>
      <c r="N1032" s="4" t="e">
        <f t="shared" si="64"/>
        <v>#N/A</v>
      </c>
      <c r="O1032" s="4" t="e">
        <f t="shared" si="65"/>
        <v>#N/A</v>
      </c>
      <c r="P1032" s="4">
        <f t="shared" si="66"/>
        <v>1900</v>
      </c>
      <c r="Q1032" s="4" t="e">
        <f t="shared" si="67"/>
        <v>#N/A</v>
      </c>
    </row>
    <row r="1033" spans="9:17" ht="15" customHeight="1" x14ac:dyDescent="0.25">
      <c r="I1033" t="e">
        <f>VLOOKUP(C1033,Países!$A$2:$B$186,2,FALSE)</f>
        <v>#N/A</v>
      </c>
      <c r="J1033" s="4" t="e">
        <f>VLOOKUP(H1033,Productos!$B$2:$C$13,2,FALSE)</f>
        <v>#N/A</v>
      </c>
      <c r="K1033" s="4" t="e">
        <f>VLOOKUP(H1033,Productos!$B$2:$D$13,3,FALSE)</f>
        <v>#N/A</v>
      </c>
      <c r="L1033" s="4" t="e">
        <f>VLOOKUP(I1033,Inventarios!$A$3:$B$9,2,FALSE)</f>
        <v>#N/A</v>
      </c>
      <c r="M1033" s="4" t="e">
        <f>VLOOKUP(I1033,Inventarios!$A$3:$C$9,3,FALSE)</f>
        <v>#N/A</v>
      </c>
      <c r="N1033" s="4" t="e">
        <f t="shared" si="64"/>
        <v>#N/A</v>
      </c>
      <c r="O1033" s="4" t="e">
        <f t="shared" si="65"/>
        <v>#N/A</v>
      </c>
      <c r="P1033" s="4">
        <f t="shared" si="66"/>
        <v>1900</v>
      </c>
      <c r="Q1033" s="4" t="e">
        <f t="shared" si="67"/>
        <v>#N/A</v>
      </c>
    </row>
    <row r="1034" spans="9:17" ht="15" customHeight="1" x14ac:dyDescent="0.25">
      <c r="I1034" t="e">
        <f>VLOOKUP(C1034,Países!$A$2:$B$186,2,FALSE)</f>
        <v>#N/A</v>
      </c>
      <c r="J1034" s="4" t="e">
        <f>VLOOKUP(H1034,Productos!$B$2:$C$13,2,FALSE)</f>
        <v>#N/A</v>
      </c>
      <c r="K1034" s="4" t="e">
        <f>VLOOKUP(H1034,Productos!$B$2:$D$13,3,FALSE)</f>
        <v>#N/A</v>
      </c>
      <c r="L1034" s="4" t="e">
        <f>VLOOKUP(I1034,Inventarios!$A$3:$B$9,2,FALSE)</f>
        <v>#N/A</v>
      </c>
      <c r="M1034" s="4" t="e">
        <f>VLOOKUP(I1034,Inventarios!$A$3:$C$9,3,FALSE)</f>
        <v>#N/A</v>
      </c>
      <c r="N1034" s="4" t="e">
        <f t="shared" si="64"/>
        <v>#N/A</v>
      </c>
      <c r="O1034" s="4" t="e">
        <f t="shared" si="65"/>
        <v>#N/A</v>
      </c>
      <c r="P1034" s="4">
        <f t="shared" si="66"/>
        <v>1900</v>
      </c>
      <c r="Q1034" s="4" t="e">
        <f t="shared" si="67"/>
        <v>#N/A</v>
      </c>
    </row>
    <row r="1035" spans="9:17" ht="15" customHeight="1" x14ac:dyDescent="0.25">
      <c r="I1035" t="e">
        <f>VLOOKUP(C1035,Países!$A$2:$B$186,2,FALSE)</f>
        <v>#N/A</v>
      </c>
      <c r="J1035" s="4" t="e">
        <f>VLOOKUP(H1035,Productos!$B$2:$C$13,2,FALSE)</f>
        <v>#N/A</v>
      </c>
      <c r="K1035" s="4" t="e">
        <f>VLOOKUP(H1035,Productos!$B$2:$D$13,3,FALSE)</f>
        <v>#N/A</v>
      </c>
      <c r="L1035" s="4" t="e">
        <f>VLOOKUP(I1035,Inventarios!$A$3:$B$9,2,FALSE)</f>
        <v>#N/A</v>
      </c>
      <c r="M1035" s="4" t="e">
        <f>VLOOKUP(I1035,Inventarios!$A$3:$C$9,3,FALSE)</f>
        <v>#N/A</v>
      </c>
      <c r="N1035" s="4" t="e">
        <f t="shared" si="64"/>
        <v>#N/A</v>
      </c>
      <c r="O1035" s="4" t="e">
        <f t="shared" si="65"/>
        <v>#N/A</v>
      </c>
      <c r="P1035" s="4">
        <f t="shared" si="66"/>
        <v>1900</v>
      </c>
      <c r="Q1035" s="4" t="e">
        <f t="shared" si="67"/>
        <v>#N/A</v>
      </c>
    </row>
    <row r="1036" spans="9:17" ht="15" customHeight="1" x14ac:dyDescent="0.25">
      <c r="I1036" t="e">
        <f>VLOOKUP(C1036,Países!$A$2:$B$186,2,FALSE)</f>
        <v>#N/A</v>
      </c>
      <c r="J1036" s="4" t="e">
        <f>VLOOKUP(H1036,Productos!$B$2:$C$13,2,FALSE)</f>
        <v>#N/A</v>
      </c>
      <c r="K1036" s="4" t="e">
        <f>VLOOKUP(H1036,Productos!$B$2:$D$13,3,FALSE)</f>
        <v>#N/A</v>
      </c>
      <c r="L1036" s="4" t="e">
        <f>VLOOKUP(I1036,Inventarios!$A$3:$B$9,2,FALSE)</f>
        <v>#N/A</v>
      </c>
      <c r="M1036" s="4" t="e">
        <f>VLOOKUP(I1036,Inventarios!$A$3:$C$9,3,FALSE)</f>
        <v>#N/A</v>
      </c>
      <c r="N1036" s="4" t="e">
        <f t="shared" si="64"/>
        <v>#N/A</v>
      </c>
      <c r="O1036" s="4" t="e">
        <f t="shared" si="65"/>
        <v>#N/A</v>
      </c>
      <c r="P1036" s="4">
        <f t="shared" si="66"/>
        <v>1900</v>
      </c>
      <c r="Q1036" s="4" t="e">
        <f t="shared" si="67"/>
        <v>#N/A</v>
      </c>
    </row>
    <row r="1037" spans="9:17" ht="15" customHeight="1" x14ac:dyDescent="0.25">
      <c r="I1037" t="e">
        <f>VLOOKUP(C1037,Países!$A$2:$B$186,2,FALSE)</f>
        <v>#N/A</v>
      </c>
      <c r="J1037" s="4" t="e">
        <f>VLOOKUP(H1037,Productos!$B$2:$C$13,2,FALSE)</f>
        <v>#N/A</v>
      </c>
      <c r="K1037" s="4" t="e">
        <f>VLOOKUP(H1037,Productos!$B$2:$D$13,3,FALSE)</f>
        <v>#N/A</v>
      </c>
      <c r="L1037" s="4" t="e">
        <f>VLOOKUP(I1037,Inventarios!$A$3:$B$9,2,FALSE)</f>
        <v>#N/A</v>
      </c>
      <c r="M1037" s="4" t="e">
        <f>VLOOKUP(I1037,Inventarios!$A$3:$C$9,3,FALSE)</f>
        <v>#N/A</v>
      </c>
      <c r="N1037" s="4" t="e">
        <f t="shared" si="64"/>
        <v>#N/A</v>
      </c>
      <c r="O1037" s="4" t="e">
        <f t="shared" si="65"/>
        <v>#N/A</v>
      </c>
      <c r="P1037" s="4">
        <f t="shared" si="66"/>
        <v>1900</v>
      </c>
      <c r="Q1037" s="4" t="e">
        <f t="shared" si="67"/>
        <v>#N/A</v>
      </c>
    </row>
    <row r="1038" spans="9:17" ht="15" customHeight="1" x14ac:dyDescent="0.25">
      <c r="I1038" t="e">
        <f>VLOOKUP(C1038,Países!$A$2:$B$186,2,FALSE)</f>
        <v>#N/A</v>
      </c>
      <c r="J1038" s="4" t="e">
        <f>VLOOKUP(H1038,Productos!$B$2:$C$13,2,FALSE)</f>
        <v>#N/A</v>
      </c>
      <c r="K1038" s="4" t="e">
        <f>VLOOKUP(H1038,Productos!$B$2:$D$13,3,FALSE)</f>
        <v>#N/A</v>
      </c>
      <c r="L1038" s="4" t="e">
        <f>VLOOKUP(I1038,Inventarios!$A$3:$B$9,2,FALSE)</f>
        <v>#N/A</v>
      </c>
      <c r="M1038" s="4" t="e">
        <f>VLOOKUP(I1038,Inventarios!$A$3:$C$9,3,FALSE)</f>
        <v>#N/A</v>
      </c>
      <c r="N1038" s="4" t="e">
        <f t="shared" si="64"/>
        <v>#N/A</v>
      </c>
      <c r="O1038" s="4" t="e">
        <f t="shared" si="65"/>
        <v>#N/A</v>
      </c>
      <c r="P1038" s="4">
        <f t="shared" si="66"/>
        <v>1900</v>
      </c>
      <c r="Q1038" s="4" t="e">
        <f t="shared" si="67"/>
        <v>#N/A</v>
      </c>
    </row>
    <row r="1039" spans="9:17" ht="15" customHeight="1" x14ac:dyDescent="0.25">
      <c r="I1039" t="e">
        <f>VLOOKUP(C1039,Países!$A$2:$B$186,2,FALSE)</f>
        <v>#N/A</v>
      </c>
      <c r="J1039" s="4" t="e">
        <f>VLOOKUP(H1039,Productos!$B$2:$C$13,2,FALSE)</f>
        <v>#N/A</v>
      </c>
      <c r="K1039" s="4" t="e">
        <f>VLOOKUP(H1039,Productos!$B$2:$D$13,3,FALSE)</f>
        <v>#N/A</v>
      </c>
      <c r="L1039" s="4" t="e">
        <f>VLOOKUP(I1039,Inventarios!$A$3:$B$9,2,FALSE)</f>
        <v>#N/A</v>
      </c>
      <c r="M1039" s="4" t="e">
        <f>VLOOKUP(I1039,Inventarios!$A$3:$C$9,3,FALSE)</f>
        <v>#N/A</v>
      </c>
      <c r="N1039" s="4" t="e">
        <f t="shared" si="64"/>
        <v>#N/A</v>
      </c>
      <c r="O1039" s="4" t="e">
        <f t="shared" si="65"/>
        <v>#N/A</v>
      </c>
      <c r="P1039" s="4">
        <f t="shared" si="66"/>
        <v>1900</v>
      </c>
      <c r="Q1039" s="4" t="e">
        <f t="shared" si="67"/>
        <v>#N/A</v>
      </c>
    </row>
    <row r="1040" spans="9:17" ht="15" customHeight="1" x14ac:dyDescent="0.25">
      <c r="I1040" t="e">
        <f>VLOOKUP(C1040,Países!$A$2:$B$186,2,FALSE)</f>
        <v>#N/A</v>
      </c>
      <c r="J1040" s="4" t="e">
        <f>VLOOKUP(H1040,Productos!$B$2:$C$13,2,FALSE)</f>
        <v>#N/A</v>
      </c>
      <c r="K1040" s="4" t="e">
        <f>VLOOKUP(H1040,Productos!$B$2:$D$13,3,FALSE)</f>
        <v>#N/A</v>
      </c>
      <c r="L1040" s="4" t="e">
        <f>VLOOKUP(I1040,Inventarios!$A$3:$B$9,2,FALSE)</f>
        <v>#N/A</v>
      </c>
      <c r="M1040" s="4" t="e">
        <f>VLOOKUP(I1040,Inventarios!$A$3:$C$9,3,FALSE)</f>
        <v>#N/A</v>
      </c>
      <c r="N1040" s="4" t="e">
        <f t="shared" si="64"/>
        <v>#N/A</v>
      </c>
      <c r="O1040" s="4" t="e">
        <f t="shared" si="65"/>
        <v>#N/A</v>
      </c>
      <c r="P1040" s="4">
        <f t="shared" si="66"/>
        <v>1900</v>
      </c>
      <c r="Q1040" s="4" t="e">
        <f t="shared" si="67"/>
        <v>#N/A</v>
      </c>
    </row>
    <row r="1041" spans="9:17" ht="15" customHeight="1" x14ac:dyDescent="0.25">
      <c r="I1041" t="e">
        <f>VLOOKUP(C1041,Países!$A$2:$B$186,2,FALSE)</f>
        <v>#N/A</v>
      </c>
      <c r="J1041" s="4" t="e">
        <f>VLOOKUP(H1041,Productos!$B$2:$C$13,2,FALSE)</f>
        <v>#N/A</v>
      </c>
      <c r="K1041" s="4" t="e">
        <f>VLOOKUP(H1041,Productos!$B$2:$D$13,3,FALSE)</f>
        <v>#N/A</v>
      </c>
      <c r="L1041" s="4" t="e">
        <f>VLOOKUP(I1041,Inventarios!$A$3:$B$9,2,FALSE)</f>
        <v>#N/A</v>
      </c>
      <c r="M1041" s="4" t="e">
        <f>VLOOKUP(I1041,Inventarios!$A$3:$C$9,3,FALSE)</f>
        <v>#N/A</v>
      </c>
      <c r="N1041" s="4" t="e">
        <f t="shared" si="64"/>
        <v>#N/A</v>
      </c>
      <c r="O1041" s="4" t="e">
        <f t="shared" si="65"/>
        <v>#N/A</v>
      </c>
      <c r="P1041" s="4">
        <f t="shared" si="66"/>
        <v>1900</v>
      </c>
      <c r="Q1041" s="4" t="e">
        <f t="shared" si="67"/>
        <v>#N/A</v>
      </c>
    </row>
    <row r="1042" spans="9:17" ht="15" customHeight="1" x14ac:dyDescent="0.25">
      <c r="I1042" t="e">
        <f>VLOOKUP(C1042,Países!$A$2:$B$186,2,FALSE)</f>
        <v>#N/A</v>
      </c>
      <c r="J1042" s="4" t="e">
        <f>VLOOKUP(H1042,Productos!$B$2:$C$13,2,FALSE)</f>
        <v>#N/A</v>
      </c>
      <c r="K1042" s="4" t="e">
        <f>VLOOKUP(H1042,Productos!$B$2:$D$13,3,FALSE)</f>
        <v>#N/A</v>
      </c>
      <c r="L1042" s="4" t="e">
        <f>VLOOKUP(I1042,Inventarios!$A$3:$B$9,2,FALSE)</f>
        <v>#N/A</v>
      </c>
      <c r="M1042" s="4" t="e">
        <f>VLOOKUP(I1042,Inventarios!$A$3:$C$9,3,FALSE)</f>
        <v>#N/A</v>
      </c>
      <c r="N1042" s="4" t="e">
        <f t="shared" si="64"/>
        <v>#N/A</v>
      </c>
      <c r="O1042" s="4" t="e">
        <f t="shared" si="65"/>
        <v>#N/A</v>
      </c>
      <c r="P1042" s="4">
        <f t="shared" si="66"/>
        <v>1900</v>
      </c>
      <c r="Q1042" s="4" t="e">
        <f t="shared" si="67"/>
        <v>#N/A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4"/>
  <sheetViews>
    <sheetView workbookViewId="0">
      <selection sqref="A1:G13"/>
    </sheetView>
  </sheetViews>
  <sheetFormatPr baseColWidth="10" defaultColWidth="17.26953125" defaultRowHeight="15" customHeight="1" x14ac:dyDescent="0.25"/>
  <cols>
    <col min="1" max="1" width="17.81640625" bestFit="1" customWidth="1"/>
    <col min="2" max="2" width="38.7265625" bestFit="1" customWidth="1"/>
    <col min="3" max="3" width="23.26953125" bestFit="1" customWidth="1"/>
    <col min="4" max="4" width="6" bestFit="1" customWidth="1"/>
    <col min="5" max="5" width="26" customWidth="1"/>
    <col min="6" max="6" width="8.1796875" bestFit="1" customWidth="1"/>
    <col min="7" max="7" width="7.26953125" customWidth="1"/>
    <col min="8" max="10" width="5" bestFit="1" customWidth="1"/>
    <col min="11" max="12" width="6" bestFit="1" customWidth="1"/>
    <col min="13" max="13" width="13.1796875" bestFit="1" customWidth="1"/>
    <col min="14" max="14" width="9.1796875" customWidth="1"/>
    <col min="15" max="26" width="10" customWidth="1"/>
  </cols>
  <sheetData>
    <row r="1" spans="1:7" ht="12.75" customHeight="1" x14ac:dyDescent="0.3">
      <c r="A1" s="15" t="s">
        <v>2</v>
      </c>
      <c r="B1" s="15" t="s">
        <v>3</v>
      </c>
      <c r="C1" s="15" t="s">
        <v>5</v>
      </c>
      <c r="D1" s="15" t="s">
        <v>6</v>
      </c>
      <c r="E1" s="15" t="s">
        <v>1255</v>
      </c>
      <c r="F1" s="15" t="s">
        <v>1256</v>
      </c>
      <c r="G1" s="15" t="s">
        <v>1257</v>
      </c>
    </row>
    <row r="2" spans="1:7" ht="12.75" customHeight="1" x14ac:dyDescent="0.25">
      <c r="A2" s="16" t="s">
        <v>13</v>
      </c>
      <c r="B2" s="16" t="s">
        <v>14</v>
      </c>
      <c r="C2" s="17">
        <v>1.5</v>
      </c>
      <c r="D2" s="17">
        <v>3</v>
      </c>
      <c r="E2" s="16">
        <f>D2-C2</f>
        <v>1.5</v>
      </c>
      <c r="F2">
        <f>E2*G2</f>
        <v>19693.5</v>
      </c>
      <c r="G2" s="16">
        <f>VLOOKUP(A2,[1]Ventas!$I$2:$J$13,2,FALSE)</f>
        <v>13129</v>
      </c>
    </row>
    <row r="3" spans="1:7" ht="12.75" customHeight="1" x14ac:dyDescent="0.25">
      <c r="A3" s="16" t="s">
        <v>19</v>
      </c>
      <c r="B3" s="16" t="s">
        <v>20</v>
      </c>
      <c r="C3" s="17">
        <v>2</v>
      </c>
      <c r="D3" s="17">
        <v>3.99</v>
      </c>
      <c r="E3" s="16">
        <f t="shared" ref="E3:E13" si="0">D3-C3</f>
        <v>1.9900000000000002</v>
      </c>
      <c r="F3">
        <f t="shared" ref="F3:F13" si="1">E3*G3</f>
        <v>36265.760000000002</v>
      </c>
      <c r="G3" s="16">
        <f>VLOOKUP(A3,[1]Ventas!$I$2:$J$13,2,FALSE)</f>
        <v>18224</v>
      </c>
    </row>
    <row r="4" spans="1:7" ht="12.75" customHeight="1" x14ac:dyDescent="0.25">
      <c r="A4" s="16" t="s">
        <v>19</v>
      </c>
      <c r="B4" s="16" t="s">
        <v>21</v>
      </c>
      <c r="C4" s="17">
        <v>2.2999999999999998</v>
      </c>
      <c r="D4" s="17">
        <v>4.5</v>
      </c>
      <c r="E4" s="16">
        <f t="shared" si="0"/>
        <v>2.2000000000000002</v>
      </c>
      <c r="F4">
        <f t="shared" si="1"/>
        <v>40092.800000000003</v>
      </c>
      <c r="G4" s="16">
        <f>VLOOKUP(A4,[1]Ventas!$I$2:$J$13,2,FALSE)</f>
        <v>18224</v>
      </c>
    </row>
    <row r="5" spans="1:7" ht="12.75" customHeight="1" x14ac:dyDescent="0.25">
      <c r="A5" s="16" t="s">
        <v>22</v>
      </c>
      <c r="B5" s="16" t="s">
        <v>23</v>
      </c>
      <c r="C5" s="17">
        <v>3.5</v>
      </c>
      <c r="D5" s="17">
        <v>6.5</v>
      </c>
      <c r="E5" s="16">
        <f t="shared" si="0"/>
        <v>3</v>
      </c>
      <c r="F5">
        <f t="shared" si="1"/>
        <v>21147</v>
      </c>
      <c r="G5" s="16">
        <f>VLOOKUP(A5,[1]Ventas!$I$2:$J$13,2,FALSE)</f>
        <v>7049</v>
      </c>
    </row>
    <row r="6" spans="1:7" ht="12.75" customHeight="1" x14ac:dyDescent="0.25">
      <c r="A6" s="16" t="s">
        <v>24</v>
      </c>
      <c r="B6" s="16" t="s">
        <v>25</v>
      </c>
      <c r="C6" s="17">
        <v>3</v>
      </c>
      <c r="D6" s="17">
        <v>6</v>
      </c>
      <c r="E6" s="16">
        <f t="shared" si="0"/>
        <v>3</v>
      </c>
      <c r="F6">
        <f t="shared" si="1"/>
        <v>29382</v>
      </c>
      <c r="G6" s="16">
        <f>VLOOKUP(A6,[1]Ventas!$I$2:$J$13,2,FALSE)</f>
        <v>9794</v>
      </c>
    </row>
    <row r="7" spans="1:7" ht="12.75" customHeight="1" x14ac:dyDescent="0.25">
      <c r="A7" s="16" t="s">
        <v>28</v>
      </c>
      <c r="B7" s="16" t="s">
        <v>29</v>
      </c>
      <c r="C7" s="17">
        <v>3.5</v>
      </c>
      <c r="D7" s="17">
        <v>6.5</v>
      </c>
      <c r="E7" s="16">
        <f t="shared" si="0"/>
        <v>3</v>
      </c>
      <c r="F7">
        <f t="shared" si="1"/>
        <v>24735</v>
      </c>
      <c r="G7" s="16">
        <f>VLOOKUP(A7,[1]Ventas!$I$2:$J$13,2,FALSE)</f>
        <v>8245</v>
      </c>
    </row>
    <row r="8" spans="1:7" ht="12.75" customHeight="1" x14ac:dyDescent="0.25">
      <c r="A8" s="16" t="s">
        <v>31</v>
      </c>
      <c r="B8" s="16" t="s">
        <v>32</v>
      </c>
      <c r="C8" s="17">
        <v>6</v>
      </c>
      <c r="D8" s="17">
        <v>9</v>
      </c>
      <c r="E8" s="16">
        <f t="shared" si="0"/>
        <v>3</v>
      </c>
      <c r="F8">
        <f t="shared" si="1"/>
        <v>27951</v>
      </c>
      <c r="G8" s="16">
        <f>VLOOKUP(A8,[1]Ventas!$I$2:$J$13,2,FALSE)</f>
        <v>9317</v>
      </c>
    </row>
    <row r="9" spans="1:7" ht="12.75" customHeight="1" x14ac:dyDescent="0.25">
      <c r="A9" s="16" t="s">
        <v>16</v>
      </c>
      <c r="B9" s="16" t="s">
        <v>33</v>
      </c>
      <c r="C9" s="17">
        <v>1</v>
      </c>
      <c r="D9" s="17">
        <v>2</v>
      </c>
      <c r="E9" s="16">
        <f t="shared" si="0"/>
        <v>1</v>
      </c>
      <c r="F9">
        <f t="shared" si="1"/>
        <v>8943</v>
      </c>
      <c r="G9" s="16">
        <f>VLOOKUP(A9,[1]Ventas!$I$2:$J$13,2,FALSE)</f>
        <v>8943</v>
      </c>
    </row>
    <row r="10" spans="1:7" ht="12.75" customHeight="1" x14ac:dyDescent="0.25">
      <c r="A10" s="16" t="s">
        <v>35</v>
      </c>
      <c r="B10" s="16" t="s">
        <v>36</v>
      </c>
      <c r="C10" s="17">
        <v>2.5</v>
      </c>
      <c r="D10" s="17">
        <v>4.5</v>
      </c>
      <c r="E10" s="16">
        <f t="shared" si="0"/>
        <v>2</v>
      </c>
      <c r="F10">
        <f t="shared" si="1"/>
        <v>17430</v>
      </c>
      <c r="G10" s="16">
        <f>VLOOKUP(A10,[1]Ventas!$I$2:$J$13,2,FALSE)</f>
        <v>8715</v>
      </c>
    </row>
    <row r="11" spans="1:7" ht="12.75" customHeight="1" x14ac:dyDescent="0.25">
      <c r="A11" s="16" t="s">
        <v>37</v>
      </c>
      <c r="B11" s="16" t="s">
        <v>38</v>
      </c>
      <c r="C11" s="17">
        <v>3.5</v>
      </c>
      <c r="D11" s="17">
        <v>6.99</v>
      </c>
      <c r="E11" s="16">
        <f t="shared" si="0"/>
        <v>3.49</v>
      </c>
      <c r="F11">
        <f t="shared" si="1"/>
        <v>32879.29</v>
      </c>
      <c r="G11" s="16">
        <f>VLOOKUP(A11,[1]Ventas!$I$2:$J$13,2,FALSE)</f>
        <v>9421</v>
      </c>
    </row>
    <row r="12" spans="1:7" ht="12.75" customHeight="1" x14ac:dyDescent="0.25">
      <c r="A12" s="16" t="s">
        <v>41</v>
      </c>
      <c r="B12" s="16" t="s">
        <v>42</v>
      </c>
      <c r="C12" s="17">
        <v>5</v>
      </c>
      <c r="D12" s="17">
        <v>9.99</v>
      </c>
      <c r="E12" s="16">
        <f t="shared" si="0"/>
        <v>4.99</v>
      </c>
      <c r="F12">
        <f t="shared" si="1"/>
        <v>38842.160000000003</v>
      </c>
      <c r="G12" s="16">
        <f>VLOOKUP(A12,[1]Ventas!$I$2:$J$13,2,FALSE)</f>
        <v>7784</v>
      </c>
    </row>
    <row r="13" spans="1:7" ht="12.75" customHeight="1" x14ac:dyDescent="0.25">
      <c r="A13" s="16" t="s">
        <v>43</v>
      </c>
      <c r="B13" s="16" t="s">
        <v>45</v>
      </c>
      <c r="C13" s="17">
        <v>8</v>
      </c>
      <c r="D13" s="17">
        <v>14.5</v>
      </c>
      <c r="E13" s="16">
        <f t="shared" si="0"/>
        <v>6.5</v>
      </c>
      <c r="F13">
        <f t="shared" si="1"/>
        <v>48223.5</v>
      </c>
      <c r="G13" s="16">
        <f>VLOOKUP(A13,[1]Ventas!$I$2:$J$13,2,FALSE)</f>
        <v>7419</v>
      </c>
    </row>
    <row r="14" spans="1:7" ht="15" customHeight="1" x14ac:dyDescent="0.25">
      <c r="E14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C18" sqref="C18"/>
    </sheetView>
  </sheetViews>
  <sheetFormatPr baseColWidth="10" defaultColWidth="17.26953125" defaultRowHeight="15" customHeight="1" x14ac:dyDescent="0.25"/>
  <cols>
    <col min="1" max="1" width="41.1796875" customWidth="1"/>
    <col min="2" max="2" width="35.7265625" customWidth="1"/>
    <col min="3" max="12" width="9.1796875" customWidth="1"/>
    <col min="13" max="26" width="10" customWidth="1"/>
  </cols>
  <sheetData>
    <row r="1" spans="1:26" ht="12.75" customHeight="1" x14ac:dyDescent="0.3">
      <c r="A1" s="1" t="s">
        <v>1</v>
      </c>
      <c r="B1" s="2" t="s">
        <v>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5">
      <c r="A2" s="4" t="s">
        <v>17</v>
      </c>
      <c r="B2" s="5" t="s">
        <v>18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5">
      <c r="A3" s="4" t="s">
        <v>26</v>
      </c>
      <c r="B3" s="5" t="s">
        <v>27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5">
      <c r="A4" s="4" t="s">
        <v>30</v>
      </c>
      <c r="B4" s="5" t="s">
        <v>18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5">
      <c r="A5" s="4" t="s">
        <v>34</v>
      </c>
      <c r="B5" s="5" t="s">
        <v>27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5">
      <c r="A6" s="4" t="s">
        <v>39</v>
      </c>
      <c r="B6" s="4" t="s">
        <v>40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5">
      <c r="A7" s="4" t="s">
        <v>44</v>
      </c>
      <c r="B7" s="5" t="s">
        <v>46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5">
      <c r="A8" s="4" t="s">
        <v>47</v>
      </c>
      <c r="B8" s="5" t="s">
        <v>27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5">
      <c r="A9" s="4" t="s">
        <v>48</v>
      </c>
      <c r="B9" s="5" t="s">
        <v>50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5">
      <c r="A10" s="4" t="s">
        <v>52</v>
      </c>
      <c r="B10" s="5" t="s">
        <v>27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5">
      <c r="A11" s="4" t="s">
        <v>53</v>
      </c>
      <c r="B11" s="5" t="s">
        <v>18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5">
      <c r="A12" s="4" t="s">
        <v>56</v>
      </c>
      <c r="B12" s="5" t="s">
        <v>18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5">
      <c r="A13" s="4" t="s">
        <v>57</v>
      </c>
      <c r="B13" s="5" t="s">
        <v>58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5">
      <c r="A14" s="4" t="s">
        <v>60</v>
      </c>
      <c r="B14" s="5" t="s">
        <v>46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5">
      <c r="A15" s="4" t="s">
        <v>62</v>
      </c>
      <c r="B15" s="5" t="s">
        <v>27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5">
      <c r="A16" s="4" t="s">
        <v>63</v>
      </c>
      <c r="B16" s="5" t="s">
        <v>27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5">
      <c r="A17" s="4" t="s">
        <v>64</v>
      </c>
      <c r="B17" s="5" t="s">
        <v>46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5">
      <c r="A18" s="4" t="s">
        <v>65</v>
      </c>
      <c r="B18" s="4" t="s">
        <v>40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5">
      <c r="A19" s="4" t="s">
        <v>66</v>
      </c>
      <c r="B19" s="5" t="s">
        <v>58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5">
      <c r="A20" s="4" t="s">
        <v>69</v>
      </c>
      <c r="B20" s="5" t="s">
        <v>27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5">
      <c r="A21" s="4" t="s">
        <v>70</v>
      </c>
      <c r="B21" s="4" t="s">
        <v>40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5">
      <c r="A22" s="4" t="s">
        <v>73</v>
      </c>
      <c r="B22" s="5" t="s">
        <v>58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5">
      <c r="A23" s="4" t="s">
        <v>76</v>
      </c>
      <c r="B23" s="5" t="s">
        <v>27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5">
      <c r="A24" s="4" t="s">
        <v>79</v>
      </c>
      <c r="B24" s="4" t="s">
        <v>40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5">
      <c r="A25" s="4" t="s">
        <v>84</v>
      </c>
      <c r="B25" s="4" t="s">
        <v>40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5">
      <c r="A26" s="4" t="s">
        <v>86</v>
      </c>
      <c r="B26" s="5" t="s">
        <v>58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5">
      <c r="A27" s="4" t="s">
        <v>89</v>
      </c>
      <c r="B27" s="4" t="s">
        <v>40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5">
      <c r="A28" s="4" t="s">
        <v>91</v>
      </c>
      <c r="B28" s="5" t="s">
        <v>93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5">
      <c r="A29" s="4" t="s">
        <v>94</v>
      </c>
      <c r="B29" s="4" t="s">
        <v>40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5">
      <c r="A30" s="4" t="s">
        <v>95</v>
      </c>
      <c r="B30" s="4" t="s">
        <v>40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5">
      <c r="A31" s="4" t="s">
        <v>97</v>
      </c>
      <c r="B31" s="4" t="s">
        <v>40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5">
      <c r="A32" s="4" t="s">
        <v>99</v>
      </c>
      <c r="B32" s="5" t="s">
        <v>58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5">
      <c r="A33" s="4" t="s">
        <v>15</v>
      </c>
      <c r="B33" s="4" t="s">
        <v>40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5">
      <c r="A34" s="4" t="s">
        <v>102</v>
      </c>
      <c r="B34" s="5" t="s">
        <v>46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5">
      <c r="A35" s="4" t="s">
        <v>104</v>
      </c>
      <c r="B35" s="4" t="s">
        <v>40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5">
      <c r="A36" s="4" t="s">
        <v>106</v>
      </c>
      <c r="B36" s="5" t="s">
        <v>27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5">
      <c r="A37" s="4" t="s">
        <v>107</v>
      </c>
      <c r="B37" s="5" t="s">
        <v>46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5">
      <c r="A38" s="4" t="s">
        <v>110</v>
      </c>
      <c r="B38" s="5" t="s">
        <v>27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5">
      <c r="A39" s="4" t="s">
        <v>112</v>
      </c>
      <c r="B39" s="5" t="s">
        <v>27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5">
      <c r="A40" s="4" t="s">
        <v>114</v>
      </c>
      <c r="B40" s="4" t="s">
        <v>40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5">
      <c r="A41" s="4" t="s">
        <v>116</v>
      </c>
      <c r="B41" s="5" t="s">
        <v>27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5">
      <c r="A42" s="4" t="s">
        <v>117</v>
      </c>
      <c r="B42" s="4" t="s">
        <v>40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5">
      <c r="A43" s="4" t="s">
        <v>119</v>
      </c>
      <c r="B43" s="5" t="s">
        <v>46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5">
      <c r="A44" s="4" t="s">
        <v>121</v>
      </c>
      <c r="B44" s="5" t="s">
        <v>46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5">
      <c r="A45" s="4" t="s">
        <v>123</v>
      </c>
      <c r="B45" s="5" t="s">
        <v>50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5">
      <c r="A46" s="4" t="s">
        <v>126</v>
      </c>
      <c r="B46" s="5" t="s">
        <v>18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5">
      <c r="A47" s="4" t="s">
        <v>127</v>
      </c>
      <c r="B47" s="5" t="s">
        <v>46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5">
      <c r="A48" s="4" t="s">
        <v>130</v>
      </c>
      <c r="B48" s="4" t="s">
        <v>40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5">
      <c r="A49" s="4" t="s">
        <v>131</v>
      </c>
      <c r="B49" s="4" t="s">
        <v>40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5">
      <c r="A50" s="4" t="s">
        <v>134</v>
      </c>
      <c r="B50" s="5" t="s">
        <v>27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5">
      <c r="A51" s="4" t="s">
        <v>137</v>
      </c>
      <c r="B51" s="4" t="s">
        <v>40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5">
      <c r="A52" s="4" t="s">
        <v>138</v>
      </c>
      <c r="B52" s="5" t="s">
        <v>50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5">
      <c r="A53" s="4" t="s">
        <v>141</v>
      </c>
      <c r="B53" s="5" t="s">
        <v>50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5">
      <c r="A54" s="4" t="s">
        <v>142</v>
      </c>
      <c r="B54" s="5" t="s">
        <v>27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5">
      <c r="A55" s="4" t="s">
        <v>143</v>
      </c>
      <c r="B55" s="5" t="s">
        <v>27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5">
      <c r="A56" s="4" t="s">
        <v>68</v>
      </c>
      <c r="B56" s="4" t="s">
        <v>40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5">
      <c r="A57" s="4" t="s">
        <v>146</v>
      </c>
      <c r="B57" s="5" t="s">
        <v>27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5">
      <c r="A58" s="4" t="s">
        <v>148</v>
      </c>
      <c r="B58" s="5" t="s">
        <v>27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5">
      <c r="A59" s="4" t="s">
        <v>150</v>
      </c>
      <c r="B59" s="4" t="s">
        <v>40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5">
      <c r="A60" s="4" t="s">
        <v>153</v>
      </c>
      <c r="B60" s="5" t="s">
        <v>27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5">
      <c r="A61" s="4" t="s">
        <v>155</v>
      </c>
      <c r="B61" s="5" t="s">
        <v>93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5">
      <c r="A62" s="4" t="s">
        <v>75</v>
      </c>
      <c r="B62" s="5" t="s">
        <v>46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5">
      <c r="A63" s="4" t="s">
        <v>157</v>
      </c>
      <c r="B63" s="5" t="s">
        <v>46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5">
      <c r="A64" s="4" t="s">
        <v>160</v>
      </c>
      <c r="B64" s="4" t="s">
        <v>40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5">
      <c r="A65" s="4" t="s">
        <v>161</v>
      </c>
      <c r="B65" s="4" t="s">
        <v>40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5">
      <c r="A66" s="4" t="s">
        <v>164</v>
      </c>
      <c r="B66" s="5" t="s">
        <v>46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5">
      <c r="A67" s="4" t="s">
        <v>165</v>
      </c>
      <c r="B67" s="5" t="s">
        <v>46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4" t="s">
        <v>167</v>
      </c>
      <c r="B68" s="5" t="s">
        <v>27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5">
      <c r="A69" s="4" t="s">
        <v>169</v>
      </c>
      <c r="B69" s="5" t="s">
        <v>27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5">
      <c r="A70" s="4" t="s">
        <v>170</v>
      </c>
      <c r="B70" s="5" t="s">
        <v>58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5">
      <c r="A71" s="4" t="s">
        <v>173</v>
      </c>
      <c r="B71" s="5" t="s">
        <v>58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5">
      <c r="A72" s="4" t="s">
        <v>176</v>
      </c>
      <c r="B72" s="5" t="s">
        <v>18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5">
      <c r="A73" s="4" t="s">
        <v>178</v>
      </c>
      <c r="B73" s="5" t="s">
        <v>18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5">
      <c r="A74" s="4" t="s">
        <v>180</v>
      </c>
      <c r="B74" s="5" t="s">
        <v>27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5">
      <c r="A75" s="4" t="s">
        <v>182</v>
      </c>
      <c r="B75" s="5" t="s">
        <v>18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5">
      <c r="A76" s="4" t="s">
        <v>185</v>
      </c>
      <c r="B76" s="5" t="s">
        <v>27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4" t="s">
        <v>186</v>
      </c>
      <c r="B77" s="5" t="s">
        <v>46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5">
      <c r="A78" s="4" t="s">
        <v>188</v>
      </c>
      <c r="B78" s="5" t="s">
        <v>58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5">
      <c r="A79" s="4" t="s">
        <v>189</v>
      </c>
      <c r="B79" s="5" t="s">
        <v>18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5">
      <c r="A80" s="4" t="s">
        <v>192</v>
      </c>
      <c r="B80" s="5" t="s">
        <v>58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5">
      <c r="A81" s="4" t="s">
        <v>194</v>
      </c>
      <c r="B81" s="4" t="s">
        <v>40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5">
      <c r="A82" s="4" t="s">
        <v>140</v>
      </c>
      <c r="B82" s="5" t="s">
        <v>50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4" t="s">
        <v>197</v>
      </c>
      <c r="B83" s="5" t="s">
        <v>27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5">
      <c r="A84" s="4" t="s">
        <v>198</v>
      </c>
      <c r="B84" s="5" t="s">
        <v>18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5">
      <c r="A85" s="4" t="s">
        <v>81</v>
      </c>
      <c r="B85" s="5" t="s">
        <v>58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5">
      <c r="A86" s="4" t="s">
        <v>201</v>
      </c>
      <c r="B86" s="5" t="s">
        <v>58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5">
      <c r="A87" s="4" t="s">
        <v>202</v>
      </c>
      <c r="B87" s="5" t="s">
        <v>27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5">
      <c r="A88" s="4" t="s">
        <v>204</v>
      </c>
      <c r="B88" s="5" t="s">
        <v>18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5">
      <c r="A89" s="4" t="s">
        <v>205</v>
      </c>
      <c r="B89" s="4" t="s">
        <v>40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5">
      <c r="A90" s="4" t="s">
        <v>122</v>
      </c>
      <c r="B90" s="4" t="s">
        <v>40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5">
      <c r="A91" s="4" t="s">
        <v>208</v>
      </c>
      <c r="B91" s="5" t="s">
        <v>18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5">
      <c r="A92" s="4" t="s">
        <v>209</v>
      </c>
      <c r="B92" s="5" t="s">
        <v>27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5">
      <c r="A93" s="4" t="s">
        <v>211</v>
      </c>
      <c r="B93" s="5" t="s">
        <v>27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5">
      <c r="A94" s="4" t="s">
        <v>213</v>
      </c>
      <c r="B94" s="5" t="s">
        <v>27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5">
      <c r="A95" s="4" t="s">
        <v>78</v>
      </c>
      <c r="B95" s="5" t="s">
        <v>27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5">
      <c r="A96" s="4" t="s">
        <v>133</v>
      </c>
      <c r="B96" s="4" t="s">
        <v>40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5">
      <c r="A97" s="4" t="s">
        <v>109</v>
      </c>
      <c r="B97" s="4" t="s">
        <v>40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5">
      <c r="A98" s="4" t="s">
        <v>215</v>
      </c>
      <c r="B98" s="5" t="s">
        <v>58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5">
      <c r="A99" s="4" t="s">
        <v>218</v>
      </c>
      <c r="B99" s="5" t="s">
        <v>58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5">
      <c r="A100" s="4" t="s">
        <v>219</v>
      </c>
      <c r="B100" s="4" t="s">
        <v>40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5">
      <c r="A101" s="4" t="s">
        <v>221</v>
      </c>
      <c r="B101" s="5" t="s">
        <v>27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5">
      <c r="A102" s="4" t="s">
        <v>223</v>
      </c>
      <c r="B102" s="5" t="s">
        <v>50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5">
      <c r="A103" s="4" t="s">
        <v>224</v>
      </c>
      <c r="B103" s="4" t="s">
        <v>40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5">
      <c r="A104" s="4" t="s">
        <v>207</v>
      </c>
      <c r="B104" s="4" t="s">
        <v>40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5">
      <c r="A105" s="4" t="s">
        <v>226</v>
      </c>
      <c r="B105" s="5" t="s">
        <v>93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5">
      <c r="A106" s="4" t="s">
        <v>113</v>
      </c>
      <c r="B106" s="5" t="s">
        <v>27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5">
      <c r="A107" s="4" t="s">
        <v>228</v>
      </c>
      <c r="B107" s="5" t="s">
        <v>27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5">
      <c r="A108" s="4" t="s">
        <v>149</v>
      </c>
      <c r="B108" s="5" t="s">
        <v>58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5">
      <c r="A109" s="4" t="s">
        <v>145</v>
      </c>
      <c r="B109" s="5" t="s">
        <v>27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5">
      <c r="A110" s="4" t="s">
        <v>231</v>
      </c>
      <c r="B110" s="5" t="s">
        <v>18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5">
      <c r="A111" s="4" t="s">
        <v>234</v>
      </c>
      <c r="B111" s="4" t="s">
        <v>40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5">
      <c r="A112" s="4" t="s">
        <v>235</v>
      </c>
      <c r="B112" s="5" t="s">
        <v>58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5">
      <c r="A113" s="4" t="s">
        <v>237</v>
      </c>
      <c r="B113" s="4" t="s">
        <v>40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5">
      <c r="A114" s="4" t="s">
        <v>238</v>
      </c>
      <c r="B114" s="5" t="s">
        <v>50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5">
      <c r="A115" s="4" t="s">
        <v>101</v>
      </c>
      <c r="B115" s="5" t="s">
        <v>58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5">
      <c r="A116" s="4" t="s">
        <v>90</v>
      </c>
      <c r="B116" s="5" t="s">
        <v>27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5">
      <c r="A117" s="4" t="s">
        <v>240</v>
      </c>
      <c r="B117" s="5" t="s">
        <v>50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5">
      <c r="A118" s="4" t="s">
        <v>243</v>
      </c>
      <c r="B118" s="5" t="s">
        <v>46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5">
      <c r="A119" s="4" t="s">
        <v>175</v>
      </c>
      <c r="B119" s="4" t="s">
        <v>40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5">
      <c r="A120" s="4" t="s">
        <v>245</v>
      </c>
      <c r="B120" s="4" t="s">
        <v>40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5">
      <c r="A121" s="4" t="s">
        <v>246</v>
      </c>
      <c r="B121" s="5" t="s">
        <v>58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5">
      <c r="A122" s="4" t="s">
        <v>247</v>
      </c>
      <c r="B122" s="5" t="s">
        <v>27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5">
      <c r="A123" s="4" t="s">
        <v>105</v>
      </c>
      <c r="B123" s="5" t="s">
        <v>18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5">
      <c r="A124" s="4" t="s">
        <v>233</v>
      </c>
      <c r="B124" s="5" t="s">
        <v>18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5">
      <c r="A125" s="4" t="s">
        <v>129</v>
      </c>
      <c r="B125" s="5" t="s">
        <v>50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5">
      <c r="A126" s="4" t="s">
        <v>51</v>
      </c>
      <c r="B126" s="5" t="s">
        <v>46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5">
      <c r="A127" s="4" t="s">
        <v>254</v>
      </c>
      <c r="B127" s="5" t="s">
        <v>50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5">
      <c r="A128" s="4" t="s">
        <v>191</v>
      </c>
      <c r="B128" s="5" t="s">
        <v>58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5">
      <c r="A129" s="4" t="s">
        <v>256</v>
      </c>
      <c r="B129" s="5" t="s">
        <v>27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5">
      <c r="A130" s="4" t="s">
        <v>257</v>
      </c>
      <c r="B130" s="5" t="s">
        <v>27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5">
      <c r="A131" s="4" t="s">
        <v>259</v>
      </c>
      <c r="B131" s="5" t="s">
        <v>18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5">
      <c r="A132" s="4" t="s">
        <v>83</v>
      </c>
      <c r="B132" s="4" t="s">
        <v>40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5">
      <c r="A133" s="4" t="s">
        <v>261</v>
      </c>
      <c r="B133" s="5" t="s">
        <v>27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5">
      <c r="A134" s="4" t="s">
        <v>262</v>
      </c>
      <c r="B134" s="5" t="s">
        <v>27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5">
      <c r="A135" s="4" t="s">
        <v>196</v>
      </c>
      <c r="B135" s="4" t="s">
        <v>40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5">
      <c r="A136" s="4" t="s">
        <v>264</v>
      </c>
      <c r="B136" s="5" t="s">
        <v>46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5">
      <c r="A137" s="4" t="s">
        <v>266</v>
      </c>
      <c r="B137" s="5" t="s">
        <v>46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5">
      <c r="A138" s="4" t="s">
        <v>268</v>
      </c>
      <c r="B138" s="5" t="s">
        <v>46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5">
      <c r="A139" s="4" t="s">
        <v>270</v>
      </c>
      <c r="B139" s="5" t="s">
        <v>50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5">
      <c r="A140" s="4" t="s">
        <v>271</v>
      </c>
      <c r="B140" s="5" t="s">
        <v>27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5">
      <c r="A141" s="4" t="s">
        <v>272</v>
      </c>
      <c r="B141" s="4" t="s">
        <v>40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5">
      <c r="A142" s="4" t="s">
        <v>274</v>
      </c>
      <c r="B142" s="5" t="s">
        <v>18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5">
      <c r="A143" s="4" t="s">
        <v>276</v>
      </c>
      <c r="B143" s="4" t="s">
        <v>40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5">
      <c r="A144" s="4" t="s">
        <v>278</v>
      </c>
      <c r="B144" s="5" t="s">
        <v>27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5">
      <c r="A145" s="4" t="s">
        <v>279</v>
      </c>
      <c r="B145" s="4" t="s">
        <v>40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5">
      <c r="A146" s="4" t="s">
        <v>200</v>
      </c>
      <c r="B146" s="4" t="s">
        <v>40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5">
      <c r="A147" s="4" t="s">
        <v>281</v>
      </c>
      <c r="B147" s="5" t="s">
        <v>58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5">
      <c r="A148" s="4" t="s">
        <v>282</v>
      </c>
      <c r="B148" s="5" t="s">
        <v>27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5">
      <c r="A149" s="4" t="s">
        <v>242</v>
      </c>
      <c r="B149" s="5" t="s">
        <v>27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5">
      <c r="A150" s="4" t="s">
        <v>163</v>
      </c>
      <c r="B150" s="5" t="s">
        <v>50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5">
      <c r="A151" s="4" t="s">
        <v>285</v>
      </c>
      <c r="B151" s="5" t="s">
        <v>18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5">
      <c r="A152" s="4" t="s">
        <v>61</v>
      </c>
      <c r="B152" s="4" t="s">
        <v>40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5">
      <c r="A153" s="4" t="s">
        <v>287</v>
      </c>
      <c r="B153" s="5" t="s">
        <v>58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5">
      <c r="A154" s="4" t="s">
        <v>288</v>
      </c>
      <c r="B154" s="4" t="s">
        <v>40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5">
      <c r="A155" s="4" t="s">
        <v>290</v>
      </c>
      <c r="B155" s="5" t="s">
        <v>27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5">
      <c r="A156" s="4" t="s">
        <v>291</v>
      </c>
      <c r="B156" s="5" t="s">
        <v>58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5">
      <c r="A157" s="4" t="s">
        <v>217</v>
      </c>
      <c r="B157" s="4" t="s">
        <v>40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5">
      <c r="A158" s="4" t="s">
        <v>293</v>
      </c>
      <c r="B158" s="4" t="s">
        <v>40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5">
      <c r="A159" s="4" t="s">
        <v>295</v>
      </c>
      <c r="B159" s="5" t="s">
        <v>27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5">
      <c r="A160" s="4" t="s">
        <v>296</v>
      </c>
      <c r="B160" s="5" t="s">
        <v>27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5">
      <c r="A161" s="4" t="s">
        <v>72</v>
      </c>
      <c r="B161" s="5" t="s">
        <v>18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5">
      <c r="A162" s="4" t="s">
        <v>298</v>
      </c>
      <c r="B162" s="5" t="s">
        <v>58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5">
      <c r="A163" s="4" t="s">
        <v>300</v>
      </c>
      <c r="B163" s="5" t="s">
        <v>58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5">
      <c r="A164" s="4" t="s">
        <v>55</v>
      </c>
      <c r="B164" s="4" t="s">
        <v>40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5">
      <c r="A165" s="4" t="s">
        <v>302</v>
      </c>
      <c r="B165" s="5" t="s">
        <v>58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5">
      <c r="A166" s="4" t="s">
        <v>303</v>
      </c>
      <c r="B166" s="5" t="s">
        <v>46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5">
      <c r="A167" s="4" t="s">
        <v>305</v>
      </c>
      <c r="B167" s="4" t="s">
        <v>40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5">
      <c r="A168" s="4" t="s">
        <v>307</v>
      </c>
      <c r="B168" s="4" t="s">
        <v>40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5">
      <c r="A169" s="4" t="s">
        <v>308</v>
      </c>
      <c r="B169" s="5" t="s">
        <v>50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5">
      <c r="A170" s="4" t="s">
        <v>310</v>
      </c>
      <c r="B170" s="5" t="s">
        <v>46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5">
      <c r="A171" s="4" t="s">
        <v>152</v>
      </c>
      <c r="B171" s="5" t="s">
        <v>18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5">
      <c r="A172" s="4" t="s">
        <v>312</v>
      </c>
      <c r="B172" s="5" t="s">
        <v>18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5">
      <c r="A173" s="4" t="s">
        <v>87</v>
      </c>
      <c r="B173" s="5" t="s">
        <v>58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5">
      <c r="A174" s="4" t="s">
        <v>98</v>
      </c>
      <c r="B174" s="5" t="s">
        <v>50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5">
      <c r="A175" s="4" t="s">
        <v>315</v>
      </c>
      <c r="B175" s="4" t="s">
        <v>40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5">
      <c r="A176" s="4" t="s">
        <v>317</v>
      </c>
      <c r="B176" s="5" t="s">
        <v>27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5">
      <c r="A177" s="4" t="s">
        <v>318</v>
      </c>
      <c r="B177" s="5" t="s">
        <v>18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5">
      <c r="A178" s="4" t="s">
        <v>252</v>
      </c>
      <c r="B178" s="5" t="s">
        <v>27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5">
      <c r="A179" s="4" t="s">
        <v>250</v>
      </c>
      <c r="B179" s="5" t="s">
        <v>93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5">
      <c r="A180" s="4" t="s">
        <v>321</v>
      </c>
      <c r="B180" s="5" t="s">
        <v>58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5">
      <c r="A181" s="4" t="s">
        <v>125</v>
      </c>
      <c r="B181" s="5" t="s">
        <v>50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5">
      <c r="A182" s="4" t="s">
        <v>323</v>
      </c>
      <c r="B182" s="5" t="s">
        <v>27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5">
      <c r="A183" s="4" t="s">
        <v>172</v>
      </c>
      <c r="B183" s="5" t="s">
        <v>58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5">
      <c r="A184" s="4" t="s">
        <v>136</v>
      </c>
      <c r="B184" s="5" t="s">
        <v>18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5">
      <c r="A185" s="4" t="s">
        <v>326</v>
      </c>
      <c r="B185" s="4" t="s">
        <v>40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5">
      <c r="A186" s="4" t="s">
        <v>328</v>
      </c>
      <c r="B186" s="4" t="s">
        <v>40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baseColWidth="10" defaultColWidth="17.26953125" defaultRowHeight="15" customHeight="1" x14ac:dyDescent="0.25"/>
  <cols>
    <col min="1" max="1" width="11.54296875" customWidth="1"/>
    <col min="2" max="2" width="28.7265625" customWidth="1"/>
    <col min="3" max="12" width="11.54296875" customWidth="1"/>
    <col min="13" max="26" width="10" customWidth="1"/>
  </cols>
  <sheetData>
    <row r="1" spans="1:26" ht="12.75" customHeight="1" x14ac:dyDescent="0.3">
      <c r="A1" s="1" t="s">
        <v>0</v>
      </c>
      <c r="B1" s="1" t="s">
        <v>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5">
      <c r="A2" s="4">
        <v>23262</v>
      </c>
      <c r="B2" s="4" t="s">
        <v>12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5">
      <c r="A3" s="4">
        <v>23263</v>
      </c>
      <c r="B3" s="4" t="s">
        <v>49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5">
      <c r="A4" s="4">
        <v>23264</v>
      </c>
      <c r="B4" s="4" t="s">
        <v>54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5">
      <c r="A5" s="4">
        <v>23265</v>
      </c>
      <c r="B5" s="4" t="s">
        <v>59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5">
      <c r="A6" s="4">
        <v>23266</v>
      </c>
      <c r="B6" s="4" t="s">
        <v>67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5">
      <c r="A7" s="4">
        <v>23267</v>
      </c>
      <c r="B7" s="4" t="s">
        <v>71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5">
      <c r="A8" s="4">
        <v>23268</v>
      </c>
      <c r="B8" s="4" t="s">
        <v>74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5">
      <c r="A9" s="4">
        <v>23269</v>
      </c>
      <c r="B9" s="4" t="s">
        <v>77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5">
      <c r="A10" s="4">
        <v>23270</v>
      </c>
      <c r="B10" s="4" t="s">
        <v>80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5">
      <c r="A11" s="4">
        <v>23271</v>
      </c>
      <c r="B11" s="4" t="s">
        <v>82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5">
      <c r="A12" s="4">
        <v>23272</v>
      </c>
      <c r="B12" s="4" t="s">
        <v>85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5">
      <c r="A13" s="4">
        <v>23273</v>
      </c>
      <c r="B13" s="4" t="s">
        <v>88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5">
      <c r="A14" s="4">
        <v>23274</v>
      </c>
      <c r="B14" s="4" t="s">
        <v>92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5">
      <c r="A15" s="4">
        <v>23275</v>
      </c>
      <c r="B15" s="4" t="s">
        <v>96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5">
      <c r="A16" s="4">
        <v>23276</v>
      </c>
      <c r="B16" s="4" t="s">
        <v>100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5">
      <c r="A17" s="4">
        <v>23277</v>
      </c>
      <c r="B17" s="4" t="s">
        <v>103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5">
      <c r="A18" s="4">
        <v>23278</v>
      </c>
      <c r="B18" s="4" t="s">
        <v>108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5">
      <c r="A19" s="4">
        <v>23279</v>
      </c>
      <c r="B19" s="4" t="s">
        <v>111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5">
      <c r="A20" s="4">
        <v>23280</v>
      </c>
      <c r="B20" s="4" t="s">
        <v>115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5">
      <c r="A21" s="4">
        <v>23281</v>
      </c>
      <c r="B21" s="4" t="s">
        <v>118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5">
      <c r="A22" s="4">
        <v>23282</v>
      </c>
      <c r="B22" s="4" t="s">
        <v>120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5">
      <c r="A23" s="4">
        <v>23283</v>
      </c>
      <c r="B23" s="4" t="s">
        <v>124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5">
      <c r="A24" s="4">
        <v>23284</v>
      </c>
      <c r="B24" s="4" t="s">
        <v>128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5">
      <c r="A25" s="4">
        <v>23285</v>
      </c>
      <c r="B25" s="4" t="s">
        <v>132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5">
      <c r="A26" s="4">
        <v>23286</v>
      </c>
      <c r="B26" s="4" t="s">
        <v>135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5">
      <c r="A27" s="4">
        <v>23287</v>
      </c>
      <c r="B27" s="4" t="s">
        <v>139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5">
      <c r="A28" s="4">
        <v>23288</v>
      </c>
      <c r="B28" s="4" t="s">
        <v>144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5">
      <c r="A29" s="4">
        <v>23289</v>
      </c>
      <c r="B29" s="4" t="s">
        <v>147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5">
      <c r="A30" s="4">
        <v>23290</v>
      </c>
      <c r="B30" s="4" t="s">
        <v>151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5">
      <c r="A31" s="4">
        <v>23291</v>
      </c>
      <c r="B31" s="4" t="s">
        <v>154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5">
      <c r="A32" s="4">
        <v>23292</v>
      </c>
      <c r="B32" s="4" t="s">
        <v>156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5">
      <c r="A33" s="4">
        <v>23293</v>
      </c>
      <c r="B33" s="4" t="s">
        <v>158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5">
      <c r="A34" s="4">
        <v>23294</v>
      </c>
      <c r="B34" s="4" t="s">
        <v>159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5">
      <c r="A35" s="4">
        <v>23295</v>
      </c>
      <c r="B35" s="4" t="s">
        <v>162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5">
      <c r="A36" s="4">
        <v>23296</v>
      </c>
      <c r="B36" s="4" t="s">
        <v>166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5">
      <c r="A37" s="4">
        <v>23297</v>
      </c>
      <c r="B37" s="4" t="s">
        <v>168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5">
      <c r="A38" s="4">
        <v>23298</v>
      </c>
      <c r="B38" s="4" t="s">
        <v>171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5">
      <c r="A39" s="4">
        <v>23299</v>
      </c>
      <c r="B39" s="4" t="s">
        <v>174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5">
      <c r="A40" s="4">
        <v>23300</v>
      </c>
      <c r="B40" s="4" t="s">
        <v>177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5">
      <c r="A41" s="4">
        <v>23301</v>
      </c>
      <c r="B41" s="4" t="s">
        <v>179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5">
      <c r="A42" s="4">
        <v>23302</v>
      </c>
      <c r="B42" s="4" t="s">
        <v>181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5">
      <c r="A43" s="4">
        <v>23303</v>
      </c>
      <c r="B43" s="4" t="s">
        <v>183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5">
      <c r="A44" s="4">
        <v>23304</v>
      </c>
      <c r="B44" s="4" t="s">
        <v>184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5">
      <c r="A45" s="4">
        <v>23305</v>
      </c>
      <c r="B45" s="4" t="s">
        <v>187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5">
      <c r="A46" s="4">
        <v>23306</v>
      </c>
      <c r="B46" s="4" t="s">
        <v>190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5">
      <c r="A47" s="4">
        <v>23307</v>
      </c>
      <c r="B47" s="4" t="s">
        <v>193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5">
      <c r="A48" s="4">
        <v>23308</v>
      </c>
      <c r="B48" s="4" t="s">
        <v>195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5">
      <c r="A49" s="4">
        <v>23309</v>
      </c>
      <c r="B49" s="4" t="s">
        <v>199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5">
      <c r="A50" s="4">
        <v>23310</v>
      </c>
      <c r="B50" s="4" t="s">
        <v>203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5">
      <c r="A51" s="4">
        <v>23311</v>
      </c>
      <c r="B51" s="4" t="s">
        <v>206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5">
      <c r="A52" s="4">
        <v>23312</v>
      </c>
      <c r="B52" s="4" t="s">
        <v>132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5">
      <c r="A53" s="4">
        <v>23313</v>
      </c>
      <c r="B53" s="4" t="s">
        <v>210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5">
      <c r="A54" s="4">
        <v>23314</v>
      </c>
      <c r="B54" s="4" t="s">
        <v>212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5">
      <c r="A55" s="4">
        <v>23315</v>
      </c>
      <c r="B55" s="4" t="s">
        <v>214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5">
      <c r="A56" s="4">
        <v>23316</v>
      </c>
      <c r="B56" s="4" t="s">
        <v>216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5">
      <c r="A57" s="4">
        <v>23317</v>
      </c>
      <c r="B57" s="4" t="s">
        <v>220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5">
      <c r="A58" s="4">
        <v>23318</v>
      </c>
      <c r="B58" s="4" t="s">
        <v>222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5">
      <c r="A59" s="4">
        <v>23319</v>
      </c>
      <c r="B59" s="4" t="s">
        <v>225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5">
      <c r="A60" s="4">
        <v>23320</v>
      </c>
      <c r="B60" s="4" t="s">
        <v>227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5">
      <c r="A61" s="4">
        <v>23321</v>
      </c>
      <c r="B61" s="4" t="s">
        <v>229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5">
      <c r="A62" s="4">
        <v>23322</v>
      </c>
      <c r="B62" s="4" t="s">
        <v>230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5">
      <c r="A63" s="4">
        <v>23323</v>
      </c>
      <c r="B63" s="4" t="s">
        <v>232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5">
      <c r="A64" s="4">
        <v>23324</v>
      </c>
      <c r="B64" s="4" t="s">
        <v>236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5">
      <c r="A65" s="4">
        <v>23325</v>
      </c>
      <c r="B65" s="4" t="s">
        <v>239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5">
      <c r="A66" s="4">
        <v>23326</v>
      </c>
      <c r="B66" s="4" t="s">
        <v>241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5">
      <c r="A67" s="4">
        <v>23327</v>
      </c>
      <c r="B67" s="4" t="s">
        <v>244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4">
        <v>23328</v>
      </c>
      <c r="B68" s="4" t="s">
        <v>248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5">
      <c r="A69" s="4">
        <v>23329</v>
      </c>
      <c r="B69" s="4" t="s">
        <v>249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5">
      <c r="A70" s="4">
        <v>23330</v>
      </c>
      <c r="B70" s="4" t="s">
        <v>251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5">
      <c r="A71" s="4">
        <v>23331</v>
      </c>
      <c r="B71" s="4" t="s">
        <v>253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5">
      <c r="A72" s="4">
        <v>23332</v>
      </c>
      <c r="B72" s="4" t="s">
        <v>255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5">
      <c r="A73" s="4">
        <v>23333</v>
      </c>
      <c r="B73" s="4" t="s">
        <v>258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5">
      <c r="A74" s="4">
        <v>23334</v>
      </c>
      <c r="B74" s="4" t="s">
        <v>260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5">
      <c r="A75" s="4">
        <v>23335</v>
      </c>
      <c r="B75" s="4" t="s">
        <v>263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5">
      <c r="A76" s="4">
        <v>23336</v>
      </c>
      <c r="B76" s="4" t="s">
        <v>265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4">
        <v>23337</v>
      </c>
      <c r="B77" s="4" t="s">
        <v>267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5">
      <c r="A78" s="4">
        <v>23338</v>
      </c>
      <c r="B78" s="4" t="s">
        <v>269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5">
      <c r="A79" s="4">
        <v>23339</v>
      </c>
      <c r="B79" s="4" t="s">
        <v>273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5">
      <c r="A80" s="4">
        <v>23340</v>
      </c>
      <c r="B80" s="4" t="s">
        <v>275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5">
      <c r="A81" s="4">
        <v>23341</v>
      </c>
      <c r="B81" s="4" t="s">
        <v>277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5">
      <c r="A82" s="4">
        <v>23342</v>
      </c>
      <c r="B82" s="4" t="s">
        <v>280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4">
        <v>23343</v>
      </c>
      <c r="B83" s="4" t="s">
        <v>283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5">
      <c r="A84" s="4">
        <v>23344</v>
      </c>
      <c r="B84" s="4" t="s">
        <v>284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5">
      <c r="A85" s="4">
        <v>23345</v>
      </c>
      <c r="B85" s="4" t="s">
        <v>286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5">
      <c r="A86" s="4">
        <v>23346</v>
      </c>
      <c r="B86" s="4" t="s">
        <v>289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5">
      <c r="A87" s="4">
        <v>23347</v>
      </c>
      <c r="B87" s="4" t="s">
        <v>292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5">
      <c r="A88" s="4">
        <v>23348</v>
      </c>
      <c r="B88" s="4" t="s">
        <v>294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5">
      <c r="A89" s="4">
        <v>23349</v>
      </c>
      <c r="B89" s="4" t="s">
        <v>297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5">
      <c r="A90" s="4">
        <v>23350</v>
      </c>
      <c r="B90" s="4" t="s">
        <v>299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5">
      <c r="A91" s="4">
        <v>23351</v>
      </c>
      <c r="B91" s="4" t="s">
        <v>301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5">
      <c r="A92" s="4">
        <v>23352</v>
      </c>
      <c r="B92" s="4" t="s">
        <v>304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5">
      <c r="A93" s="4">
        <v>23353</v>
      </c>
      <c r="B93" s="4" t="s">
        <v>306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5">
      <c r="A94" s="4">
        <v>23354</v>
      </c>
      <c r="B94" s="4" t="s">
        <v>309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5">
      <c r="A95" s="4">
        <v>23355</v>
      </c>
      <c r="B95" s="4" t="s">
        <v>311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5">
      <c r="A96" s="4">
        <v>23356</v>
      </c>
      <c r="B96" s="4" t="s">
        <v>313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5">
      <c r="A97" s="4">
        <v>23357</v>
      </c>
      <c r="B97" s="4" t="s">
        <v>314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5">
      <c r="A98" s="4">
        <v>23358</v>
      </c>
      <c r="B98" s="4" t="s">
        <v>316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5">
      <c r="A99" s="4">
        <v>23359</v>
      </c>
      <c r="B99" s="4" t="s">
        <v>319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5">
      <c r="A100" s="4">
        <v>23360</v>
      </c>
      <c r="B100" s="4" t="s">
        <v>320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5">
      <c r="A101" s="4">
        <v>23361</v>
      </c>
      <c r="B101" s="4" t="s">
        <v>322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5">
      <c r="A102" s="4">
        <v>23362</v>
      </c>
      <c r="B102" s="4" t="s">
        <v>324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5">
      <c r="A103" s="4">
        <v>23363</v>
      </c>
      <c r="B103" s="4" t="s">
        <v>325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5">
      <c r="A104" s="4">
        <v>23364</v>
      </c>
      <c r="B104" s="4" t="s">
        <v>327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5">
      <c r="A105" s="4">
        <v>23365</v>
      </c>
      <c r="B105" s="4" t="s">
        <v>329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5">
      <c r="A106" s="4">
        <v>23366</v>
      </c>
      <c r="B106" s="4" t="s">
        <v>330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5">
      <c r="A107" s="4">
        <v>23367</v>
      </c>
      <c r="B107" s="4" t="s">
        <v>331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5">
      <c r="A108" s="4">
        <v>23368</v>
      </c>
      <c r="B108" s="4" t="s">
        <v>332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5">
      <c r="A109" s="4">
        <v>23369</v>
      </c>
      <c r="B109" s="4" t="s">
        <v>333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5">
      <c r="A110" s="4">
        <v>23370</v>
      </c>
      <c r="B110" s="4" t="s">
        <v>334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5">
      <c r="A111" s="4">
        <v>23371</v>
      </c>
      <c r="B111" s="4" t="s">
        <v>335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5">
      <c r="A112" s="4">
        <v>23372</v>
      </c>
      <c r="B112" s="4" t="s">
        <v>336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5">
      <c r="A113" s="4">
        <v>23373</v>
      </c>
      <c r="B113" s="4" t="s">
        <v>337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5">
      <c r="A114" s="4">
        <v>23374</v>
      </c>
      <c r="B114" s="4" t="s">
        <v>338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5">
      <c r="A115" s="4">
        <v>23375</v>
      </c>
      <c r="B115" s="4" t="s">
        <v>339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5">
      <c r="A116" s="4">
        <v>23376</v>
      </c>
      <c r="B116" s="4" t="s">
        <v>340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5">
      <c r="A117" s="4">
        <v>23377</v>
      </c>
      <c r="B117" s="4" t="s">
        <v>341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5">
      <c r="A118" s="4">
        <v>23378</v>
      </c>
      <c r="B118" s="4" t="s">
        <v>342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5">
      <c r="A119" s="4">
        <v>23379</v>
      </c>
      <c r="B119" s="4" t="s">
        <v>343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5">
      <c r="A120" s="4">
        <v>23380</v>
      </c>
      <c r="B120" s="4" t="s">
        <v>344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5">
      <c r="A121" s="4">
        <v>23381</v>
      </c>
      <c r="B121" s="4" t="s">
        <v>345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5">
      <c r="A122" s="4">
        <v>23382</v>
      </c>
      <c r="B122" s="4" t="s">
        <v>319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5">
      <c r="A123" s="4">
        <v>23383</v>
      </c>
      <c r="B123" s="4" t="s">
        <v>346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5">
      <c r="A124" s="4">
        <v>23384</v>
      </c>
      <c r="B124" s="4" t="s">
        <v>347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5">
      <c r="A125" s="4">
        <v>23385</v>
      </c>
      <c r="B125" s="4" t="s">
        <v>348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5">
      <c r="A126" s="4">
        <v>23386</v>
      </c>
      <c r="B126" s="4" t="s">
        <v>349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5">
      <c r="A127" s="4">
        <v>23387</v>
      </c>
      <c r="B127" s="4" t="s">
        <v>350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5">
      <c r="A128" s="4">
        <v>23388</v>
      </c>
      <c r="B128" s="4" t="s">
        <v>351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5">
      <c r="A129" s="4">
        <v>23389</v>
      </c>
      <c r="B129" s="4" t="s">
        <v>352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5">
      <c r="A130" s="4">
        <v>23390</v>
      </c>
      <c r="B130" s="4" t="s">
        <v>353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5">
      <c r="A131" s="4">
        <v>23391</v>
      </c>
      <c r="B131" s="4" t="s">
        <v>354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5">
      <c r="A132" s="4">
        <v>23392</v>
      </c>
      <c r="B132" s="4" t="s">
        <v>355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5">
      <c r="A133" s="4">
        <v>23393</v>
      </c>
      <c r="B133" s="4" t="s">
        <v>356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5">
      <c r="A134" s="4">
        <v>23394</v>
      </c>
      <c r="B134" s="4" t="s">
        <v>357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5">
      <c r="A135" s="4">
        <v>23395</v>
      </c>
      <c r="B135" s="4" t="s">
        <v>358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5">
      <c r="A136" s="4">
        <v>23396</v>
      </c>
      <c r="B136" s="4" t="s">
        <v>359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5">
      <c r="A137" s="4">
        <v>23397</v>
      </c>
      <c r="B137" s="4" t="s">
        <v>360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5">
      <c r="A138" s="4">
        <v>23398</v>
      </c>
      <c r="B138" s="4" t="s">
        <v>361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5">
      <c r="A139" s="4">
        <v>23399</v>
      </c>
      <c r="B139" s="4" t="s">
        <v>362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5">
      <c r="A140" s="4">
        <v>23400</v>
      </c>
      <c r="B140" s="4" t="s">
        <v>363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5">
      <c r="A141" s="4">
        <v>23401</v>
      </c>
      <c r="B141" s="4" t="s">
        <v>364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5">
      <c r="A142" s="4">
        <v>23402</v>
      </c>
      <c r="B142" s="4" t="s">
        <v>365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5">
      <c r="A143" s="4">
        <v>23403</v>
      </c>
      <c r="B143" s="4" t="s">
        <v>366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5">
      <c r="A144" s="4">
        <v>23404</v>
      </c>
      <c r="B144" s="4" t="s">
        <v>367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5">
      <c r="A145" s="4">
        <v>23405</v>
      </c>
      <c r="B145" s="4" t="s">
        <v>368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5">
      <c r="A146" s="4">
        <v>23406</v>
      </c>
      <c r="B146" s="4" t="s">
        <v>369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5">
      <c r="A147" s="4">
        <v>23407</v>
      </c>
      <c r="B147" s="4" t="s">
        <v>370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5">
      <c r="A148" s="4">
        <v>23408</v>
      </c>
      <c r="B148" s="4" t="s">
        <v>371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5">
      <c r="A149" s="4">
        <v>23409</v>
      </c>
      <c r="B149" s="4" t="s">
        <v>372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5">
      <c r="A150" s="4">
        <v>23410</v>
      </c>
      <c r="B150" s="4" t="s">
        <v>373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5">
      <c r="A151" s="4">
        <v>23411</v>
      </c>
      <c r="B151" s="4" t="s">
        <v>374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5">
      <c r="A152" s="4">
        <v>23412</v>
      </c>
      <c r="B152" s="4" t="s">
        <v>375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5">
      <c r="A153" s="4">
        <v>23413</v>
      </c>
      <c r="B153" s="4" t="s">
        <v>376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5">
      <c r="A154" s="4">
        <v>23414</v>
      </c>
      <c r="B154" s="4" t="s">
        <v>377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5">
      <c r="A155" s="4">
        <v>23415</v>
      </c>
      <c r="B155" s="4" t="s">
        <v>378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5">
      <c r="A156" s="4">
        <v>23416</v>
      </c>
      <c r="B156" s="4" t="s">
        <v>379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5">
      <c r="A157" s="4">
        <v>23417</v>
      </c>
      <c r="B157" s="4" t="s">
        <v>380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5">
      <c r="A158" s="4">
        <v>23418</v>
      </c>
      <c r="B158" s="4" t="s">
        <v>381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5">
      <c r="A159" s="4">
        <v>23419</v>
      </c>
      <c r="B159" s="4" t="s">
        <v>382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5">
      <c r="A160" s="4">
        <v>23420</v>
      </c>
      <c r="B160" s="4" t="s">
        <v>383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5">
      <c r="A161" s="4">
        <v>23421</v>
      </c>
      <c r="B161" s="4" t="s">
        <v>384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5">
      <c r="A162" s="4">
        <v>23422</v>
      </c>
      <c r="B162" s="4" t="s">
        <v>385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5">
      <c r="A163" s="4">
        <v>23423</v>
      </c>
      <c r="B163" s="4" t="s">
        <v>386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5">
      <c r="A164" s="4">
        <v>23424</v>
      </c>
      <c r="B164" s="4" t="s">
        <v>387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5">
      <c r="A165" s="4">
        <v>23425</v>
      </c>
      <c r="B165" s="4" t="s">
        <v>388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5">
      <c r="A166" s="4">
        <v>23426</v>
      </c>
      <c r="B166" s="4" t="s">
        <v>389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5">
      <c r="A167" s="4">
        <v>23427</v>
      </c>
      <c r="B167" s="4" t="s">
        <v>390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5">
      <c r="A168" s="4">
        <v>23428</v>
      </c>
      <c r="B168" s="4" t="s">
        <v>391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5">
      <c r="A169" s="4">
        <v>23429</v>
      </c>
      <c r="B169" s="4" t="s">
        <v>392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5">
      <c r="A170" s="4">
        <v>23430</v>
      </c>
      <c r="B170" s="4" t="s">
        <v>393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5">
      <c r="A171" s="4">
        <v>23431</v>
      </c>
      <c r="B171" s="4" t="s">
        <v>394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5">
      <c r="A172" s="4">
        <v>23432</v>
      </c>
      <c r="B172" s="4" t="s">
        <v>395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5">
      <c r="A173" s="4">
        <v>23433</v>
      </c>
      <c r="B173" s="4" t="s">
        <v>396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5">
      <c r="A174" s="4">
        <v>23434</v>
      </c>
      <c r="B174" s="4" t="s">
        <v>397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5">
      <c r="A175" s="4">
        <v>23435</v>
      </c>
      <c r="B175" s="4" t="s">
        <v>398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5">
      <c r="A176" s="4">
        <v>23436</v>
      </c>
      <c r="B176" s="4" t="s">
        <v>399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5">
      <c r="A177" s="4">
        <v>23437</v>
      </c>
      <c r="B177" s="4" t="s">
        <v>400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5">
      <c r="A178" s="4">
        <v>23438</v>
      </c>
      <c r="B178" s="4" t="s">
        <v>401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5">
      <c r="A179" s="4">
        <v>23439</v>
      </c>
      <c r="B179" s="4" t="s">
        <v>402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5">
      <c r="A180" s="4">
        <v>23440</v>
      </c>
      <c r="B180" s="4" t="s">
        <v>403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5">
      <c r="A181" s="4">
        <v>23441</v>
      </c>
      <c r="B181" s="4" t="s">
        <v>404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5">
      <c r="A182" s="4">
        <v>23442</v>
      </c>
      <c r="B182" s="4" t="s">
        <v>405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5">
      <c r="A183" s="4">
        <v>23443</v>
      </c>
      <c r="B183" s="4" t="s">
        <v>406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5">
      <c r="A184" s="4">
        <v>23444</v>
      </c>
      <c r="B184" s="4" t="s">
        <v>407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5">
      <c r="A185" s="4">
        <v>23445</v>
      </c>
      <c r="B185" s="4" t="s">
        <v>408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5">
      <c r="A186" s="4">
        <v>23446</v>
      </c>
      <c r="B186" s="4" t="s">
        <v>409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5">
      <c r="A187" s="4">
        <v>23447</v>
      </c>
      <c r="B187" s="4" t="s">
        <v>410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5">
      <c r="A188" s="4">
        <v>23448</v>
      </c>
      <c r="B188" s="4" t="s">
        <v>411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5">
      <c r="A189" s="4">
        <v>23449</v>
      </c>
      <c r="B189" s="4" t="s">
        <v>412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5">
      <c r="A190" s="4">
        <v>23450</v>
      </c>
      <c r="B190" s="4" t="s">
        <v>413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5">
      <c r="A191" s="4">
        <v>23451</v>
      </c>
      <c r="B191" s="4" t="s">
        <v>414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5">
      <c r="A192" s="4">
        <v>23452</v>
      </c>
      <c r="B192" s="4" t="s">
        <v>415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5">
      <c r="A193" s="4">
        <v>23453</v>
      </c>
      <c r="B193" s="4" t="s">
        <v>416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5">
      <c r="A194" s="4">
        <v>23454</v>
      </c>
      <c r="B194" s="4" t="s">
        <v>417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5">
      <c r="A195" s="4">
        <v>23455</v>
      </c>
      <c r="B195" s="4" t="s">
        <v>418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5">
      <c r="A196" s="4">
        <v>23456</v>
      </c>
      <c r="B196" s="4" t="s">
        <v>419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5">
      <c r="A197" s="4">
        <v>23457</v>
      </c>
      <c r="B197" s="4" t="s">
        <v>420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5">
      <c r="A198" s="4">
        <v>23458</v>
      </c>
      <c r="B198" s="4" t="s">
        <v>421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5">
      <c r="A199" s="4">
        <v>23459</v>
      </c>
      <c r="B199" s="4" t="s">
        <v>422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5">
      <c r="A200" s="4">
        <v>23460</v>
      </c>
      <c r="B200" s="4" t="s">
        <v>423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5">
      <c r="A201" s="4">
        <v>23461</v>
      </c>
      <c r="B201" s="4" t="s">
        <v>424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5">
      <c r="A202" s="4">
        <v>23462</v>
      </c>
      <c r="B202" s="4" t="s">
        <v>425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5">
      <c r="A203" s="4">
        <v>23463</v>
      </c>
      <c r="B203" s="4" t="s">
        <v>426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5">
      <c r="A204" s="4">
        <v>23464</v>
      </c>
      <c r="B204" s="4" t="s">
        <v>427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5">
      <c r="A205" s="4">
        <v>23465</v>
      </c>
      <c r="B205" s="4" t="s">
        <v>428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5">
      <c r="A206" s="4">
        <v>23466</v>
      </c>
      <c r="B206" s="4" t="s">
        <v>429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5">
      <c r="A207" s="4">
        <v>23467</v>
      </c>
      <c r="B207" s="4" t="s">
        <v>430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5">
      <c r="A208" s="4">
        <v>23468</v>
      </c>
      <c r="B208" s="4" t="s">
        <v>431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5">
      <c r="A209" s="4">
        <v>23469</v>
      </c>
      <c r="B209" s="4" t="s">
        <v>432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5">
      <c r="A210" s="4">
        <v>23470</v>
      </c>
      <c r="B210" s="4" t="s">
        <v>433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5">
      <c r="A211" s="4">
        <v>23471</v>
      </c>
      <c r="B211" s="4" t="s">
        <v>434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5">
      <c r="A212" s="4">
        <v>23472</v>
      </c>
      <c r="B212" s="4" t="s">
        <v>435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5">
      <c r="A213" s="4">
        <v>23473</v>
      </c>
      <c r="B213" s="4" t="s">
        <v>436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5">
      <c r="A214" s="4">
        <v>23474</v>
      </c>
      <c r="B214" s="4" t="s">
        <v>437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5">
      <c r="A215" s="4">
        <v>23475</v>
      </c>
      <c r="B215" s="4" t="s">
        <v>438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5">
      <c r="A216" s="4">
        <v>23476</v>
      </c>
      <c r="B216" s="4" t="s">
        <v>439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5">
      <c r="A217" s="4">
        <v>23477</v>
      </c>
      <c r="B217" s="4" t="s">
        <v>332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5">
      <c r="A218" s="4">
        <v>23478</v>
      </c>
      <c r="B218" s="4" t="s">
        <v>440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5">
      <c r="A219" s="4">
        <v>23479</v>
      </c>
      <c r="B219" s="4" t="s">
        <v>441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5">
      <c r="A220" s="4">
        <v>23480</v>
      </c>
      <c r="B220" s="4" t="s">
        <v>442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5">
      <c r="A221" s="4">
        <v>23481</v>
      </c>
      <c r="B221" s="4" t="s">
        <v>443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5">
      <c r="A222" s="4">
        <v>23482</v>
      </c>
      <c r="B222" s="4" t="s">
        <v>444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5">
      <c r="A223" s="4">
        <v>23483</v>
      </c>
      <c r="B223" s="4" t="s">
        <v>445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5">
      <c r="A224" s="4">
        <v>23484</v>
      </c>
      <c r="B224" s="4" t="s">
        <v>446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5">
      <c r="A225" s="4">
        <v>23485</v>
      </c>
      <c r="B225" s="4" t="s">
        <v>447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5">
      <c r="A226" s="4">
        <v>23486</v>
      </c>
      <c r="B226" s="4" t="s">
        <v>448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5">
      <c r="A227" s="4">
        <v>23487</v>
      </c>
      <c r="B227" s="4" t="s">
        <v>449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5">
      <c r="A228" s="4">
        <v>23488</v>
      </c>
      <c r="B228" s="4" t="s">
        <v>450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5">
      <c r="A229" s="4">
        <v>23489</v>
      </c>
      <c r="B229" s="4" t="s">
        <v>451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5">
      <c r="A230" s="4">
        <v>23490</v>
      </c>
      <c r="B230" s="4" t="s">
        <v>452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5">
      <c r="A231" s="4">
        <v>23491</v>
      </c>
      <c r="B231" s="4" t="s">
        <v>453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5">
      <c r="A232" s="4">
        <v>23492</v>
      </c>
      <c r="B232" s="4" t="s">
        <v>454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5">
      <c r="A233" s="4">
        <v>23493</v>
      </c>
      <c r="B233" s="4" t="s">
        <v>455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5">
      <c r="A234" s="4">
        <v>23494</v>
      </c>
      <c r="B234" s="4" t="s">
        <v>456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5">
      <c r="A235" s="4">
        <v>23495</v>
      </c>
      <c r="B235" s="4" t="s">
        <v>457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5">
      <c r="A236" s="4">
        <v>23496</v>
      </c>
      <c r="B236" s="4" t="s">
        <v>458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5">
      <c r="A237" s="4">
        <v>23497</v>
      </c>
      <c r="B237" s="4" t="s">
        <v>459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5">
      <c r="A238" s="4">
        <v>23498</v>
      </c>
      <c r="B238" s="4" t="s">
        <v>460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5">
      <c r="A239" s="4">
        <v>23499</v>
      </c>
      <c r="B239" s="4" t="s">
        <v>461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5">
      <c r="A240" s="4">
        <v>23500</v>
      </c>
      <c r="B240" s="4" t="s">
        <v>462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5">
      <c r="A241" s="4">
        <v>23501</v>
      </c>
      <c r="B241" s="4" t="s">
        <v>463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5">
      <c r="A242" s="4">
        <v>23502</v>
      </c>
      <c r="B242" s="4" t="s">
        <v>464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5">
      <c r="A243" s="4">
        <v>23503</v>
      </c>
      <c r="B243" s="4" t="s">
        <v>465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5">
      <c r="A244" s="4">
        <v>23504</v>
      </c>
      <c r="B244" s="4" t="s">
        <v>466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5">
      <c r="A245" s="4">
        <v>23505</v>
      </c>
      <c r="B245" s="4" t="s">
        <v>467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5">
      <c r="A246" s="4">
        <v>23506</v>
      </c>
      <c r="B246" s="4" t="s">
        <v>468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5">
      <c r="A247" s="4">
        <v>23507</v>
      </c>
      <c r="B247" s="4" t="s">
        <v>469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5">
      <c r="A248" s="4">
        <v>23508</v>
      </c>
      <c r="B248" s="4" t="s">
        <v>470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5">
      <c r="A249" s="4">
        <v>23509</v>
      </c>
      <c r="B249" s="4" t="s">
        <v>471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5">
      <c r="A250" s="4">
        <v>23510</v>
      </c>
      <c r="B250" s="4" t="s">
        <v>472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5">
      <c r="A251" s="4">
        <v>23511</v>
      </c>
      <c r="B251" s="4" t="s">
        <v>473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5">
      <c r="A252" s="4">
        <v>23512</v>
      </c>
      <c r="B252" s="4" t="s">
        <v>474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5">
      <c r="A253" s="4">
        <v>23513</v>
      </c>
      <c r="B253" s="4" t="s">
        <v>475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5">
      <c r="A254" s="4">
        <v>23514</v>
      </c>
      <c r="B254" s="4" t="s">
        <v>476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5">
      <c r="A255" s="4">
        <v>23515</v>
      </c>
      <c r="B255" s="4" t="s">
        <v>477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5">
      <c r="A256" s="4">
        <v>23516</v>
      </c>
      <c r="B256" s="4" t="s">
        <v>478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5">
      <c r="A257" s="4">
        <v>23517</v>
      </c>
      <c r="B257" s="4" t="s">
        <v>479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5">
      <c r="A258" s="4">
        <v>23518</v>
      </c>
      <c r="B258" s="4" t="s">
        <v>480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5">
      <c r="A259" s="4">
        <v>23519</v>
      </c>
      <c r="B259" s="4" t="s">
        <v>481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5">
      <c r="A260" s="4">
        <v>23520</v>
      </c>
      <c r="B260" s="4" t="s">
        <v>482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5">
      <c r="A261" s="4">
        <v>23521</v>
      </c>
      <c r="B261" s="4" t="s">
        <v>483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5">
      <c r="A262" s="4">
        <v>23522</v>
      </c>
      <c r="B262" s="4" t="s">
        <v>484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5">
      <c r="A263" s="4">
        <v>23523</v>
      </c>
      <c r="B263" s="4" t="s">
        <v>485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5">
      <c r="A264" s="4">
        <v>23524</v>
      </c>
      <c r="B264" s="4" t="s">
        <v>486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5">
      <c r="A265" s="4">
        <v>23525</v>
      </c>
      <c r="B265" s="4" t="s">
        <v>487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5">
      <c r="A266" s="4">
        <v>23526</v>
      </c>
      <c r="B266" s="4" t="s">
        <v>488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5">
      <c r="A267" s="4">
        <v>23527</v>
      </c>
      <c r="B267" s="4" t="s">
        <v>489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5">
      <c r="A268" s="4">
        <v>23528</v>
      </c>
      <c r="B268" s="4" t="s">
        <v>490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5">
      <c r="A269" s="4">
        <v>23529</v>
      </c>
      <c r="B269" s="4" t="s">
        <v>491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5">
      <c r="A270" s="4">
        <v>23530</v>
      </c>
      <c r="B270" s="4" t="s">
        <v>492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5">
      <c r="A271" s="4">
        <v>23531</v>
      </c>
      <c r="B271" s="4" t="s">
        <v>493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5">
      <c r="A272" s="4">
        <v>23532</v>
      </c>
      <c r="B272" s="4" t="s">
        <v>494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5">
      <c r="A273" s="4">
        <v>23533</v>
      </c>
      <c r="B273" s="4" t="s">
        <v>495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5">
      <c r="A274" s="4">
        <v>23534</v>
      </c>
      <c r="B274" s="4" t="s">
        <v>496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5">
      <c r="A275" s="4">
        <v>23535</v>
      </c>
      <c r="B275" s="4" t="s">
        <v>497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5">
      <c r="A276" s="4">
        <v>23536</v>
      </c>
      <c r="B276" s="4" t="s">
        <v>498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5">
      <c r="A277" s="4">
        <v>23537</v>
      </c>
      <c r="B277" s="4" t="s">
        <v>499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5">
      <c r="A278" s="4">
        <v>23538</v>
      </c>
      <c r="B278" s="4" t="s">
        <v>500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5">
      <c r="A279" s="4">
        <v>23539</v>
      </c>
      <c r="B279" s="4" t="s">
        <v>501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5">
      <c r="A280" s="4">
        <v>23540</v>
      </c>
      <c r="B280" s="4" t="s">
        <v>502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5">
      <c r="A281" s="4">
        <v>23541</v>
      </c>
      <c r="B281" s="4" t="s">
        <v>503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5">
      <c r="A282" s="4">
        <v>23542</v>
      </c>
      <c r="B282" s="4" t="s">
        <v>504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5">
      <c r="A283" s="4">
        <v>23543</v>
      </c>
      <c r="B283" s="4" t="s">
        <v>505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5">
      <c r="A284" s="4">
        <v>23544</v>
      </c>
      <c r="B284" s="4" t="s">
        <v>506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5">
      <c r="A285" s="4">
        <v>23545</v>
      </c>
      <c r="B285" s="4" t="s">
        <v>507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5">
      <c r="A286" s="4">
        <v>23546</v>
      </c>
      <c r="B286" s="4" t="s">
        <v>508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5">
      <c r="A287" s="4">
        <v>23547</v>
      </c>
      <c r="B287" s="4" t="s">
        <v>509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5">
      <c r="A288" s="4">
        <v>23548</v>
      </c>
      <c r="B288" s="4" t="s">
        <v>510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5">
      <c r="A289" s="4">
        <v>23549</v>
      </c>
      <c r="B289" s="4" t="s">
        <v>511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5">
      <c r="A290" s="4">
        <v>23550</v>
      </c>
      <c r="B290" s="4" t="s">
        <v>512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5">
      <c r="A291" s="4">
        <v>23551</v>
      </c>
      <c r="B291" s="4" t="s">
        <v>513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5">
      <c r="A292" s="4">
        <v>23552</v>
      </c>
      <c r="B292" s="4" t="s">
        <v>514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5">
      <c r="A293" s="4">
        <v>23553</v>
      </c>
      <c r="B293" s="4" t="s">
        <v>515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5">
      <c r="A294" s="4">
        <v>23554</v>
      </c>
      <c r="B294" s="4" t="s">
        <v>516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5">
      <c r="A295" s="4">
        <v>23555</v>
      </c>
      <c r="B295" s="4" t="s">
        <v>517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5">
      <c r="A296" s="4">
        <v>23556</v>
      </c>
      <c r="B296" s="4" t="s">
        <v>518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5">
      <c r="A297" s="4">
        <v>23557</v>
      </c>
      <c r="B297" s="4" t="s">
        <v>519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5">
      <c r="A298" s="4">
        <v>23558</v>
      </c>
      <c r="B298" s="4" t="s">
        <v>520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5">
      <c r="A299" s="4">
        <v>23559</v>
      </c>
      <c r="B299" s="4" t="s">
        <v>521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5">
      <c r="A300" s="4">
        <v>23560</v>
      </c>
      <c r="B300" s="4" t="s">
        <v>522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5">
      <c r="A301" s="4">
        <v>23561</v>
      </c>
      <c r="B301" s="4" t="s">
        <v>523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5">
      <c r="A302" s="4">
        <v>23562</v>
      </c>
      <c r="B302" s="4" t="s">
        <v>524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5">
      <c r="A303" s="4">
        <v>23563</v>
      </c>
      <c r="B303" s="4" t="s">
        <v>525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5">
      <c r="A304" s="4">
        <v>23564</v>
      </c>
      <c r="B304" s="4" t="s">
        <v>526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5">
      <c r="A305" s="4">
        <v>23565</v>
      </c>
      <c r="B305" s="4" t="s">
        <v>527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5">
      <c r="A306" s="4">
        <v>23566</v>
      </c>
      <c r="B306" s="4" t="s">
        <v>528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5">
      <c r="A307" s="4">
        <v>23567</v>
      </c>
      <c r="B307" s="4" t="s">
        <v>529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5">
      <c r="A308" s="4">
        <v>23568</v>
      </c>
      <c r="B308" s="4" t="s">
        <v>530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5">
      <c r="A309" s="4">
        <v>23569</v>
      </c>
      <c r="B309" s="4" t="s">
        <v>531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5">
      <c r="A310" s="4">
        <v>23570</v>
      </c>
      <c r="B310" s="4" t="s">
        <v>532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5">
      <c r="A311" s="4">
        <v>23571</v>
      </c>
      <c r="B311" s="4" t="s">
        <v>533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5">
      <c r="A312" s="4">
        <v>23572</v>
      </c>
      <c r="B312" s="4" t="s">
        <v>534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5">
      <c r="A313" s="4">
        <v>23573</v>
      </c>
      <c r="B313" s="4" t="s">
        <v>535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5">
      <c r="A314" s="4">
        <v>23574</v>
      </c>
      <c r="B314" s="4" t="s">
        <v>536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5">
      <c r="A315" s="4">
        <v>23575</v>
      </c>
      <c r="B315" s="4" t="s">
        <v>537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5">
      <c r="A316" s="4">
        <v>23576</v>
      </c>
      <c r="B316" s="4" t="s">
        <v>538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5">
      <c r="A317" s="4">
        <v>23577</v>
      </c>
      <c r="B317" s="4" t="s">
        <v>539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5">
      <c r="A318" s="4">
        <v>23578</v>
      </c>
      <c r="B318" s="4" t="s">
        <v>540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5">
      <c r="A319" s="4">
        <v>23579</v>
      </c>
      <c r="B319" s="4" t="s">
        <v>541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5">
      <c r="A320" s="4">
        <v>23580</v>
      </c>
      <c r="B320" s="4" t="s">
        <v>542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5">
      <c r="A321" s="4">
        <v>23581</v>
      </c>
      <c r="B321" s="4" t="s">
        <v>543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5">
      <c r="A322" s="4">
        <v>23582</v>
      </c>
      <c r="B322" s="4" t="s">
        <v>544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5">
      <c r="A323" s="4">
        <v>23583</v>
      </c>
      <c r="B323" s="4" t="s">
        <v>545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5">
      <c r="A324" s="4">
        <v>23584</v>
      </c>
      <c r="B324" s="4" t="s">
        <v>546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5">
      <c r="A325" s="4">
        <v>23585</v>
      </c>
      <c r="B325" s="4" t="s">
        <v>547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5">
      <c r="A326" s="4">
        <v>23586</v>
      </c>
      <c r="B326" s="4" t="s">
        <v>548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5">
      <c r="A327" s="4">
        <v>23587</v>
      </c>
      <c r="B327" s="4" t="s">
        <v>549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5">
      <c r="A328" s="4">
        <v>23588</v>
      </c>
      <c r="B328" s="4" t="s">
        <v>550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5">
      <c r="A329" s="4">
        <v>23589</v>
      </c>
      <c r="B329" s="4" t="s">
        <v>551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5">
      <c r="A330" s="4">
        <v>23590</v>
      </c>
      <c r="B330" s="4" t="s">
        <v>552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5">
      <c r="A331" s="4">
        <v>23591</v>
      </c>
      <c r="B331" s="4" t="s">
        <v>553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5">
      <c r="A332" s="4">
        <v>23592</v>
      </c>
      <c r="B332" s="4" t="s">
        <v>554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5">
      <c r="A333" s="4">
        <v>23593</v>
      </c>
      <c r="B333" s="4" t="s">
        <v>555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5">
      <c r="A334" s="4">
        <v>23594</v>
      </c>
      <c r="B334" s="4" t="s">
        <v>556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5">
      <c r="A335" s="4">
        <v>23595</v>
      </c>
      <c r="B335" s="4" t="s">
        <v>557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5">
      <c r="A336" s="4">
        <v>23596</v>
      </c>
      <c r="B336" s="4" t="s">
        <v>558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5">
      <c r="A337" s="4">
        <v>23597</v>
      </c>
      <c r="B337" s="4" t="s">
        <v>559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5">
      <c r="A338" s="4">
        <v>23598</v>
      </c>
      <c r="B338" s="4" t="s">
        <v>560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5">
      <c r="A339" s="4">
        <v>23599</v>
      </c>
      <c r="B339" s="4" t="s">
        <v>561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5">
      <c r="A340" s="4">
        <v>23600</v>
      </c>
      <c r="B340" s="4" t="s">
        <v>562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5">
      <c r="A341" s="4">
        <v>23601</v>
      </c>
      <c r="B341" s="4" t="s">
        <v>563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5">
      <c r="A342" s="4">
        <v>23602</v>
      </c>
      <c r="B342" s="4" t="s">
        <v>564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5">
      <c r="A343" s="4">
        <v>23603</v>
      </c>
      <c r="B343" s="4" t="s">
        <v>565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5">
      <c r="A344" s="4">
        <v>23604</v>
      </c>
      <c r="B344" s="4" t="s">
        <v>566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5">
      <c r="A345" s="4">
        <v>23605</v>
      </c>
      <c r="B345" s="4" t="s">
        <v>567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5">
      <c r="A346" s="4">
        <v>23606</v>
      </c>
      <c r="B346" s="4" t="s">
        <v>568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5">
      <c r="A347" s="4">
        <v>23607</v>
      </c>
      <c r="B347" s="4" t="s">
        <v>569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5">
      <c r="A348" s="4">
        <v>23608</v>
      </c>
      <c r="B348" s="4" t="s">
        <v>570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5">
      <c r="A349" s="4">
        <v>23609</v>
      </c>
      <c r="B349" s="4" t="s">
        <v>571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5">
      <c r="A350" s="4">
        <v>23610</v>
      </c>
      <c r="B350" s="4" t="s">
        <v>572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5">
      <c r="A351" s="4">
        <v>23611</v>
      </c>
      <c r="B351" s="4" t="s">
        <v>573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5">
      <c r="A352" s="4">
        <v>23612</v>
      </c>
      <c r="B352" s="4" t="s">
        <v>574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5">
      <c r="A353" s="4">
        <v>23613</v>
      </c>
      <c r="B353" s="4" t="s">
        <v>575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5">
      <c r="A354" s="4">
        <v>23614</v>
      </c>
      <c r="B354" s="4" t="s">
        <v>576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5">
      <c r="A355" s="4">
        <v>23615</v>
      </c>
      <c r="B355" s="4" t="s">
        <v>577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5">
      <c r="A356" s="4">
        <v>23616</v>
      </c>
      <c r="B356" s="4" t="s">
        <v>578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5">
      <c r="A357" s="4">
        <v>23617</v>
      </c>
      <c r="B357" s="4" t="s">
        <v>579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5">
      <c r="A358" s="4">
        <v>23618</v>
      </c>
      <c r="B358" s="4" t="s">
        <v>580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5">
      <c r="A359" s="4">
        <v>23619</v>
      </c>
      <c r="B359" s="4" t="s">
        <v>581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5">
      <c r="A360" s="4">
        <v>23620</v>
      </c>
      <c r="B360" s="4" t="s">
        <v>582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5">
      <c r="A361" s="4">
        <v>23621</v>
      </c>
      <c r="B361" s="4" t="s">
        <v>583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5">
      <c r="A362" s="4">
        <v>23622</v>
      </c>
      <c r="B362" s="4" t="s">
        <v>584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5">
      <c r="A363" s="4">
        <v>23623</v>
      </c>
      <c r="B363" s="4" t="s">
        <v>585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5">
      <c r="A364" s="4">
        <v>23624</v>
      </c>
      <c r="B364" s="4" t="s">
        <v>586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5">
      <c r="A365" s="4">
        <v>23625</v>
      </c>
      <c r="B365" s="4" t="s">
        <v>587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5">
      <c r="A366" s="4">
        <v>23626</v>
      </c>
      <c r="B366" s="4" t="s">
        <v>588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5">
      <c r="A367" s="4">
        <v>23627</v>
      </c>
      <c r="B367" s="4" t="s">
        <v>589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5">
      <c r="A368" s="4">
        <v>23628</v>
      </c>
      <c r="B368" s="4" t="s">
        <v>154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5">
      <c r="A369" s="4">
        <v>23629</v>
      </c>
      <c r="B369" s="4" t="s">
        <v>590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5">
      <c r="A370" s="4">
        <v>23630</v>
      </c>
      <c r="B370" s="4" t="s">
        <v>591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5">
      <c r="A371" s="4">
        <v>23631</v>
      </c>
      <c r="B371" s="4" t="s">
        <v>592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5">
      <c r="A372" s="4">
        <v>23632</v>
      </c>
      <c r="B372" s="4" t="s">
        <v>593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5">
      <c r="A373" s="4">
        <v>23633</v>
      </c>
      <c r="B373" s="4" t="s">
        <v>594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5">
      <c r="A374" s="4">
        <v>23634</v>
      </c>
      <c r="B374" s="4" t="s">
        <v>595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5">
      <c r="A375" s="4">
        <v>23635</v>
      </c>
      <c r="B375" s="4" t="s">
        <v>596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5">
      <c r="A376" s="4">
        <v>23636</v>
      </c>
      <c r="B376" s="4" t="s">
        <v>597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5">
      <c r="A377" s="4">
        <v>23637</v>
      </c>
      <c r="B377" s="4" t="s">
        <v>598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5">
      <c r="A378" s="4">
        <v>23638</v>
      </c>
      <c r="B378" s="4" t="s">
        <v>599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5">
      <c r="A379" s="4">
        <v>23639</v>
      </c>
      <c r="B379" s="4" t="s">
        <v>600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5">
      <c r="A380" s="4">
        <v>23640</v>
      </c>
      <c r="B380" s="4" t="s">
        <v>601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5">
      <c r="A381" s="4">
        <v>23641</v>
      </c>
      <c r="B381" s="4" t="s">
        <v>602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5">
      <c r="A382" s="4">
        <v>23642</v>
      </c>
      <c r="B382" s="4" t="s">
        <v>603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5">
      <c r="A383" s="4">
        <v>23643</v>
      </c>
      <c r="B383" s="4" t="s">
        <v>604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5">
      <c r="A384" s="4">
        <v>23644</v>
      </c>
      <c r="B384" s="4" t="s">
        <v>605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5">
      <c r="A385" s="4">
        <v>23645</v>
      </c>
      <c r="B385" s="4" t="s">
        <v>606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5">
      <c r="A386" s="4">
        <v>23646</v>
      </c>
      <c r="B386" s="4" t="s">
        <v>607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5">
      <c r="A387" s="4">
        <v>23647</v>
      </c>
      <c r="B387" s="4" t="s">
        <v>608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5">
      <c r="A388" s="4">
        <v>23648</v>
      </c>
      <c r="B388" s="4" t="s">
        <v>609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5">
      <c r="A389" s="4">
        <v>23649</v>
      </c>
      <c r="B389" s="4" t="s">
        <v>610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5">
      <c r="A390" s="4">
        <v>23650</v>
      </c>
      <c r="B390" s="4" t="s">
        <v>611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5">
      <c r="A391" s="4">
        <v>23651</v>
      </c>
      <c r="B391" s="4" t="s">
        <v>612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5">
      <c r="A392" s="4">
        <v>23652</v>
      </c>
      <c r="B392" s="4" t="s">
        <v>613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5">
      <c r="A393" s="4">
        <v>23653</v>
      </c>
      <c r="B393" s="4" t="s">
        <v>614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5">
      <c r="A394" s="4">
        <v>23654</v>
      </c>
      <c r="B394" s="4" t="s">
        <v>615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5">
      <c r="A395" s="4">
        <v>23655</v>
      </c>
      <c r="B395" s="4" t="s">
        <v>616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5">
      <c r="A396" s="4">
        <v>23656</v>
      </c>
      <c r="B396" s="4" t="s">
        <v>617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5">
      <c r="A397" s="4">
        <v>23657</v>
      </c>
      <c r="B397" s="4" t="s">
        <v>618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5">
      <c r="A398" s="4">
        <v>23658</v>
      </c>
      <c r="B398" s="4" t="s">
        <v>619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5">
      <c r="A399" s="4">
        <v>23659</v>
      </c>
      <c r="B399" s="4" t="s">
        <v>620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5">
      <c r="A400" s="4">
        <v>23660</v>
      </c>
      <c r="B400" s="4" t="s">
        <v>621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5">
      <c r="A401" s="4">
        <v>23661</v>
      </c>
      <c r="B401" s="4" t="s">
        <v>622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5">
      <c r="A402" s="4">
        <v>23662</v>
      </c>
      <c r="B402" s="4" t="s">
        <v>623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5">
      <c r="A403" s="4">
        <v>23663</v>
      </c>
      <c r="B403" s="4" t="s">
        <v>624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5">
      <c r="A404" s="4">
        <v>23664</v>
      </c>
      <c r="B404" s="4" t="s">
        <v>625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5">
      <c r="A405" s="4">
        <v>23665</v>
      </c>
      <c r="B405" s="4" t="s">
        <v>626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5">
      <c r="A406" s="4">
        <v>23666</v>
      </c>
      <c r="B406" s="4" t="s">
        <v>627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5">
      <c r="A407" s="4">
        <v>23667</v>
      </c>
      <c r="B407" s="4" t="s">
        <v>628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5">
      <c r="A408" s="4">
        <v>23668</v>
      </c>
      <c r="B408" s="4" t="s">
        <v>629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5">
      <c r="A409" s="4">
        <v>23669</v>
      </c>
      <c r="B409" s="4" t="s">
        <v>630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5">
      <c r="A410" s="4">
        <v>23670</v>
      </c>
      <c r="B410" s="4" t="s">
        <v>631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5">
      <c r="A411" s="4">
        <v>23671</v>
      </c>
      <c r="B411" s="4" t="s">
        <v>632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5">
      <c r="A412" s="4">
        <v>23672</v>
      </c>
      <c r="B412" s="4" t="s">
        <v>633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5">
      <c r="A413" s="4">
        <v>23673</v>
      </c>
      <c r="B413" s="4" t="s">
        <v>634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5">
      <c r="A414" s="4">
        <v>23674</v>
      </c>
      <c r="B414" s="4" t="s">
        <v>635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5">
      <c r="A415" s="4">
        <v>23675</v>
      </c>
      <c r="B415" s="4" t="s">
        <v>636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5">
      <c r="A416" s="4">
        <v>23676</v>
      </c>
      <c r="B416" s="4" t="s">
        <v>637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5">
      <c r="A417" s="4">
        <v>23677</v>
      </c>
      <c r="B417" s="4" t="s">
        <v>638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5">
      <c r="A418" s="4">
        <v>23678</v>
      </c>
      <c r="B418" s="4" t="s">
        <v>639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5">
      <c r="A419" s="4">
        <v>23679</v>
      </c>
      <c r="B419" s="4" t="s">
        <v>640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5">
      <c r="A420" s="4">
        <v>23680</v>
      </c>
      <c r="B420" s="4" t="s">
        <v>641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5">
      <c r="A421" s="4">
        <v>23681</v>
      </c>
      <c r="B421" s="4" t="s">
        <v>642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5">
      <c r="A422" s="4">
        <v>23682</v>
      </c>
      <c r="B422" s="4" t="s">
        <v>643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5">
      <c r="A423" s="4">
        <v>23683</v>
      </c>
      <c r="B423" s="4" t="s">
        <v>644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5">
      <c r="A424" s="4">
        <v>23684</v>
      </c>
      <c r="B424" s="4" t="s">
        <v>645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5">
      <c r="A425" s="4">
        <v>23685</v>
      </c>
      <c r="B425" s="4" t="s">
        <v>646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5">
      <c r="A426" s="4">
        <v>23686</v>
      </c>
      <c r="B426" s="4" t="s">
        <v>647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5">
      <c r="A427" s="4">
        <v>23687</v>
      </c>
      <c r="B427" s="4" t="s">
        <v>648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5">
      <c r="A428" s="4">
        <v>23688</v>
      </c>
      <c r="B428" s="4" t="s">
        <v>649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5">
      <c r="A429" s="4">
        <v>23689</v>
      </c>
      <c r="B429" s="4" t="s">
        <v>650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5">
      <c r="A430" s="4">
        <v>23690</v>
      </c>
      <c r="B430" s="4" t="s">
        <v>651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5">
      <c r="A431" s="4">
        <v>23691</v>
      </c>
      <c r="B431" s="4" t="s">
        <v>652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5">
      <c r="A432" s="4">
        <v>23692</v>
      </c>
      <c r="B432" s="4" t="s">
        <v>653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5">
      <c r="A433" s="4">
        <v>23693</v>
      </c>
      <c r="B433" s="4" t="s">
        <v>654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5">
      <c r="A434" s="4">
        <v>23694</v>
      </c>
      <c r="B434" s="4" t="s">
        <v>655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5">
      <c r="A435" s="4">
        <v>23695</v>
      </c>
      <c r="B435" s="4" t="s">
        <v>656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5">
      <c r="A436" s="4">
        <v>23696</v>
      </c>
      <c r="B436" s="4" t="s">
        <v>657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5">
      <c r="A437" s="4">
        <v>23697</v>
      </c>
      <c r="B437" s="4" t="s">
        <v>658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5">
      <c r="A438" s="4">
        <v>23698</v>
      </c>
      <c r="B438" s="4" t="s">
        <v>659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5">
      <c r="A439" s="4">
        <v>23699</v>
      </c>
      <c r="B439" s="4" t="s">
        <v>660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5">
      <c r="A440" s="4">
        <v>23700</v>
      </c>
      <c r="B440" s="4" t="s">
        <v>661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5">
      <c r="A441" s="4">
        <v>23701</v>
      </c>
      <c r="B441" s="4" t="s">
        <v>662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5">
      <c r="A442" s="4">
        <v>23702</v>
      </c>
      <c r="B442" s="4" t="s">
        <v>663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5">
      <c r="A443" s="4">
        <v>23703</v>
      </c>
      <c r="B443" s="4" t="s">
        <v>664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5">
      <c r="A444" s="4">
        <v>23704</v>
      </c>
      <c r="B444" s="4" t="s">
        <v>665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5">
      <c r="A445" s="4">
        <v>23705</v>
      </c>
      <c r="B445" s="4" t="s">
        <v>666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5">
      <c r="A446" s="4">
        <v>23706</v>
      </c>
      <c r="B446" s="4" t="s">
        <v>667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5">
      <c r="A447" s="4">
        <v>23707</v>
      </c>
      <c r="B447" s="4" t="s">
        <v>668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5">
      <c r="A448" s="4">
        <v>23708</v>
      </c>
      <c r="B448" s="4" t="s">
        <v>669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5">
      <c r="A449" s="4">
        <v>23709</v>
      </c>
      <c r="B449" s="4" t="s">
        <v>670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5">
      <c r="A450" s="4">
        <v>23710</v>
      </c>
      <c r="B450" s="4" t="s">
        <v>671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5">
      <c r="A451" s="4">
        <v>23711</v>
      </c>
      <c r="B451" s="4" t="s">
        <v>672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5">
      <c r="A452" s="4">
        <v>23712</v>
      </c>
      <c r="B452" s="4" t="s">
        <v>673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5">
      <c r="A453" s="4">
        <v>23713</v>
      </c>
      <c r="B453" s="4" t="s">
        <v>674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5">
      <c r="A454" s="4">
        <v>23714</v>
      </c>
      <c r="B454" s="4" t="s">
        <v>675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5">
      <c r="A455" s="4">
        <v>23715</v>
      </c>
      <c r="B455" s="4" t="s">
        <v>676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5">
      <c r="A456" s="4">
        <v>23716</v>
      </c>
      <c r="B456" s="4" t="s">
        <v>677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5">
      <c r="A457" s="4">
        <v>23717</v>
      </c>
      <c r="B457" s="4" t="s">
        <v>678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5">
      <c r="A458" s="4">
        <v>23718</v>
      </c>
      <c r="B458" s="4" t="s">
        <v>679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5">
      <c r="A459" s="4">
        <v>23719</v>
      </c>
      <c r="B459" s="4" t="s">
        <v>680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5">
      <c r="A460" s="4">
        <v>23720</v>
      </c>
      <c r="B460" s="4" t="s">
        <v>681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5">
      <c r="A461" s="4">
        <v>23721</v>
      </c>
      <c r="B461" s="4" t="s">
        <v>682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5">
      <c r="A462" s="4">
        <v>23722</v>
      </c>
      <c r="B462" s="4" t="s">
        <v>683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5">
      <c r="A463" s="4">
        <v>23723</v>
      </c>
      <c r="B463" s="4" t="s">
        <v>684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5">
      <c r="A464" s="4">
        <v>23724</v>
      </c>
      <c r="B464" s="4" t="s">
        <v>685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5">
      <c r="A465" s="4">
        <v>23725</v>
      </c>
      <c r="B465" s="4" t="s">
        <v>686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5">
      <c r="A466" s="4">
        <v>23726</v>
      </c>
      <c r="B466" s="4" t="s">
        <v>687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5">
      <c r="A467" s="4">
        <v>23727</v>
      </c>
      <c r="B467" s="4" t="s">
        <v>688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5">
      <c r="A468" s="4">
        <v>23728</v>
      </c>
      <c r="B468" s="4" t="s">
        <v>689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5">
      <c r="A469" s="4">
        <v>23729</v>
      </c>
      <c r="B469" s="4" t="s">
        <v>690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5">
      <c r="A470" s="4">
        <v>23730</v>
      </c>
      <c r="B470" s="4" t="s">
        <v>691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5">
      <c r="A471" s="4">
        <v>23731</v>
      </c>
      <c r="B471" s="4" t="s">
        <v>692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5">
      <c r="A472" s="4">
        <v>23732</v>
      </c>
      <c r="B472" s="4" t="s">
        <v>693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5">
      <c r="A473" s="4">
        <v>23733</v>
      </c>
      <c r="B473" s="4" t="s">
        <v>694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5">
      <c r="A474" s="4">
        <v>23734</v>
      </c>
      <c r="B474" s="4" t="s">
        <v>695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5">
      <c r="A475" s="4">
        <v>23735</v>
      </c>
      <c r="B475" s="4" t="s">
        <v>696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5">
      <c r="A476" s="4">
        <v>23736</v>
      </c>
      <c r="B476" s="4" t="s">
        <v>697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5">
      <c r="A477" s="4">
        <v>23737</v>
      </c>
      <c r="B477" s="4" t="s">
        <v>698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5">
      <c r="A478" s="4">
        <v>23738</v>
      </c>
      <c r="B478" s="4" t="s">
        <v>699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5">
      <c r="A479" s="4">
        <v>23739</v>
      </c>
      <c r="B479" s="4" t="s">
        <v>700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5">
      <c r="A480" s="4">
        <v>23740</v>
      </c>
      <c r="B480" s="4" t="s">
        <v>701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5">
      <c r="A481" s="4">
        <v>23741</v>
      </c>
      <c r="B481" s="4" t="s">
        <v>702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5">
      <c r="A482" s="4">
        <v>23742</v>
      </c>
      <c r="B482" s="4" t="s">
        <v>703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5">
      <c r="A483" s="4">
        <v>23743</v>
      </c>
      <c r="B483" s="4" t="s">
        <v>704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5">
      <c r="A484" s="4">
        <v>23744</v>
      </c>
      <c r="B484" s="4" t="s">
        <v>705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5">
      <c r="A485" s="4">
        <v>23745</v>
      </c>
      <c r="B485" s="4" t="s">
        <v>706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5">
      <c r="A486" s="4">
        <v>23746</v>
      </c>
      <c r="B486" s="4" t="s">
        <v>707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5">
      <c r="A487" s="4">
        <v>23747</v>
      </c>
      <c r="B487" s="4" t="s">
        <v>708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5">
      <c r="A488" s="4">
        <v>23748</v>
      </c>
      <c r="B488" s="4" t="s">
        <v>709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5">
      <c r="A489" s="4">
        <v>23749</v>
      </c>
      <c r="B489" s="4" t="s">
        <v>710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5">
      <c r="A490" s="4">
        <v>23750</v>
      </c>
      <c r="B490" s="4" t="s">
        <v>711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5">
      <c r="A491" s="4">
        <v>23751</v>
      </c>
      <c r="B491" s="4" t="s">
        <v>712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5">
      <c r="A492" s="4">
        <v>23752</v>
      </c>
      <c r="B492" s="4" t="s">
        <v>713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5">
      <c r="A493" s="4">
        <v>23753</v>
      </c>
      <c r="B493" s="4" t="s">
        <v>714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5">
      <c r="A494" s="4">
        <v>23754</v>
      </c>
      <c r="B494" s="4" t="s">
        <v>715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5">
      <c r="A495" s="4">
        <v>23755</v>
      </c>
      <c r="B495" s="4" t="s">
        <v>716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5">
      <c r="A496" s="4">
        <v>23756</v>
      </c>
      <c r="B496" s="4" t="s">
        <v>717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5">
      <c r="A497" s="4">
        <v>23757</v>
      </c>
      <c r="B497" s="4" t="s">
        <v>718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5">
      <c r="A498" s="4">
        <v>23758</v>
      </c>
      <c r="B498" s="4" t="s">
        <v>719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5">
      <c r="A499" s="4">
        <v>23759</v>
      </c>
      <c r="B499" s="4" t="s">
        <v>720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5">
      <c r="A500" s="4">
        <v>23760</v>
      </c>
      <c r="B500" s="4" t="s">
        <v>721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5">
      <c r="A501" s="4">
        <v>23761</v>
      </c>
      <c r="B501" s="4" t="s">
        <v>722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5">
      <c r="A502" s="4">
        <v>23762</v>
      </c>
      <c r="B502" s="4" t="s">
        <v>723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5">
      <c r="A503" s="4">
        <v>23763</v>
      </c>
      <c r="B503" s="4" t="s">
        <v>724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5">
      <c r="A504" s="4">
        <v>23764</v>
      </c>
      <c r="B504" s="4" t="s">
        <v>725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5">
      <c r="A505" s="4">
        <v>23765</v>
      </c>
      <c r="B505" s="4" t="s">
        <v>726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5">
      <c r="A506" s="4">
        <v>23766</v>
      </c>
      <c r="B506" s="4" t="s">
        <v>727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5">
      <c r="A507" s="4">
        <v>23767</v>
      </c>
      <c r="B507" s="4" t="s">
        <v>728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5">
      <c r="A508" s="4">
        <v>23768</v>
      </c>
      <c r="B508" s="4" t="s">
        <v>729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5">
      <c r="A509" s="4">
        <v>23769</v>
      </c>
      <c r="B509" s="4" t="s">
        <v>730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5">
      <c r="A510" s="4">
        <v>23770</v>
      </c>
      <c r="B510" s="4" t="s">
        <v>731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5">
      <c r="A511" s="4">
        <v>23771</v>
      </c>
      <c r="B511" s="4" t="s">
        <v>732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5">
      <c r="A512" s="4">
        <v>23772</v>
      </c>
      <c r="B512" s="4" t="s">
        <v>733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5">
      <c r="A513" s="4">
        <v>23773</v>
      </c>
      <c r="B513" s="4" t="s">
        <v>734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5">
      <c r="A514" s="4">
        <v>23774</v>
      </c>
      <c r="B514" s="4" t="s">
        <v>735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5">
      <c r="A515" s="4">
        <v>23775</v>
      </c>
      <c r="B515" s="4" t="s">
        <v>736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5">
      <c r="A516" s="4">
        <v>23776</v>
      </c>
      <c r="B516" s="4" t="s">
        <v>737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5">
      <c r="A517" s="4">
        <v>23777</v>
      </c>
      <c r="B517" s="4" t="s">
        <v>738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5">
      <c r="A518" s="4">
        <v>23778</v>
      </c>
      <c r="B518" s="4" t="s">
        <v>739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5">
      <c r="A519" s="4">
        <v>23779</v>
      </c>
      <c r="B519" s="4" t="s">
        <v>740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5">
      <c r="A520" s="4">
        <v>23780</v>
      </c>
      <c r="B520" s="4" t="s">
        <v>741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5">
      <c r="A521" s="4">
        <v>23781</v>
      </c>
      <c r="B521" s="4" t="s">
        <v>742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5">
      <c r="A522" s="4">
        <v>23782</v>
      </c>
      <c r="B522" s="4" t="s">
        <v>743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5">
      <c r="A523" s="4">
        <v>23783</v>
      </c>
      <c r="B523" s="4" t="s">
        <v>744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5">
      <c r="A524" s="4">
        <v>23784</v>
      </c>
      <c r="B524" s="4" t="s">
        <v>745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5">
      <c r="A525" s="4">
        <v>23785</v>
      </c>
      <c r="B525" s="4" t="s">
        <v>746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5">
      <c r="A526" s="4">
        <v>23786</v>
      </c>
      <c r="B526" s="4" t="s">
        <v>747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5">
      <c r="A527" s="4">
        <v>23787</v>
      </c>
      <c r="B527" s="4" t="s">
        <v>748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5">
      <c r="A528" s="4">
        <v>23788</v>
      </c>
      <c r="B528" s="4" t="s">
        <v>749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5">
      <c r="A529" s="4">
        <v>23789</v>
      </c>
      <c r="B529" s="4" t="s">
        <v>750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5">
      <c r="A530" s="4">
        <v>23790</v>
      </c>
      <c r="B530" s="4" t="s">
        <v>751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5">
      <c r="A531" s="4">
        <v>23791</v>
      </c>
      <c r="B531" s="4" t="s">
        <v>752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5">
      <c r="A532" s="4">
        <v>23792</v>
      </c>
      <c r="B532" s="4" t="s">
        <v>753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5">
      <c r="A533" s="4">
        <v>23793</v>
      </c>
      <c r="B533" s="4" t="s">
        <v>754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5">
      <c r="A534" s="4">
        <v>23794</v>
      </c>
      <c r="B534" s="4" t="s">
        <v>755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5">
      <c r="A535" s="4">
        <v>23795</v>
      </c>
      <c r="B535" s="4" t="s">
        <v>756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5">
      <c r="A536" s="4">
        <v>23796</v>
      </c>
      <c r="B536" s="4" t="s">
        <v>757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5">
      <c r="A537" s="4">
        <v>23797</v>
      </c>
      <c r="B537" s="4" t="s">
        <v>758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5">
      <c r="A538" s="4">
        <v>23798</v>
      </c>
      <c r="B538" s="4" t="s">
        <v>759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5">
      <c r="A539" s="4">
        <v>23799</v>
      </c>
      <c r="B539" s="4" t="s">
        <v>760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5">
      <c r="A540" s="4">
        <v>23800</v>
      </c>
      <c r="B540" s="4" t="s">
        <v>761</v>
      </c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5">
      <c r="A541" s="4">
        <v>23801</v>
      </c>
      <c r="B541" s="4" t="s">
        <v>762</v>
      </c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5">
      <c r="A542" s="4">
        <v>23802</v>
      </c>
      <c r="B542" s="4" t="s">
        <v>763</v>
      </c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5">
      <c r="A543" s="4">
        <v>23803</v>
      </c>
      <c r="B543" s="4" t="s">
        <v>764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5">
      <c r="A544" s="4">
        <v>23804</v>
      </c>
      <c r="B544" s="4" t="s">
        <v>765</v>
      </c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5">
      <c r="A545" s="4">
        <v>23805</v>
      </c>
      <c r="B545" s="4" t="s">
        <v>766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5">
      <c r="A546" s="4">
        <v>23806</v>
      </c>
      <c r="B546" s="4" t="s">
        <v>767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5">
      <c r="A547" s="4">
        <v>23807</v>
      </c>
      <c r="B547" s="4" t="s">
        <v>768</v>
      </c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5">
      <c r="A548" s="4">
        <v>23808</v>
      </c>
      <c r="B548" s="4" t="s">
        <v>771</v>
      </c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5">
      <c r="A549" s="4">
        <v>23809</v>
      </c>
      <c r="B549" s="4" t="s">
        <v>772</v>
      </c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5">
      <c r="A550" s="4">
        <v>23810</v>
      </c>
      <c r="B550" s="4" t="s">
        <v>773</v>
      </c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5">
      <c r="A551" s="4">
        <v>23811</v>
      </c>
      <c r="B551" s="4" t="s">
        <v>774</v>
      </c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5">
      <c r="A552" s="4">
        <v>23812</v>
      </c>
      <c r="B552" s="4" t="s">
        <v>775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5">
      <c r="A553" s="4">
        <v>23813</v>
      </c>
      <c r="B553" s="4" t="s">
        <v>776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5">
      <c r="A554" s="4">
        <v>23814</v>
      </c>
      <c r="B554" s="4" t="s">
        <v>777</v>
      </c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5">
      <c r="A555" s="4">
        <v>23815</v>
      </c>
      <c r="B555" s="4" t="s">
        <v>778</v>
      </c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5">
      <c r="A556" s="4">
        <v>23816</v>
      </c>
      <c r="B556" s="4" t="s">
        <v>779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5">
      <c r="A557" s="4">
        <v>23817</v>
      </c>
      <c r="B557" s="4" t="s">
        <v>780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5">
      <c r="A558" s="4">
        <v>23818</v>
      </c>
      <c r="B558" s="4" t="s">
        <v>781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5">
      <c r="A559" s="4">
        <v>23819</v>
      </c>
      <c r="B559" s="4" t="s">
        <v>782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5">
      <c r="A560" s="4">
        <v>23820</v>
      </c>
      <c r="B560" s="4" t="s">
        <v>783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5">
      <c r="A561" s="4">
        <v>23821</v>
      </c>
      <c r="B561" s="4" t="s">
        <v>784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5">
      <c r="A562" s="4">
        <v>23822</v>
      </c>
      <c r="B562" s="4" t="s">
        <v>785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5">
      <c r="A563" s="4">
        <v>23823</v>
      </c>
      <c r="B563" s="4" t="s">
        <v>786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5">
      <c r="A564" s="4">
        <v>23824</v>
      </c>
      <c r="B564" s="4" t="s">
        <v>787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5">
      <c r="A565" s="4">
        <v>23825</v>
      </c>
      <c r="B565" s="4" t="s">
        <v>788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5">
      <c r="A566" s="4">
        <v>23826</v>
      </c>
      <c r="B566" s="4" t="s">
        <v>789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5">
      <c r="A567" s="4">
        <v>23827</v>
      </c>
      <c r="B567" s="4" t="s">
        <v>790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5">
      <c r="A568" s="4">
        <v>23828</v>
      </c>
      <c r="B568" s="4" t="s">
        <v>791</v>
      </c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5">
      <c r="A569" s="4">
        <v>23829</v>
      </c>
      <c r="B569" s="4" t="s">
        <v>792</v>
      </c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5">
      <c r="A570" s="4">
        <v>23830</v>
      </c>
      <c r="B570" s="4" t="s">
        <v>793</v>
      </c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5">
      <c r="A571" s="4">
        <v>23831</v>
      </c>
      <c r="B571" s="4" t="s">
        <v>794</v>
      </c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5">
      <c r="A572" s="4">
        <v>23832</v>
      </c>
      <c r="B572" s="4" t="s">
        <v>795</v>
      </c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5">
      <c r="A573" s="4">
        <v>23833</v>
      </c>
      <c r="B573" s="4" t="s">
        <v>796</v>
      </c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5">
      <c r="A574" s="4">
        <v>23834</v>
      </c>
      <c r="B574" s="4" t="s">
        <v>797</v>
      </c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5">
      <c r="A575" s="4">
        <v>23835</v>
      </c>
      <c r="B575" s="4" t="s">
        <v>798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5">
      <c r="A576" s="4">
        <v>23836</v>
      </c>
      <c r="B576" s="4" t="s">
        <v>799</v>
      </c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5">
      <c r="A577" s="4">
        <v>23837</v>
      </c>
      <c r="B577" s="4" t="s">
        <v>800</v>
      </c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5">
      <c r="A578" s="4">
        <v>23838</v>
      </c>
      <c r="B578" s="4" t="s">
        <v>801</v>
      </c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5">
      <c r="A579" s="4">
        <v>23839</v>
      </c>
      <c r="B579" s="4" t="s">
        <v>802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5">
      <c r="A580" s="4">
        <v>23840</v>
      </c>
      <c r="B580" s="4" t="s">
        <v>803</v>
      </c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5">
      <c r="A581" s="4">
        <v>23841</v>
      </c>
      <c r="B581" s="4" t="s">
        <v>804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5">
      <c r="A582" s="4">
        <v>23842</v>
      </c>
      <c r="B582" s="4" t="s">
        <v>805</v>
      </c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5">
      <c r="A583" s="4">
        <v>23843</v>
      </c>
      <c r="B583" s="4" t="s">
        <v>806</v>
      </c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5">
      <c r="A584" s="4">
        <v>23844</v>
      </c>
      <c r="B584" s="4" t="s">
        <v>807</v>
      </c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5">
      <c r="A585" s="4">
        <v>23845</v>
      </c>
      <c r="B585" s="4" t="s">
        <v>808</v>
      </c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5">
      <c r="A586" s="4">
        <v>23846</v>
      </c>
      <c r="B586" s="4" t="s">
        <v>809</v>
      </c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5">
      <c r="A587" s="4">
        <v>23847</v>
      </c>
      <c r="B587" s="4" t="s">
        <v>810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5">
      <c r="A588" s="4">
        <v>23848</v>
      </c>
      <c r="B588" s="4" t="s">
        <v>811</v>
      </c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5">
      <c r="A589" s="4">
        <v>23849</v>
      </c>
      <c r="B589" s="4" t="s">
        <v>812</v>
      </c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5">
      <c r="A590" s="4">
        <v>23850</v>
      </c>
      <c r="B590" s="4" t="s">
        <v>813</v>
      </c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5">
      <c r="A591" s="4">
        <v>23851</v>
      </c>
      <c r="B591" s="4" t="s">
        <v>814</v>
      </c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5">
      <c r="A592" s="4">
        <v>23852</v>
      </c>
      <c r="B592" s="4" t="s">
        <v>815</v>
      </c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5">
      <c r="A593" s="4">
        <v>23853</v>
      </c>
      <c r="B593" s="4" t="s">
        <v>816</v>
      </c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5">
      <c r="A594" s="4">
        <v>23854</v>
      </c>
      <c r="B594" s="4" t="s">
        <v>817</v>
      </c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5">
      <c r="A595" s="4">
        <v>23855</v>
      </c>
      <c r="B595" s="4" t="s">
        <v>818</v>
      </c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5">
      <c r="A596" s="4">
        <v>23856</v>
      </c>
      <c r="B596" s="4" t="s">
        <v>819</v>
      </c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5">
      <c r="A597" s="4">
        <v>23857</v>
      </c>
      <c r="B597" s="4" t="s">
        <v>820</v>
      </c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5">
      <c r="A598" s="4">
        <v>23858</v>
      </c>
      <c r="B598" s="4" t="s">
        <v>821</v>
      </c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5">
      <c r="A599" s="4">
        <v>23859</v>
      </c>
      <c r="B599" s="4" t="s">
        <v>822</v>
      </c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5">
      <c r="A600" s="4">
        <v>23860</v>
      </c>
      <c r="B600" s="4" t="s">
        <v>823</v>
      </c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5">
      <c r="A601" s="4">
        <v>23861</v>
      </c>
      <c r="B601" s="4" t="s">
        <v>824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5">
      <c r="A602" s="4">
        <v>23862</v>
      </c>
      <c r="B602" s="4" t="s">
        <v>825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5">
      <c r="A603" s="4">
        <v>23863</v>
      </c>
      <c r="B603" s="4" t="s">
        <v>826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5">
      <c r="A604" s="4">
        <v>23864</v>
      </c>
      <c r="B604" s="4" t="s">
        <v>827</v>
      </c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5">
      <c r="A605" s="4">
        <v>23865</v>
      </c>
      <c r="B605" s="4" t="s">
        <v>828</v>
      </c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5">
      <c r="A606" s="4">
        <v>23866</v>
      </c>
      <c r="B606" s="4" t="s">
        <v>829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5">
      <c r="A607" s="4">
        <v>23867</v>
      </c>
      <c r="B607" s="4" t="s">
        <v>830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5">
      <c r="A608" s="4">
        <v>23868</v>
      </c>
      <c r="B608" s="4" t="s">
        <v>831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5">
      <c r="A609" s="4">
        <v>23869</v>
      </c>
      <c r="B609" s="4" t="s">
        <v>832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5">
      <c r="A610" s="4">
        <v>23870</v>
      </c>
      <c r="B610" s="4" t="s">
        <v>833</v>
      </c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5">
      <c r="A611" s="4">
        <v>23871</v>
      </c>
      <c r="B611" s="4" t="s">
        <v>834</v>
      </c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5">
      <c r="A612" s="4">
        <v>23872</v>
      </c>
      <c r="B612" s="4" t="s">
        <v>835</v>
      </c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5">
      <c r="A613" s="4">
        <v>23873</v>
      </c>
      <c r="B613" s="4" t="s">
        <v>836</v>
      </c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5">
      <c r="A614" s="4">
        <v>23874</v>
      </c>
      <c r="B614" s="4" t="s">
        <v>837</v>
      </c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5">
      <c r="A615" s="4">
        <v>23875</v>
      </c>
      <c r="B615" s="4" t="s">
        <v>838</v>
      </c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5">
      <c r="A616" s="4">
        <v>23876</v>
      </c>
      <c r="B616" s="4" t="s">
        <v>839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5">
      <c r="A617" s="4">
        <v>23877</v>
      </c>
      <c r="B617" s="4" t="s">
        <v>840</v>
      </c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5">
      <c r="A618" s="4">
        <v>23878</v>
      </c>
      <c r="B618" s="4" t="s">
        <v>841</v>
      </c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5">
      <c r="A619" s="4">
        <v>23879</v>
      </c>
      <c r="B619" s="4" t="s">
        <v>842</v>
      </c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5">
      <c r="A620" s="4">
        <v>23880</v>
      </c>
      <c r="B620" s="4" t="s">
        <v>843</v>
      </c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5">
      <c r="A621" s="4">
        <v>23881</v>
      </c>
      <c r="B621" s="4" t="s">
        <v>844</v>
      </c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5">
      <c r="A622" s="4">
        <v>23882</v>
      </c>
      <c r="B622" s="4" t="s">
        <v>845</v>
      </c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5">
      <c r="A623" s="4">
        <v>23883</v>
      </c>
      <c r="B623" s="4" t="s">
        <v>846</v>
      </c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5">
      <c r="A624" s="4">
        <v>23884</v>
      </c>
      <c r="B624" s="4" t="s">
        <v>847</v>
      </c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5">
      <c r="A625" s="4">
        <v>23885</v>
      </c>
      <c r="B625" s="4" t="s">
        <v>848</v>
      </c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5">
      <c r="A626" s="4">
        <v>23886</v>
      </c>
      <c r="B626" s="4" t="s">
        <v>849</v>
      </c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5">
      <c r="A627" s="4">
        <v>23887</v>
      </c>
      <c r="B627" s="4" t="s">
        <v>850</v>
      </c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5">
      <c r="A628" s="4">
        <v>23888</v>
      </c>
      <c r="B628" s="4" t="s">
        <v>851</v>
      </c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5">
      <c r="A629" s="4">
        <v>23889</v>
      </c>
      <c r="B629" s="4" t="s">
        <v>852</v>
      </c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5">
      <c r="A630" s="4">
        <v>23890</v>
      </c>
      <c r="B630" s="4" t="s">
        <v>853</v>
      </c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5">
      <c r="A631" s="4">
        <v>23891</v>
      </c>
      <c r="B631" s="4" t="s">
        <v>854</v>
      </c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5">
      <c r="A632" s="4">
        <v>23892</v>
      </c>
      <c r="B632" s="4" t="s">
        <v>855</v>
      </c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5">
      <c r="A633" s="4">
        <v>23893</v>
      </c>
      <c r="B633" s="4" t="s">
        <v>856</v>
      </c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5">
      <c r="A634" s="4">
        <v>23894</v>
      </c>
      <c r="B634" s="4" t="s">
        <v>857</v>
      </c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5">
      <c r="A635" s="4">
        <v>23895</v>
      </c>
      <c r="B635" s="4" t="s">
        <v>858</v>
      </c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5">
      <c r="A636" s="4">
        <v>23896</v>
      </c>
      <c r="B636" s="4" t="s">
        <v>859</v>
      </c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5">
      <c r="A637" s="4">
        <v>23897</v>
      </c>
      <c r="B637" s="4" t="s">
        <v>860</v>
      </c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5">
      <c r="A638" s="4">
        <v>23898</v>
      </c>
      <c r="B638" s="4" t="s">
        <v>861</v>
      </c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5">
      <c r="A639" s="4">
        <v>23899</v>
      </c>
      <c r="B639" s="4" t="s">
        <v>862</v>
      </c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5">
      <c r="A640" s="4">
        <v>23900</v>
      </c>
      <c r="B640" s="4" t="s">
        <v>863</v>
      </c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5">
      <c r="A641" s="4">
        <v>23901</v>
      </c>
      <c r="B641" s="4" t="s">
        <v>864</v>
      </c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5">
      <c r="A642" s="4">
        <v>23902</v>
      </c>
      <c r="B642" s="4" t="s">
        <v>865</v>
      </c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5">
      <c r="A643" s="4">
        <v>23903</v>
      </c>
      <c r="B643" s="4" t="s">
        <v>866</v>
      </c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5">
      <c r="A644" s="4">
        <v>23904</v>
      </c>
      <c r="B644" s="4" t="s">
        <v>867</v>
      </c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5">
      <c r="A645" s="4">
        <v>23905</v>
      </c>
      <c r="B645" s="4" t="s">
        <v>868</v>
      </c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5">
      <c r="A646" s="4">
        <v>23906</v>
      </c>
      <c r="B646" s="4" t="s">
        <v>869</v>
      </c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5">
      <c r="A647" s="4">
        <v>23907</v>
      </c>
      <c r="B647" s="4" t="s">
        <v>870</v>
      </c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5">
      <c r="A648" s="4">
        <v>23908</v>
      </c>
      <c r="B648" s="4" t="s">
        <v>871</v>
      </c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5">
      <c r="A649" s="4">
        <v>23909</v>
      </c>
      <c r="B649" s="4" t="s">
        <v>872</v>
      </c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5">
      <c r="A650" s="4">
        <v>23910</v>
      </c>
      <c r="B650" s="4" t="s">
        <v>873</v>
      </c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5">
      <c r="A651" s="4">
        <v>23911</v>
      </c>
      <c r="B651" s="4" t="s">
        <v>874</v>
      </c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5">
      <c r="A652" s="4">
        <v>23912</v>
      </c>
      <c r="B652" s="4" t="s">
        <v>751</v>
      </c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5">
      <c r="A653" s="4">
        <v>23913</v>
      </c>
      <c r="B653" s="4" t="s">
        <v>875</v>
      </c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5">
      <c r="A654" s="4">
        <v>23914</v>
      </c>
      <c r="B654" s="4" t="s">
        <v>876</v>
      </c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5">
      <c r="A655" s="4">
        <v>23915</v>
      </c>
      <c r="B655" s="4" t="s">
        <v>877</v>
      </c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5">
      <c r="A656" s="4">
        <v>23916</v>
      </c>
      <c r="B656" s="4" t="s">
        <v>878</v>
      </c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5">
      <c r="A657" s="4">
        <v>23917</v>
      </c>
      <c r="B657" s="4" t="s">
        <v>879</v>
      </c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5">
      <c r="A658" s="4">
        <v>23918</v>
      </c>
      <c r="B658" s="4" t="s">
        <v>880</v>
      </c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5">
      <c r="A659" s="4">
        <v>23919</v>
      </c>
      <c r="B659" s="4" t="s">
        <v>881</v>
      </c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5">
      <c r="A660" s="4">
        <v>23920</v>
      </c>
      <c r="B660" s="4" t="s">
        <v>882</v>
      </c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5">
      <c r="A661" s="4">
        <v>23921</v>
      </c>
      <c r="B661" s="4" t="s">
        <v>883</v>
      </c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5">
      <c r="A662" s="4">
        <v>23922</v>
      </c>
      <c r="B662" s="4" t="s">
        <v>884</v>
      </c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5">
      <c r="A663" s="4">
        <v>23923</v>
      </c>
      <c r="B663" s="4" t="s">
        <v>885</v>
      </c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5">
      <c r="A664" s="4">
        <v>23924</v>
      </c>
      <c r="B664" s="4" t="s">
        <v>886</v>
      </c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5">
      <c r="A665" s="4">
        <v>23925</v>
      </c>
      <c r="B665" s="4" t="s">
        <v>887</v>
      </c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5">
      <c r="A666" s="4">
        <v>23926</v>
      </c>
      <c r="B666" s="4" t="s">
        <v>888</v>
      </c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5">
      <c r="A667" s="4">
        <v>23927</v>
      </c>
      <c r="B667" s="4" t="s">
        <v>889</v>
      </c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5">
      <c r="A668" s="4">
        <v>23928</v>
      </c>
      <c r="B668" s="4" t="s">
        <v>890</v>
      </c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5">
      <c r="A669" s="4">
        <v>23929</v>
      </c>
      <c r="B669" s="4" t="s">
        <v>891</v>
      </c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5">
      <c r="A670" s="4">
        <v>23930</v>
      </c>
      <c r="B670" s="4" t="s">
        <v>892</v>
      </c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5">
      <c r="A671" s="4">
        <v>23931</v>
      </c>
      <c r="B671" s="4" t="s">
        <v>893</v>
      </c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5">
      <c r="A672" s="4">
        <v>23932</v>
      </c>
      <c r="B672" s="4" t="s">
        <v>894</v>
      </c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5">
      <c r="A673" s="4">
        <v>23933</v>
      </c>
      <c r="B673" s="4" t="s">
        <v>895</v>
      </c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5">
      <c r="A674" s="4">
        <v>23934</v>
      </c>
      <c r="B674" s="4" t="s">
        <v>896</v>
      </c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5">
      <c r="A675" s="4">
        <v>23935</v>
      </c>
      <c r="B675" s="4" t="s">
        <v>897</v>
      </c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5">
      <c r="A676" s="4">
        <v>23936</v>
      </c>
      <c r="B676" s="4" t="s">
        <v>898</v>
      </c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5">
      <c r="A677" s="4">
        <v>23937</v>
      </c>
      <c r="B677" s="4" t="s">
        <v>899</v>
      </c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5">
      <c r="A678" s="4">
        <v>23938</v>
      </c>
      <c r="B678" s="4" t="s">
        <v>900</v>
      </c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5">
      <c r="A679" s="4">
        <v>23939</v>
      </c>
      <c r="B679" s="4" t="s">
        <v>901</v>
      </c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5">
      <c r="A680" s="4">
        <v>23940</v>
      </c>
      <c r="B680" s="4" t="s">
        <v>902</v>
      </c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5">
      <c r="A681" s="4">
        <v>23941</v>
      </c>
      <c r="B681" s="4" t="s">
        <v>903</v>
      </c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5">
      <c r="A682" s="4">
        <v>23942</v>
      </c>
      <c r="B682" s="4" t="s">
        <v>904</v>
      </c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5">
      <c r="A683" s="4">
        <v>23943</v>
      </c>
      <c r="B683" s="4" t="s">
        <v>905</v>
      </c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5">
      <c r="A684" s="4">
        <v>23944</v>
      </c>
      <c r="B684" s="4" t="s">
        <v>906</v>
      </c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5">
      <c r="A685" s="4">
        <v>23945</v>
      </c>
      <c r="B685" s="4" t="s">
        <v>907</v>
      </c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5">
      <c r="A686" s="4">
        <v>23946</v>
      </c>
      <c r="B686" s="4" t="s">
        <v>908</v>
      </c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5">
      <c r="A687" s="4">
        <v>23947</v>
      </c>
      <c r="B687" s="4" t="s">
        <v>909</v>
      </c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5">
      <c r="A688" s="4">
        <v>23948</v>
      </c>
      <c r="B688" s="4" t="s">
        <v>910</v>
      </c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5">
      <c r="A689" s="4">
        <v>23949</v>
      </c>
      <c r="B689" s="4" t="s">
        <v>911</v>
      </c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5">
      <c r="A690" s="4">
        <v>23950</v>
      </c>
      <c r="B690" s="4" t="s">
        <v>912</v>
      </c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5">
      <c r="A691" s="4">
        <v>23951</v>
      </c>
      <c r="B691" s="4" t="s">
        <v>913</v>
      </c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5">
      <c r="A692" s="4">
        <v>23952</v>
      </c>
      <c r="B692" s="4" t="s">
        <v>914</v>
      </c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5">
      <c r="A693" s="4">
        <v>23953</v>
      </c>
      <c r="B693" s="4" t="s">
        <v>915</v>
      </c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5">
      <c r="A694" s="4">
        <v>23954</v>
      </c>
      <c r="B694" s="4" t="s">
        <v>916</v>
      </c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5">
      <c r="A695" s="4">
        <v>23955</v>
      </c>
      <c r="B695" s="4" t="s">
        <v>917</v>
      </c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5">
      <c r="A696" s="4">
        <v>23956</v>
      </c>
      <c r="B696" s="4" t="s">
        <v>918</v>
      </c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5">
      <c r="A697" s="4">
        <v>23957</v>
      </c>
      <c r="B697" s="4" t="s">
        <v>919</v>
      </c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5">
      <c r="A698" s="4">
        <v>23958</v>
      </c>
      <c r="B698" s="4" t="s">
        <v>920</v>
      </c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5">
      <c r="A699" s="4">
        <v>23959</v>
      </c>
      <c r="B699" s="4" t="s">
        <v>921</v>
      </c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5">
      <c r="A700" s="4">
        <v>23960</v>
      </c>
      <c r="B700" s="4" t="s">
        <v>922</v>
      </c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5">
      <c r="A701" s="4">
        <v>23961</v>
      </c>
      <c r="B701" s="4" t="s">
        <v>923</v>
      </c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5">
      <c r="A702" s="4">
        <v>23962</v>
      </c>
      <c r="B702" s="4" t="s">
        <v>924</v>
      </c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5">
      <c r="A703" s="4">
        <v>23963</v>
      </c>
      <c r="B703" s="4" t="s">
        <v>925</v>
      </c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5">
      <c r="A704" s="4">
        <v>23964</v>
      </c>
      <c r="B704" s="4" t="s">
        <v>926</v>
      </c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5">
      <c r="A705" s="4">
        <v>23965</v>
      </c>
      <c r="B705" s="4" t="s">
        <v>927</v>
      </c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5">
      <c r="A706" s="4">
        <v>23966</v>
      </c>
      <c r="B706" s="4" t="s">
        <v>928</v>
      </c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5">
      <c r="A707" s="4">
        <v>23967</v>
      </c>
      <c r="B707" s="4" t="s">
        <v>929</v>
      </c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5">
      <c r="A708" s="4">
        <v>23968</v>
      </c>
      <c r="B708" s="4" t="s">
        <v>930</v>
      </c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5">
      <c r="A709" s="4">
        <v>23969</v>
      </c>
      <c r="B709" s="4" t="s">
        <v>931</v>
      </c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5">
      <c r="A710" s="4">
        <v>23970</v>
      </c>
      <c r="B710" s="4" t="s">
        <v>932</v>
      </c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5">
      <c r="A711" s="4">
        <v>23971</v>
      </c>
      <c r="B711" s="4" t="s">
        <v>933</v>
      </c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5">
      <c r="A712" s="4">
        <v>23972</v>
      </c>
      <c r="B712" s="4" t="s">
        <v>934</v>
      </c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5">
      <c r="A713" s="4">
        <v>23973</v>
      </c>
      <c r="B713" s="4" t="s">
        <v>935</v>
      </c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5">
      <c r="A714" s="4">
        <v>23974</v>
      </c>
      <c r="B714" s="4" t="s">
        <v>936</v>
      </c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5">
      <c r="A715" s="4">
        <v>23975</v>
      </c>
      <c r="B715" s="4" t="s">
        <v>937</v>
      </c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5">
      <c r="A716" s="4">
        <v>23976</v>
      </c>
      <c r="B716" s="4" t="s">
        <v>938</v>
      </c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5">
      <c r="A717" s="4">
        <v>23977</v>
      </c>
      <c r="B717" s="4" t="s">
        <v>939</v>
      </c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5">
      <c r="A718" s="4">
        <v>23978</v>
      </c>
      <c r="B718" s="4" t="s">
        <v>940</v>
      </c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5">
      <c r="A719" s="4">
        <v>23979</v>
      </c>
      <c r="B719" s="4" t="s">
        <v>941</v>
      </c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5">
      <c r="A720" s="4">
        <v>23980</v>
      </c>
      <c r="B720" s="4" t="s">
        <v>942</v>
      </c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5">
      <c r="A721" s="4">
        <v>23981</v>
      </c>
      <c r="B721" s="4" t="s">
        <v>943</v>
      </c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5">
      <c r="A722" s="4">
        <v>23982</v>
      </c>
      <c r="B722" s="4" t="s">
        <v>611</v>
      </c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5">
      <c r="A723" s="4">
        <v>23983</v>
      </c>
      <c r="B723" s="4" t="s">
        <v>944</v>
      </c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5">
      <c r="A724" s="4">
        <v>23984</v>
      </c>
      <c r="B724" s="4" t="s">
        <v>945</v>
      </c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5">
      <c r="A725" s="4">
        <v>23985</v>
      </c>
      <c r="B725" s="4" t="s">
        <v>946</v>
      </c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5">
      <c r="A726" s="4">
        <v>23986</v>
      </c>
      <c r="B726" s="4" t="s">
        <v>947</v>
      </c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5">
      <c r="A727" s="4">
        <v>23987</v>
      </c>
      <c r="B727" s="4" t="s">
        <v>948</v>
      </c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5">
      <c r="A728" s="4">
        <v>23988</v>
      </c>
      <c r="B728" s="4" t="s">
        <v>949</v>
      </c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5">
      <c r="A729" s="4">
        <v>23989</v>
      </c>
      <c r="B729" s="4" t="s">
        <v>950</v>
      </c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5">
      <c r="A730" s="4">
        <v>23990</v>
      </c>
      <c r="B730" s="4" t="s">
        <v>951</v>
      </c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5">
      <c r="A731" s="4">
        <v>23991</v>
      </c>
      <c r="B731" s="4" t="s">
        <v>952</v>
      </c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5">
      <c r="A732" s="4">
        <v>23992</v>
      </c>
      <c r="B732" s="4" t="s">
        <v>953</v>
      </c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5">
      <c r="A733" s="4">
        <v>23993</v>
      </c>
      <c r="B733" s="4" t="s">
        <v>954</v>
      </c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5">
      <c r="A734" s="4">
        <v>23994</v>
      </c>
      <c r="B734" s="4" t="s">
        <v>955</v>
      </c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5">
      <c r="A735" s="4">
        <v>23995</v>
      </c>
      <c r="B735" s="4" t="s">
        <v>956</v>
      </c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5">
      <c r="A736" s="4">
        <v>23996</v>
      </c>
      <c r="B736" s="4" t="s">
        <v>957</v>
      </c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5">
      <c r="A737" s="4">
        <v>23997</v>
      </c>
      <c r="B737" s="4" t="s">
        <v>958</v>
      </c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5">
      <c r="A738" s="4">
        <v>23998</v>
      </c>
      <c r="B738" s="4" t="s">
        <v>959</v>
      </c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5">
      <c r="A739" s="4">
        <v>23999</v>
      </c>
      <c r="B739" s="4" t="s">
        <v>960</v>
      </c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5">
      <c r="A740" s="4">
        <v>24000</v>
      </c>
      <c r="B740" s="4" t="s">
        <v>961</v>
      </c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5">
      <c r="A741" s="4">
        <v>24001</v>
      </c>
      <c r="B741" s="4" t="s">
        <v>962</v>
      </c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5">
      <c r="A742" s="4">
        <v>24002</v>
      </c>
      <c r="B742" s="4" t="s">
        <v>963</v>
      </c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5">
      <c r="A743" s="4">
        <v>24003</v>
      </c>
      <c r="B743" s="4" t="s">
        <v>964</v>
      </c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5">
      <c r="A744" s="4">
        <v>24004</v>
      </c>
      <c r="B744" s="4" t="s">
        <v>965</v>
      </c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5">
      <c r="A745" s="4">
        <v>24005</v>
      </c>
      <c r="B745" s="4" t="s">
        <v>966</v>
      </c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5">
      <c r="A746" s="4">
        <v>24006</v>
      </c>
      <c r="B746" s="4" t="s">
        <v>967</v>
      </c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5">
      <c r="A747" s="4">
        <v>24007</v>
      </c>
      <c r="B747" s="4" t="s">
        <v>968</v>
      </c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5">
      <c r="A748" s="4">
        <v>24008</v>
      </c>
      <c r="B748" s="4" t="s">
        <v>969</v>
      </c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5">
      <c r="A749" s="4">
        <v>24009</v>
      </c>
      <c r="B749" s="4" t="s">
        <v>970</v>
      </c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5">
      <c r="A750" s="4">
        <v>24010</v>
      </c>
      <c r="B750" s="4" t="s">
        <v>971</v>
      </c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5">
      <c r="A751" s="4">
        <v>24011</v>
      </c>
      <c r="B751" s="4" t="s">
        <v>972</v>
      </c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5">
      <c r="A752" s="4">
        <v>24012</v>
      </c>
      <c r="B752" s="4" t="s">
        <v>973</v>
      </c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5">
      <c r="A753" s="4">
        <v>24013</v>
      </c>
      <c r="B753" s="4" t="s">
        <v>974</v>
      </c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5">
      <c r="A754" s="4">
        <v>24014</v>
      </c>
      <c r="B754" s="4" t="s">
        <v>975</v>
      </c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5">
      <c r="A755" s="4">
        <v>24015</v>
      </c>
      <c r="B755" s="4" t="s">
        <v>976</v>
      </c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5">
      <c r="A756" s="4">
        <v>24016</v>
      </c>
      <c r="B756" s="4" t="s">
        <v>977</v>
      </c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5">
      <c r="A757" s="4">
        <v>24017</v>
      </c>
      <c r="B757" s="4" t="s">
        <v>978</v>
      </c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5">
      <c r="A758" s="4">
        <v>24018</v>
      </c>
      <c r="B758" s="4" t="s">
        <v>979</v>
      </c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5">
      <c r="A759" s="4">
        <v>24019</v>
      </c>
      <c r="B759" s="4" t="s">
        <v>980</v>
      </c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5">
      <c r="A760" s="4">
        <v>24020</v>
      </c>
      <c r="B760" s="4" t="s">
        <v>981</v>
      </c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5">
      <c r="A761" s="4">
        <v>24021</v>
      </c>
      <c r="B761" s="4" t="s">
        <v>982</v>
      </c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5">
      <c r="A762" s="4">
        <v>24022</v>
      </c>
      <c r="B762" s="4" t="s">
        <v>983</v>
      </c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5">
      <c r="A763" s="4">
        <v>24023</v>
      </c>
      <c r="B763" s="4" t="s">
        <v>984</v>
      </c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5">
      <c r="A764" s="4">
        <v>24024</v>
      </c>
      <c r="B764" s="4" t="s">
        <v>985</v>
      </c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5">
      <c r="A765" s="4">
        <v>24025</v>
      </c>
      <c r="B765" s="4" t="s">
        <v>978</v>
      </c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5">
      <c r="A766" s="4">
        <v>24026</v>
      </c>
      <c r="B766" s="4" t="s">
        <v>986</v>
      </c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5">
      <c r="A767" s="4">
        <v>24027</v>
      </c>
      <c r="B767" s="4" t="s">
        <v>987</v>
      </c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5">
      <c r="A768" s="4">
        <v>24028</v>
      </c>
      <c r="B768" s="4" t="s">
        <v>988</v>
      </c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5">
      <c r="A769" s="4">
        <v>24029</v>
      </c>
      <c r="B769" s="4" t="s">
        <v>989</v>
      </c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5">
      <c r="A770" s="4">
        <v>24030</v>
      </c>
      <c r="B770" s="4" t="s">
        <v>990</v>
      </c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5">
      <c r="A771" s="4">
        <v>24031</v>
      </c>
      <c r="B771" s="4" t="s">
        <v>991</v>
      </c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5">
      <c r="A772" s="4">
        <v>24032</v>
      </c>
      <c r="B772" s="4" t="s">
        <v>992</v>
      </c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5">
      <c r="A773" s="4">
        <v>24033</v>
      </c>
      <c r="B773" s="4" t="s">
        <v>993</v>
      </c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5">
      <c r="A774" s="4">
        <v>24034</v>
      </c>
      <c r="B774" s="4" t="s">
        <v>994</v>
      </c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5">
      <c r="A775" s="4">
        <v>24035</v>
      </c>
      <c r="B775" s="4" t="s">
        <v>566</v>
      </c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5">
      <c r="A776" s="4">
        <v>24036</v>
      </c>
      <c r="B776" s="4" t="s">
        <v>995</v>
      </c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5">
      <c r="A777" s="4">
        <v>24037</v>
      </c>
      <c r="B777" s="4" t="s">
        <v>996</v>
      </c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5">
      <c r="A778" s="4">
        <v>24038</v>
      </c>
      <c r="B778" s="4" t="s">
        <v>997</v>
      </c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5">
      <c r="A779" s="4">
        <v>24039</v>
      </c>
      <c r="B779" s="4" t="s">
        <v>998</v>
      </c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5">
      <c r="A780" s="4">
        <v>24040</v>
      </c>
      <c r="B780" s="4" t="s">
        <v>999</v>
      </c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5">
      <c r="A781" s="4">
        <v>24041</v>
      </c>
      <c r="B781" s="4" t="s">
        <v>1000</v>
      </c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5">
      <c r="A782" s="4">
        <v>24042</v>
      </c>
      <c r="B782" s="4" t="s">
        <v>1001</v>
      </c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5">
      <c r="A783" s="4">
        <v>24043</v>
      </c>
      <c r="B783" s="4" t="s">
        <v>1002</v>
      </c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5">
      <c r="A784" s="4">
        <v>24044</v>
      </c>
      <c r="B784" s="4" t="s">
        <v>1003</v>
      </c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5">
      <c r="A785" s="4">
        <v>24045</v>
      </c>
      <c r="B785" s="4" t="s">
        <v>1004</v>
      </c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5">
      <c r="A786" s="4">
        <v>24046</v>
      </c>
      <c r="B786" s="4" t="s">
        <v>704</v>
      </c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5">
      <c r="A787" s="4">
        <v>24047</v>
      </c>
      <c r="B787" s="4" t="s">
        <v>1005</v>
      </c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5">
      <c r="A788" s="4">
        <v>24048</v>
      </c>
      <c r="B788" s="4" t="s">
        <v>991</v>
      </c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5">
      <c r="A789" s="4">
        <v>24049</v>
      </c>
      <c r="B789" s="4" t="s">
        <v>1006</v>
      </c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5">
      <c r="A790" s="4">
        <v>24050</v>
      </c>
      <c r="B790" s="4" t="s">
        <v>1007</v>
      </c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5">
      <c r="A791" s="4">
        <v>24051</v>
      </c>
      <c r="B791" s="4" t="s">
        <v>1008</v>
      </c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5">
      <c r="A792" s="4">
        <v>24052</v>
      </c>
      <c r="B792" s="4" t="s">
        <v>1009</v>
      </c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5">
      <c r="A793" s="4">
        <v>24053</v>
      </c>
      <c r="B793" s="4" t="s">
        <v>1010</v>
      </c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5">
      <c r="A794" s="4">
        <v>24054</v>
      </c>
      <c r="B794" s="4" t="s">
        <v>1011</v>
      </c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5">
      <c r="A795" s="4">
        <v>24055</v>
      </c>
      <c r="B795" s="4" t="s">
        <v>1012</v>
      </c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5">
      <c r="A796" s="4">
        <v>24056</v>
      </c>
      <c r="B796" s="4" t="s">
        <v>1013</v>
      </c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5">
      <c r="A797" s="4">
        <v>24057</v>
      </c>
      <c r="B797" s="4" t="s">
        <v>1014</v>
      </c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5">
      <c r="A798" s="4">
        <v>24058</v>
      </c>
      <c r="B798" s="4" t="s">
        <v>1015</v>
      </c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5">
      <c r="A799" s="4">
        <v>24059</v>
      </c>
      <c r="B799" s="4" t="s">
        <v>1016</v>
      </c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5">
      <c r="A800" s="4">
        <v>24060</v>
      </c>
      <c r="B800" s="4" t="s">
        <v>1017</v>
      </c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5">
      <c r="A801" s="4">
        <v>24061</v>
      </c>
      <c r="B801" s="4" t="s">
        <v>1018</v>
      </c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5">
      <c r="A802" s="4">
        <v>24062</v>
      </c>
      <c r="B802" s="4" t="s">
        <v>1019</v>
      </c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5">
      <c r="A803" s="4">
        <v>24063</v>
      </c>
      <c r="B803" s="4" t="s">
        <v>1020</v>
      </c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5">
      <c r="A804" s="4">
        <v>24064</v>
      </c>
      <c r="B804" s="4" t="s">
        <v>1021</v>
      </c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5">
      <c r="A805" s="4">
        <v>24065</v>
      </c>
      <c r="B805" s="4" t="s">
        <v>1022</v>
      </c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5">
      <c r="A806" s="4">
        <v>24066</v>
      </c>
      <c r="B806" s="4" t="s">
        <v>1023</v>
      </c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5">
      <c r="A807" s="4">
        <v>24067</v>
      </c>
      <c r="B807" s="4" t="s">
        <v>1024</v>
      </c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5">
      <c r="A808" s="4">
        <v>24068</v>
      </c>
      <c r="B808" s="4" t="s">
        <v>1025</v>
      </c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5">
      <c r="A809" s="4">
        <v>24069</v>
      </c>
      <c r="B809" s="4" t="s">
        <v>1026</v>
      </c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5">
      <c r="A810" s="4">
        <v>24070</v>
      </c>
      <c r="B810" s="4" t="s">
        <v>1027</v>
      </c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5">
      <c r="A811" s="4">
        <v>24071</v>
      </c>
      <c r="B811" s="4" t="s">
        <v>1028</v>
      </c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5">
      <c r="A812" s="4">
        <v>24072</v>
      </c>
      <c r="B812" s="4" t="s">
        <v>1029</v>
      </c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5">
      <c r="A813" s="4">
        <v>24073</v>
      </c>
      <c r="B813" s="4" t="s">
        <v>1030</v>
      </c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5">
      <c r="A814" s="4">
        <v>24074</v>
      </c>
      <c r="B814" s="4" t="s">
        <v>1031</v>
      </c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5">
      <c r="A815" s="4">
        <v>24075</v>
      </c>
      <c r="B815" s="4" t="s">
        <v>1032</v>
      </c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5">
      <c r="A816" s="4">
        <v>24076</v>
      </c>
      <c r="B816" s="4" t="s">
        <v>1033</v>
      </c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5">
      <c r="A817" s="4">
        <v>24077</v>
      </c>
      <c r="B817" s="4" t="s">
        <v>1034</v>
      </c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5">
      <c r="A818" s="4">
        <v>24078</v>
      </c>
      <c r="B818" s="4" t="s">
        <v>1035</v>
      </c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5">
      <c r="A819" s="4">
        <v>24079</v>
      </c>
      <c r="B819" s="4" t="s">
        <v>1036</v>
      </c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5">
      <c r="A820" s="4">
        <v>24080</v>
      </c>
      <c r="B820" s="4" t="s">
        <v>1037</v>
      </c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5">
      <c r="A821" s="4">
        <v>24081</v>
      </c>
      <c r="B821" s="4" t="s">
        <v>1038</v>
      </c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5">
      <c r="A822" s="4">
        <v>24082</v>
      </c>
      <c r="B822" s="4" t="s">
        <v>1039</v>
      </c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5">
      <c r="A823" s="4">
        <v>24083</v>
      </c>
      <c r="B823" s="4" t="s">
        <v>1040</v>
      </c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5">
      <c r="A824" s="4">
        <v>24084</v>
      </c>
      <c r="B824" s="4" t="s">
        <v>1041</v>
      </c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5">
      <c r="A825" s="4">
        <v>24085</v>
      </c>
      <c r="B825" s="4" t="s">
        <v>1042</v>
      </c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5">
      <c r="A826" s="4">
        <v>24086</v>
      </c>
      <c r="B826" s="4" t="s">
        <v>1043</v>
      </c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5">
      <c r="A827" s="4">
        <v>24087</v>
      </c>
      <c r="B827" s="4" t="s">
        <v>1044</v>
      </c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5">
      <c r="A828" s="4">
        <v>24088</v>
      </c>
      <c r="B828" s="4" t="s">
        <v>1045</v>
      </c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5">
      <c r="A829" s="4">
        <v>24089</v>
      </c>
      <c r="B829" s="4" t="s">
        <v>1046</v>
      </c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5">
      <c r="A830" s="4">
        <v>24090</v>
      </c>
      <c r="B830" s="4" t="s">
        <v>1047</v>
      </c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5">
      <c r="A831" s="4">
        <v>24091</v>
      </c>
      <c r="B831" s="4" t="s">
        <v>1048</v>
      </c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5">
      <c r="A832" s="4">
        <v>24092</v>
      </c>
      <c r="B832" s="4" t="s">
        <v>1049</v>
      </c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5">
      <c r="A833" s="4">
        <v>24093</v>
      </c>
      <c r="B833" s="4" t="s">
        <v>1050</v>
      </c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5">
      <c r="A834" s="4">
        <v>24094</v>
      </c>
      <c r="B834" s="4" t="s">
        <v>1051</v>
      </c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5">
      <c r="A835" s="4">
        <v>24095</v>
      </c>
      <c r="B835" s="4" t="s">
        <v>1052</v>
      </c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5">
      <c r="A836" s="4">
        <v>24096</v>
      </c>
      <c r="B836" s="4" t="s">
        <v>1053</v>
      </c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5">
      <c r="A837" s="4">
        <v>24097</v>
      </c>
      <c r="B837" s="4" t="s">
        <v>1054</v>
      </c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5">
      <c r="A838" s="4">
        <v>24098</v>
      </c>
      <c r="B838" s="4" t="s">
        <v>1055</v>
      </c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5">
      <c r="A839" s="4">
        <v>24099</v>
      </c>
      <c r="B839" s="4" t="s">
        <v>1056</v>
      </c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5">
      <c r="A840" s="4">
        <v>24100</v>
      </c>
      <c r="B840" s="4" t="s">
        <v>1057</v>
      </c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5">
      <c r="A841" s="4">
        <v>24101</v>
      </c>
      <c r="B841" s="4" t="s">
        <v>1058</v>
      </c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5">
      <c r="A842" s="4">
        <v>24102</v>
      </c>
      <c r="B842" s="4" t="s">
        <v>1059</v>
      </c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5">
      <c r="A843" s="4">
        <v>24103</v>
      </c>
      <c r="B843" s="4" t="s">
        <v>1060</v>
      </c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5">
      <c r="A844" s="4">
        <v>24104</v>
      </c>
      <c r="B844" s="4" t="s">
        <v>1061</v>
      </c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5">
      <c r="A845" s="4">
        <v>24105</v>
      </c>
      <c r="B845" s="4" t="s">
        <v>1062</v>
      </c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5">
      <c r="A846" s="4">
        <v>24106</v>
      </c>
      <c r="B846" s="4" t="s">
        <v>1063</v>
      </c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5">
      <c r="A847" s="4">
        <v>24107</v>
      </c>
      <c r="B847" s="4" t="s">
        <v>1064</v>
      </c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5">
      <c r="A848" s="4">
        <v>24108</v>
      </c>
      <c r="B848" s="4" t="s">
        <v>1065</v>
      </c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5">
      <c r="A849" s="4">
        <v>24109</v>
      </c>
      <c r="B849" s="4" t="s">
        <v>1066</v>
      </c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5">
      <c r="A850" s="4">
        <v>24110</v>
      </c>
      <c r="B850" s="4" t="s">
        <v>1067</v>
      </c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5">
      <c r="A851" s="4">
        <v>24111</v>
      </c>
      <c r="B851" s="4" t="s">
        <v>1068</v>
      </c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5">
      <c r="A852" s="4">
        <v>24112</v>
      </c>
      <c r="B852" s="4" t="s">
        <v>1069</v>
      </c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5">
      <c r="A853" s="4">
        <v>24113</v>
      </c>
      <c r="B853" s="4" t="s">
        <v>1070</v>
      </c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5">
      <c r="A854" s="4">
        <v>24114</v>
      </c>
      <c r="B854" s="4" t="s">
        <v>1071</v>
      </c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5">
      <c r="A855" s="4">
        <v>24115</v>
      </c>
      <c r="B855" s="4" t="s">
        <v>1072</v>
      </c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5">
      <c r="A856" s="4">
        <v>24116</v>
      </c>
      <c r="B856" s="4" t="s">
        <v>1073</v>
      </c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5">
      <c r="A857" s="4">
        <v>24117</v>
      </c>
      <c r="B857" s="4" t="s">
        <v>1074</v>
      </c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5">
      <c r="A858" s="4">
        <v>24118</v>
      </c>
      <c r="B858" s="4" t="s">
        <v>1075</v>
      </c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5">
      <c r="A859" s="4">
        <v>24119</v>
      </c>
      <c r="B859" s="4" t="s">
        <v>1076</v>
      </c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5">
      <c r="A860" s="4">
        <v>24120</v>
      </c>
      <c r="B860" s="4" t="s">
        <v>1077</v>
      </c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5">
      <c r="A861" s="4">
        <v>24121</v>
      </c>
      <c r="B861" s="4" t="s">
        <v>1078</v>
      </c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5">
      <c r="A862" s="4">
        <v>24122</v>
      </c>
      <c r="B862" s="4" t="s">
        <v>1079</v>
      </c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5">
      <c r="A863" s="4">
        <v>24123</v>
      </c>
      <c r="B863" s="4" t="s">
        <v>1080</v>
      </c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5">
      <c r="A864" s="4">
        <v>24124</v>
      </c>
      <c r="B864" s="4" t="s">
        <v>1081</v>
      </c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5">
      <c r="A865" s="4">
        <v>24125</v>
      </c>
      <c r="B865" s="4" t="s">
        <v>1082</v>
      </c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5">
      <c r="A866" s="4">
        <v>24126</v>
      </c>
      <c r="B866" s="4" t="s">
        <v>1083</v>
      </c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5">
      <c r="A867" s="4">
        <v>24127</v>
      </c>
      <c r="B867" s="4" t="s">
        <v>1084</v>
      </c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5">
      <c r="A868" s="4">
        <v>24128</v>
      </c>
      <c r="B868" s="4" t="s">
        <v>1085</v>
      </c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5">
      <c r="A869" s="4">
        <v>24129</v>
      </c>
      <c r="B869" s="4" t="s">
        <v>1086</v>
      </c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5">
      <c r="A870" s="4">
        <v>24130</v>
      </c>
      <c r="B870" s="4" t="s">
        <v>1087</v>
      </c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5">
      <c r="A871" s="4">
        <v>24131</v>
      </c>
      <c r="B871" s="4" t="s">
        <v>1088</v>
      </c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5">
      <c r="A872" s="4">
        <v>24132</v>
      </c>
      <c r="B872" s="4" t="s">
        <v>1089</v>
      </c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5">
      <c r="A873" s="4">
        <v>24133</v>
      </c>
      <c r="B873" s="4" t="s">
        <v>1090</v>
      </c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5">
      <c r="A874" s="4">
        <v>24134</v>
      </c>
      <c r="B874" s="4" t="s">
        <v>1091</v>
      </c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5">
      <c r="A875" s="4">
        <v>24135</v>
      </c>
      <c r="B875" s="4" t="s">
        <v>1092</v>
      </c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5">
      <c r="A876" s="4">
        <v>24136</v>
      </c>
      <c r="B876" s="4" t="s">
        <v>1093</v>
      </c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5">
      <c r="A877" s="4">
        <v>24137</v>
      </c>
      <c r="B877" s="4" t="s">
        <v>1094</v>
      </c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5">
      <c r="A878" s="4">
        <v>24138</v>
      </c>
      <c r="B878" s="4" t="s">
        <v>1095</v>
      </c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5">
      <c r="A879" s="4">
        <v>24139</v>
      </c>
      <c r="B879" s="4" t="s">
        <v>1096</v>
      </c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5">
      <c r="A880" s="4">
        <v>24140</v>
      </c>
      <c r="B880" s="4" t="s">
        <v>1097</v>
      </c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5">
      <c r="A881" s="4">
        <v>24141</v>
      </c>
      <c r="B881" s="4" t="s">
        <v>1098</v>
      </c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5">
      <c r="A882" s="4">
        <v>24142</v>
      </c>
      <c r="B882" s="4" t="s">
        <v>1099</v>
      </c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5">
      <c r="A883" s="4">
        <v>24143</v>
      </c>
      <c r="B883" s="4" t="s">
        <v>1100</v>
      </c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5">
      <c r="A884" s="4">
        <v>24144</v>
      </c>
      <c r="B884" s="4" t="s">
        <v>1101</v>
      </c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5">
      <c r="A885" s="4">
        <v>24145</v>
      </c>
      <c r="B885" s="4" t="s">
        <v>1102</v>
      </c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5">
      <c r="A886" s="4">
        <v>24146</v>
      </c>
      <c r="B886" s="4" t="s">
        <v>1103</v>
      </c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5">
      <c r="A887" s="4">
        <v>24147</v>
      </c>
      <c r="B887" s="4" t="s">
        <v>1104</v>
      </c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5">
      <c r="A888" s="4">
        <v>24148</v>
      </c>
      <c r="B888" s="4" t="s">
        <v>1105</v>
      </c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5">
      <c r="A889" s="4">
        <v>24149</v>
      </c>
      <c r="B889" s="4" t="s">
        <v>1106</v>
      </c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5">
      <c r="A890" s="4">
        <v>24150</v>
      </c>
      <c r="B890" s="4" t="s">
        <v>1107</v>
      </c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5">
      <c r="A891" s="4">
        <v>24151</v>
      </c>
      <c r="B891" s="4" t="s">
        <v>1108</v>
      </c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5">
      <c r="A892" s="4">
        <v>24152</v>
      </c>
      <c r="B892" s="4" t="s">
        <v>1109</v>
      </c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5">
      <c r="A893" s="4">
        <v>24153</v>
      </c>
      <c r="B893" s="4" t="s">
        <v>1110</v>
      </c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5">
      <c r="A894" s="4">
        <v>24154</v>
      </c>
      <c r="B894" s="4" t="s">
        <v>1111</v>
      </c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5">
      <c r="A895" s="4">
        <v>24155</v>
      </c>
      <c r="B895" s="4" t="s">
        <v>1112</v>
      </c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5">
      <c r="A896" s="4">
        <v>24156</v>
      </c>
      <c r="B896" s="4" t="s">
        <v>1113</v>
      </c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5">
      <c r="A897" s="4">
        <v>24157</v>
      </c>
      <c r="B897" s="4" t="s">
        <v>1114</v>
      </c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5">
      <c r="A898" s="4">
        <v>24158</v>
      </c>
      <c r="B898" s="4" t="s">
        <v>1115</v>
      </c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5">
      <c r="A899" s="4">
        <v>24159</v>
      </c>
      <c r="B899" s="4" t="s">
        <v>1116</v>
      </c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5">
      <c r="A900" s="4">
        <v>24160</v>
      </c>
      <c r="B900" s="4" t="s">
        <v>1117</v>
      </c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5">
      <c r="A901" s="4">
        <v>24161</v>
      </c>
      <c r="B901" s="4" t="s">
        <v>1118</v>
      </c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5">
      <c r="A902" s="4">
        <v>24162</v>
      </c>
      <c r="B902" s="4" t="s">
        <v>1119</v>
      </c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5">
      <c r="A903" s="4">
        <v>24163</v>
      </c>
      <c r="B903" s="4" t="s">
        <v>1120</v>
      </c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5">
      <c r="A904" s="4">
        <v>24164</v>
      </c>
      <c r="B904" s="4" t="s">
        <v>1121</v>
      </c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5">
      <c r="A905" s="4">
        <v>24165</v>
      </c>
      <c r="B905" s="4" t="s">
        <v>1122</v>
      </c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5">
      <c r="A906" s="4">
        <v>24166</v>
      </c>
      <c r="B906" s="4" t="s">
        <v>1123</v>
      </c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5">
      <c r="A907" s="4">
        <v>24167</v>
      </c>
      <c r="B907" s="4" t="s">
        <v>1124</v>
      </c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5">
      <c r="A908" s="4">
        <v>24168</v>
      </c>
      <c r="B908" s="4" t="s">
        <v>1125</v>
      </c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5">
      <c r="A909" s="4">
        <v>24169</v>
      </c>
      <c r="B909" s="4" t="s">
        <v>1126</v>
      </c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5">
      <c r="A910" s="4">
        <v>24170</v>
      </c>
      <c r="B910" s="4" t="s">
        <v>1127</v>
      </c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5">
      <c r="A911" s="4">
        <v>24171</v>
      </c>
      <c r="B911" s="4" t="s">
        <v>1128</v>
      </c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5">
      <c r="A912" s="4">
        <v>24172</v>
      </c>
      <c r="B912" s="4" t="s">
        <v>1129</v>
      </c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5">
      <c r="A913" s="4">
        <v>24173</v>
      </c>
      <c r="B913" s="4" t="s">
        <v>1130</v>
      </c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5">
      <c r="A914" s="4">
        <v>24174</v>
      </c>
      <c r="B914" s="4" t="s">
        <v>1131</v>
      </c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5">
      <c r="A915" s="4">
        <v>24175</v>
      </c>
      <c r="B915" s="4" t="s">
        <v>1132</v>
      </c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5">
      <c r="A916" s="4">
        <v>24176</v>
      </c>
      <c r="B916" s="4" t="s">
        <v>1133</v>
      </c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5">
      <c r="A917" s="4">
        <v>24177</v>
      </c>
      <c r="B917" s="4" t="s">
        <v>1134</v>
      </c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5">
      <c r="A918" s="4">
        <v>24178</v>
      </c>
      <c r="B918" s="4" t="s">
        <v>1135</v>
      </c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5">
      <c r="A919" s="4">
        <v>24179</v>
      </c>
      <c r="B919" s="4" t="s">
        <v>1136</v>
      </c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5">
      <c r="A920" s="4">
        <v>24180</v>
      </c>
      <c r="B920" s="4" t="s">
        <v>1137</v>
      </c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5">
      <c r="A921" s="4">
        <v>24181</v>
      </c>
      <c r="B921" s="4" t="s">
        <v>1138</v>
      </c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5">
      <c r="A922" s="4">
        <v>24182</v>
      </c>
      <c r="B922" s="4" t="s">
        <v>1139</v>
      </c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5">
      <c r="A923" s="4">
        <v>24183</v>
      </c>
      <c r="B923" s="4" t="s">
        <v>1140</v>
      </c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5">
      <c r="A924" s="4">
        <v>24184</v>
      </c>
      <c r="B924" s="4" t="s">
        <v>1141</v>
      </c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5">
      <c r="A925" s="4">
        <v>24185</v>
      </c>
      <c r="B925" s="4" t="s">
        <v>1142</v>
      </c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5">
      <c r="A926" s="4">
        <v>24186</v>
      </c>
      <c r="B926" s="4" t="s">
        <v>1143</v>
      </c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5">
      <c r="A927" s="4">
        <v>24187</v>
      </c>
      <c r="B927" s="4" t="s">
        <v>1144</v>
      </c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5">
      <c r="A928" s="4">
        <v>24188</v>
      </c>
      <c r="B928" s="4" t="s">
        <v>1145</v>
      </c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5">
      <c r="A929" s="4">
        <v>24189</v>
      </c>
      <c r="B929" s="4" t="s">
        <v>1146</v>
      </c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5">
      <c r="A930" s="4">
        <v>24190</v>
      </c>
      <c r="B930" s="4" t="s">
        <v>1147</v>
      </c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5">
      <c r="A931" s="4">
        <v>24191</v>
      </c>
      <c r="B931" s="4" t="s">
        <v>1148</v>
      </c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5">
      <c r="A932" s="4">
        <v>24192</v>
      </c>
      <c r="B932" s="4" t="s">
        <v>1149</v>
      </c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5">
      <c r="A933" s="4">
        <v>24193</v>
      </c>
      <c r="B933" s="4" t="s">
        <v>1150</v>
      </c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5">
      <c r="A934" s="4">
        <v>24194</v>
      </c>
      <c r="B934" s="4" t="s">
        <v>1151</v>
      </c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5">
      <c r="A935" s="4">
        <v>24195</v>
      </c>
      <c r="B935" s="4" t="s">
        <v>1152</v>
      </c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5">
      <c r="A936" s="4">
        <v>24196</v>
      </c>
      <c r="B936" s="4" t="s">
        <v>1153</v>
      </c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5">
      <c r="A937" s="4">
        <v>24197</v>
      </c>
      <c r="B937" s="4" t="s">
        <v>1154</v>
      </c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5">
      <c r="A938" s="4">
        <v>24198</v>
      </c>
      <c r="B938" s="4" t="s">
        <v>1155</v>
      </c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5">
      <c r="A939" s="4">
        <v>24199</v>
      </c>
      <c r="B939" s="4" t="s">
        <v>1156</v>
      </c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5">
      <c r="A940" s="4">
        <v>24200</v>
      </c>
      <c r="B940" s="4" t="s">
        <v>1157</v>
      </c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5">
      <c r="A941" s="4">
        <v>24201</v>
      </c>
      <c r="B941" s="4" t="s">
        <v>1158</v>
      </c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5">
      <c r="A942" s="4">
        <v>24202</v>
      </c>
      <c r="B942" s="4" t="s">
        <v>1159</v>
      </c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5">
      <c r="A943" s="4">
        <v>24203</v>
      </c>
      <c r="B943" s="4" t="s">
        <v>1160</v>
      </c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5">
      <c r="A944" s="4">
        <v>24204</v>
      </c>
      <c r="B944" s="4" t="s">
        <v>1161</v>
      </c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5">
      <c r="A945" s="4">
        <v>24205</v>
      </c>
      <c r="B945" s="4" t="s">
        <v>1162</v>
      </c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5">
      <c r="A946" s="4">
        <v>24206</v>
      </c>
      <c r="B946" s="4" t="s">
        <v>1163</v>
      </c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5">
      <c r="A947" s="4">
        <v>24207</v>
      </c>
      <c r="B947" s="4" t="s">
        <v>1164</v>
      </c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5">
      <c r="A948" s="4">
        <v>24208</v>
      </c>
      <c r="B948" s="4" t="s">
        <v>1165</v>
      </c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5">
      <c r="A949" s="4">
        <v>24209</v>
      </c>
      <c r="B949" s="4" t="s">
        <v>1166</v>
      </c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5">
      <c r="A950" s="4">
        <v>24210</v>
      </c>
      <c r="B950" s="4" t="s">
        <v>1167</v>
      </c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5">
      <c r="A951" s="4">
        <v>24211</v>
      </c>
      <c r="B951" s="4" t="s">
        <v>1168</v>
      </c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5">
      <c r="A952" s="4">
        <v>24212</v>
      </c>
      <c r="B952" s="4" t="s">
        <v>1169</v>
      </c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5">
      <c r="A953" s="4">
        <v>24213</v>
      </c>
      <c r="B953" s="4" t="s">
        <v>1170</v>
      </c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5">
      <c r="A954" s="4">
        <v>24214</v>
      </c>
      <c r="B954" s="4" t="s">
        <v>1171</v>
      </c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5">
      <c r="A955" s="4">
        <v>24215</v>
      </c>
      <c r="B955" s="4" t="s">
        <v>1172</v>
      </c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5">
      <c r="A956" s="4">
        <v>24216</v>
      </c>
      <c r="B956" s="4" t="s">
        <v>1173</v>
      </c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5">
      <c r="A957" s="4">
        <v>24217</v>
      </c>
      <c r="B957" s="4" t="s">
        <v>1174</v>
      </c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5">
      <c r="A958" s="4">
        <v>24218</v>
      </c>
      <c r="B958" s="4" t="s">
        <v>1175</v>
      </c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5">
      <c r="A959" s="4">
        <v>24219</v>
      </c>
      <c r="B959" s="4" t="s">
        <v>1176</v>
      </c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5">
      <c r="A960" s="4">
        <v>24220</v>
      </c>
      <c r="B960" s="4" t="s">
        <v>1177</v>
      </c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5">
      <c r="A961" s="4">
        <v>24221</v>
      </c>
      <c r="B961" s="4" t="s">
        <v>1178</v>
      </c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5">
      <c r="A962" s="4">
        <v>24222</v>
      </c>
      <c r="B962" s="4" t="s">
        <v>1179</v>
      </c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5">
      <c r="A963" s="4">
        <v>24223</v>
      </c>
      <c r="B963" s="4" t="s">
        <v>1180</v>
      </c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5">
      <c r="A964" s="4">
        <v>24224</v>
      </c>
      <c r="B964" s="4" t="s">
        <v>1181</v>
      </c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5">
      <c r="A965" s="4">
        <v>24225</v>
      </c>
      <c r="B965" s="4" t="s">
        <v>1182</v>
      </c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5">
      <c r="A966" s="4">
        <v>24226</v>
      </c>
      <c r="B966" s="4" t="s">
        <v>1183</v>
      </c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5">
      <c r="A967" s="4">
        <v>24227</v>
      </c>
      <c r="B967" s="4" t="s">
        <v>1184</v>
      </c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5">
      <c r="A968" s="4">
        <v>24228</v>
      </c>
      <c r="B968" s="4" t="s">
        <v>1185</v>
      </c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5">
      <c r="A969" s="4">
        <v>24229</v>
      </c>
      <c r="B969" s="4" t="s">
        <v>1186</v>
      </c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5">
      <c r="A970" s="4">
        <v>24230</v>
      </c>
      <c r="B970" s="4" t="s">
        <v>1187</v>
      </c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5">
      <c r="A971" s="4">
        <v>24231</v>
      </c>
      <c r="B971" s="4" t="s">
        <v>1188</v>
      </c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5">
      <c r="A972" s="4">
        <v>24232</v>
      </c>
      <c r="B972" s="4" t="s">
        <v>1189</v>
      </c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5">
      <c r="A973" s="4">
        <v>24233</v>
      </c>
      <c r="B973" s="4" t="s">
        <v>1190</v>
      </c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5">
      <c r="A974" s="4">
        <v>24234</v>
      </c>
      <c r="B974" s="4" t="s">
        <v>1191</v>
      </c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5">
      <c r="A975" s="4">
        <v>24235</v>
      </c>
      <c r="B975" s="4" t="s">
        <v>1192</v>
      </c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5">
      <c r="A976" s="4">
        <v>24236</v>
      </c>
      <c r="B976" s="4" t="s">
        <v>1193</v>
      </c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5">
      <c r="A977" s="4">
        <v>24237</v>
      </c>
      <c r="B977" s="4" t="s">
        <v>1194</v>
      </c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5">
      <c r="A978" s="4">
        <v>24238</v>
      </c>
      <c r="B978" s="4" t="s">
        <v>1195</v>
      </c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5">
      <c r="A979" s="4">
        <v>24239</v>
      </c>
      <c r="B979" s="4" t="s">
        <v>1196</v>
      </c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5">
      <c r="A980" s="4">
        <v>24240</v>
      </c>
      <c r="B980" s="4" t="s">
        <v>1197</v>
      </c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5">
      <c r="A981" s="4">
        <v>24241</v>
      </c>
      <c r="B981" s="4" t="s">
        <v>1198</v>
      </c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5">
      <c r="A982" s="4">
        <v>24242</v>
      </c>
      <c r="B982" s="4" t="s">
        <v>1199</v>
      </c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5">
      <c r="A983" s="4">
        <v>24243</v>
      </c>
      <c r="B983" s="4" t="s">
        <v>1200</v>
      </c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5">
      <c r="A984" s="4">
        <v>24244</v>
      </c>
      <c r="B984" s="4" t="s">
        <v>1201</v>
      </c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5">
      <c r="A985" s="4">
        <v>24245</v>
      </c>
      <c r="B985" s="4" t="s">
        <v>1202</v>
      </c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5">
      <c r="A986" s="4">
        <v>24246</v>
      </c>
      <c r="B986" s="4" t="s">
        <v>1203</v>
      </c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5">
      <c r="A987" s="4">
        <v>24247</v>
      </c>
      <c r="B987" s="4" t="s">
        <v>1204</v>
      </c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5">
      <c r="A988" s="4">
        <v>24248</v>
      </c>
      <c r="B988" s="4" t="s">
        <v>1205</v>
      </c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5">
      <c r="A989" s="4">
        <v>24249</v>
      </c>
      <c r="B989" s="4" t="s">
        <v>1206</v>
      </c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5">
      <c r="A990" s="4">
        <v>24250</v>
      </c>
      <c r="B990" s="4" t="s">
        <v>1207</v>
      </c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5">
      <c r="A991" s="4">
        <v>24251</v>
      </c>
      <c r="B991" s="4" t="s">
        <v>461</v>
      </c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5">
      <c r="A992" s="4">
        <v>24252</v>
      </c>
      <c r="B992" s="4" t="s">
        <v>1208</v>
      </c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5">
      <c r="A993" s="4">
        <v>24253</v>
      </c>
      <c r="B993" s="4" t="s">
        <v>1209</v>
      </c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5">
      <c r="A994" s="4">
        <v>24254</v>
      </c>
      <c r="B994" s="4" t="s">
        <v>1210</v>
      </c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5">
      <c r="A995" s="4">
        <v>24255</v>
      </c>
      <c r="B995" s="4" t="s">
        <v>1211</v>
      </c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5">
      <c r="A996" s="4">
        <v>24256</v>
      </c>
      <c r="B996" s="4" t="s">
        <v>1212</v>
      </c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5">
      <c r="A997" s="4">
        <v>24257</v>
      </c>
      <c r="B997" s="4" t="s">
        <v>1213</v>
      </c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5">
      <c r="A998" s="4">
        <v>24258</v>
      </c>
      <c r="B998" s="4" t="s">
        <v>1214</v>
      </c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5">
      <c r="A999" s="4">
        <v>24259</v>
      </c>
      <c r="B999" s="4" t="s">
        <v>1215</v>
      </c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B3" sqref="B3:C9"/>
    </sheetView>
  </sheetViews>
  <sheetFormatPr baseColWidth="10" defaultColWidth="17.26953125" defaultRowHeight="15" customHeight="1" x14ac:dyDescent="0.25"/>
  <cols>
    <col min="1" max="1" width="30.54296875" customWidth="1"/>
    <col min="2" max="2" width="13.7265625" customWidth="1"/>
    <col min="3" max="13" width="9.1796875" customWidth="1"/>
    <col min="14" max="26" width="10" customWidth="1"/>
  </cols>
  <sheetData>
    <row r="1" spans="1:26" ht="12.75" customHeight="1" x14ac:dyDescent="0.25">
      <c r="A1" s="4"/>
      <c r="B1" s="4" t="s">
        <v>769</v>
      </c>
      <c r="C1" s="4" t="s">
        <v>770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1" t="s">
        <v>4</v>
      </c>
      <c r="B2" s="1">
        <v>2015</v>
      </c>
      <c r="C2" s="1">
        <v>2016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5">
      <c r="A3" s="4" t="s">
        <v>58</v>
      </c>
      <c r="B3" s="4">
        <v>10972</v>
      </c>
      <c r="C3" s="4">
        <v>18721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5">
      <c r="A4" s="4" t="s">
        <v>50</v>
      </c>
      <c r="B4" s="4">
        <v>4047</v>
      </c>
      <c r="C4" s="4">
        <v>9654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5">
      <c r="A5" s="4" t="s">
        <v>46</v>
      </c>
      <c r="B5" s="4">
        <v>7690</v>
      </c>
      <c r="C5" s="4">
        <v>14672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5">
      <c r="A6" s="4" t="s">
        <v>27</v>
      </c>
      <c r="B6" s="4">
        <v>12372</v>
      </c>
      <c r="C6" s="4">
        <v>22716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5">
      <c r="A7" s="4" t="s">
        <v>18</v>
      </c>
      <c r="B7" s="4">
        <v>11415</v>
      </c>
      <c r="C7" s="4">
        <v>15102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5">
      <c r="A8" s="4" t="s">
        <v>93</v>
      </c>
      <c r="B8" s="4">
        <v>285</v>
      </c>
      <c r="C8" s="4">
        <v>1429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5">
      <c r="A9" s="4" t="s">
        <v>40</v>
      </c>
      <c r="B9" s="4">
        <v>26618</v>
      </c>
      <c r="C9" s="4">
        <v>39447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Gráficos</vt:lpstr>
      <vt:lpstr>Escenarios</vt:lpstr>
      <vt:lpstr>Rentabilidad</vt:lpstr>
      <vt:lpstr>Rentabilidad-Solver</vt:lpstr>
      <vt:lpstr>Ventas</vt:lpstr>
      <vt:lpstr>Productos</vt:lpstr>
      <vt:lpstr>Países</vt:lpstr>
      <vt:lpstr>Clientes</vt:lpstr>
      <vt:lpstr>Inventarios</vt:lpstr>
      <vt:lpstr>Estimaciones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Lucas Olmedo Díez</cp:lastModifiedBy>
  <dcterms:created xsi:type="dcterms:W3CDTF">2024-10-04T15:08:58Z</dcterms:created>
  <dcterms:modified xsi:type="dcterms:W3CDTF">2024-10-05T14:23:07Z</dcterms:modified>
</cp:coreProperties>
</file>