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etrjbr-my.sharepoint.com/personal/15523134767_cefet-rj_br/Documents/Documentos/MESTRADO - PPCIC/PESQUISA - PRINCIPAL/Results_Antares_2024/TOTAL_06082024/"/>
    </mc:Choice>
  </mc:AlternateContent>
  <xr:revisionPtr revIDLastSave="2927" documentId="8_{F4832E42-FA42-46BF-8588-D4F9DB8DCEFD}" xr6:coauthVersionLast="47" xr6:coauthVersionMax="47" xr10:uidLastSave="{3DB28DB4-6EFB-4B98-B5CA-D3023120901E}"/>
  <bookViews>
    <workbookView xWindow="-120" yWindow="-120" windowWidth="20730" windowHeight="11160" xr2:uid="{A4D63F77-75DC-41ED-9BB4-783F2F15D146}"/>
  </bookViews>
  <sheets>
    <sheet name="L=10" sheetId="7" r:id="rId1"/>
    <sheet name="L=15" sheetId="8" r:id="rId2"/>
    <sheet name="L=20" sheetId="9" r:id="rId3"/>
    <sheet name="Total Geral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0" l="1"/>
  <c r="B3" i="10" s="1"/>
  <c r="C3" i="10" s="1"/>
  <c r="D3" i="10" s="1"/>
  <c r="X83" i="9"/>
  <c r="Y83" i="9" s="1"/>
  <c r="Z83" i="9" s="1"/>
  <c r="AA83" i="9" s="1"/>
  <c r="V83" i="8"/>
  <c r="S83" i="8"/>
  <c r="T83" i="8" s="1"/>
  <c r="U83" i="8" s="1"/>
  <c r="P83" i="7"/>
  <c r="O83" i="7"/>
  <c r="N83" i="7"/>
  <c r="AA16" i="9"/>
  <c r="AA15" i="9"/>
  <c r="AA30" i="9"/>
  <c r="AA29" i="9"/>
  <c r="E62" i="9"/>
  <c r="F62" i="9"/>
  <c r="G62" i="9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U62" i="9" s="1"/>
  <c r="V62" i="9" s="1"/>
  <c r="D62" i="9"/>
  <c r="D48" i="9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E34" i="9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D34" i="9"/>
  <c r="E20" i="9"/>
  <c r="F20" i="9" s="1"/>
  <c r="G20" i="9" s="1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D20" i="9"/>
  <c r="D6" i="9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X72" i="9"/>
  <c r="Y72" i="9" s="1"/>
  <c r="Z72" i="9" s="1"/>
  <c r="AA72" i="9" s="1"/>
  <c r="X71" i="9"/>
  <c r="Y71" i="9" s="1"/>
  <c r="Z71" i="9" s="1"/>
  <c r="AA71" i="9" s="1"/>
  <c r="X58" i="9"/>
  <c r="Y58" i="9" s="1"/>
  <c r="Z58" i="9" s="1"/>
  <c r="AA58" i="9" s="1"/>
  <c r="X57" i="9"/>
  <c r="Y57" i="9" s="1"/>
  <c r="Z57" i="9" s="1"/>
  <c r="AA57" i="9" s="1"/>
  <c r="X44" i="9"/>
  <c r="Y44" i="9" s="1"/>
  <c r="Z44" i="9" s="1"/>
  <c r="AA44" i="9" s="1"/>
  <c r="X43" i="9"/>
  <c r="Y43" i="9" s="1"/>
  <c r="Z43" i="9" s="1"/>
  <c r="AA43" i="9" s="1"/>
  <c r="X30" i="9"/>
  <c r="Y30" i="9" s="1"/>
  <c r="Z30" i="9" s="1"/>
  <c r="X29" i="9"/>
  <c r="Y29" i="9" s="1"/>
  <c r="Z29" i="9" s="1"/>
  <c r="X16" i="9"/>
  <c r="Y16" i="9" s="1"/>
  <c r="Z16" i="9" s="1"/>
  <c r="X15" i="9"/>
  <c r="Y15" i="9" s="1"/>
  <c r="Z15" i="9" s="1"/>
  <c r="O29" i="7"/>
  <c r="P29" i="7" s="1"/>
  <c r="P15" i="7"/>
  <c r="O15" i="7"/>
  <c r="O71" i="7"/>
  <c r="P71" i="7" s="1"/>
  <c r="O57" i="7"/>
  <c r="P57" i="7" s="1"/>
  <c r="O43" i="7"/>
  <c r="P43" i="7"/>
  <c r="T30" i="8"/>
  <c r="U30" i="8" s="1"/>
  <c r="T29" i="8"/>
  <c r="U29" i="8" s="1"/>
  <c r="U16" i="8"/>
  <c r="T16" i="8"/>
  <c r="U15" i="8"/>
  <c r="T15" i="8"/>
  <c r="N72" i="7"/>
  <c r="O72" i="7" s="1"/>
  <c r="P72" i="7" s="1"/>
  <c r="N71" i="7"/>
  <c r="N58" i="7"/>
  <c r="O58" i="7" s="1"/>
  <c r="P58" i="7" s="1"/>
  <c r="N57" i="7"/>
  <c r="N44" i="7"/>
  <c r="O44" i="7" s="1"/>
  <c r="P44" i="7" s="1"/>
  <c r="N43" i="7"/>
  <c r="N30" i="7"/>
  <c r="O30" i="7" s="1"/>
  <c r="P30" i="7" s="1"/>
  <c r="N29" i="7"/>
  <c r="N16" i="7"/>
  <c r="O16" i="7" s="1"/>
  <c r="P16" i="7" s="1"/>
  <c r="N15" i="7"/>
  <c r="S72" i="8"/>
  <c r="T72" i="8" s="1"/>
  <c r="U72" i="8" s="1"/>
  <c r="S71" i="8"/>
  <c r="T71" i="8" s="1"/>
  <c r="U71" i="8" s="1"/>
  <c r="S58" i="8"/>
  <c r="T58" i="8" s="1"/>
  <c r="U58" i="8" s="1"/>
  <c r="S57" i="8"/>
  <c r="T57" i="8" s="1"/>
  <c r="U57" i="8" s="1"/>
  <c r="S44" i="8"/>
  <c r="T44" i="8" s="1"/>
  <c r="U44" i="8" s="1"/>
  <c r="S43" i="8"/>
  <c r="T43" i="8" s="1"/>
  <c r="U43" i="8" s="1"/>
  <c r="S29" i="8"/>
  <c r="S30" i="8"/>
  <c r="S16" i="8"/>
  <c r="S15" i="8"/>
  <c r="D62" i="8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D48" i="8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D34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D20" i="8"/>
  <c r="E20" i="8" s="1"/>
  <c r="F20" i="8" s="1"/>
  <c r="G20" i="8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D62" i="7"/>
  <c r="E62" i="7" s="1"/>
  <c r="F62" i="7" s="1"/>
  <c r="G62" i="7" s="1"/>
  <c r="H62" i="7" s="1"/>
  <c r="I62" i="7" s="1"/>
  <c r="J62" i="7" s="1"/>
  <c r="K62" i="7" s="1"/>
  <c r="L62" i="7" s="1"/>
  <c r="D48" i="7"/>
  <c r="E48" i="7" s="1"/>
  <c r="F48" i="7" s="1"/>
  <c r="G48" i="7" s="1"/>
  <c r="H48" i="7" s="1"/>
  <c r="I48" i="7" s="1"/>
  <c r="J48" i="7" s="1"/>
  <c r="K48" i="7" s="1"/>
  <c r="L48" i="7" s="1"/>
  <c r="D34" i="7"/>
  <c r="E34" i="7" s="1"/>
  <c r="F34" i="7" s="1"/>
  <c r="G34" i="7" s="1"/>
  <c r="H34" i="7" s="1"/>
  <c r="I34" i="7" s="1"/>
  <c r="J34" i="7" s="1"/>
  <c r="K34" i="7" s="1"/>
  <c r="L34" i="7" s="1"/>
  <c r="D20" i="7"/>
  <c r="E20" i="7" s="1"/>
  <c r="F20" i="7" s="1"/>
  <c r="G20" i="7" s="1"/>
  <c r="H20" i="7" s="1"/>
  <c r="I20" i="7" s="1"/>
  <c r="J20" i="7" s="1"/>
  <c r="K20" i="7" s="1"/>
  <c r="L20" i="7" s="1"/>
  <c r="D6" i="7"/>
  <c r="E6" i="7" s="1"/>
  <c r="F6" i="7" s="1"/>
  <c r="G6" i="7" s="1"/>
  <c r="H6" i="7" s="1"/>
  <c r="I6" i="7" s="1"/>
  <c r="J6" i="7" s="1"/>
  <c r="K6" i="7" s="1"/>
  <c r="L6" i="7" s="1"/>
  <c r="H20" i="8" l="1"/>
  <c r="I20" i="8" s="1"/>
  <c r="J20" i="8" s="1"/>
  <c r="K20" i="8" s="1"/>
  <c r="L20" i="8" s="1"/>
  <c r="M20" i="8" s="1"/>
  <c r="N20" i="8" s="1"/>
  <c r="O20" i="8" s="1"/>
  <c r="P20" i="8" s="1"/>
  <c r="Q2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tc={ED7F1E88-E14E-4FA0-8001-F72F5A9755E0}</author>
  </authors>
  <commentList>
    <comment ref="B72" authorId="0" shapeId="0" xr:uid="{ED7F1E88-E14E-4FA0-8001-F72F5A9755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Provavelmente nessa ultima execuçao não zerei o contador, desconsiderar essa linha</t>
      </text>
    </comment>
  </commentList>
</comments>
</file>

<file path=xl/sharedStrings.xml><?xml version="1.0" encoding="utf-8"?>
<sst xmlns="http://schemas.openxmlformats.org/spreadsheetml/2006/main" count="290" uniqueCount="29">
  <si>
    <t>Gap Otimalidade (%)</t>
  </si>
  <si>
    <t>I (função objetivo)</t>
  </si>
  <si>
    <t>C (objetivo secundário)</t>
  </si>
  <si>
    <t>Variáveis binárias</t>
  </si>
  <si>
    <t>Variáveis inteiras</t>
  </si>
  <si>
    <t>Variáveis contínuas</t>
  </si>
  <si>
    <t>Total de variáveis</t>
  </si>
  <si>
    <t>Total de restrições</t>
  </si>
  <si>
    <t>Densidade de nós</t>
  </si>
  <si>
    <t>Valor Epsilon</t>
  </si>
  <si>
    <t>Resultados do PAS Exato - L=20</t>
  </si>
  <si>
    <t>Resultados do PAS Exato - L=15</t>
  </si>
  <si>
    <t>Resultados do PAS Exato - L=10</t>
  </si>
  <si>
    <t>Espaços alocação</t>
  </si>
  <si>
    <t>Nós alocados (tipo 1)</t>
  </si>
  <si>
    <t>Nós alocados (tipo 2)</t>
  </si>
  <si>
    <t>-</t>
  </si>
  <si>
    <t>Tempo Solver (s)</t>
  </si>
  <si>
    <t>Tempo Python (s)</t>
  </si>
  <si>
    <t>Tempo Total (s)</t>
  </si>
  <si>
    <t>Tempo Total (min)</t>
  </si>
  <si>
    <t>Tempo Total (h)</t>
  </si>
  <si>
    <t>Tempo Total (dias)</t>
  </si>
  <si>
    <t>Tempo Total somado (todas instancias e densidades)</t>
  </si>
  <si>
    <t>Segundos</t>
  </si>
  <si>
    <t>Minutos</t>
  </si>
  <si>
    <t>Horas</t>
  </si>
  <si>
    <t>Dias</t>
  </si>
  <si>
    <t>Tempo 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</si>
</sst>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1" fillId="0" borderId="1" xfId="0" applyFont="1" applyBorder="1"/>
    <xf numFmtId="9" fontId="0" fillId="0" borderId="0" xfId="1" applyFont="1" applyBorder="1"/>
    <xf numFmtId="0" fontId="0" fillId="0" borderId="1" xfId="1" applyNumberFormat="1" applyFont="1" applyBorder="1"/>
    <xf numFmtId="9" fontId="0" fillId="0" borderId="0" xfId="0" applyNumberFormat="1"/>
    <xf numFmtId="0" fontId="3" fillId="0" borderId="1" xfId="0" applyFont="1" applyBorder="1"/>
    <xf numFmtId="0" fontId="3" fillId="0" borderId="1" xfId="1" applyNumberFormat="1" applyFont="1" applyBorder="1"/>
    <xf numFmtId="0" fontId="4" fillId="0" borderId="1" xfId="0" applyFont="1" applyBorder="1"/>
    <xf numFmtId="0" fontId="4" fillId="0" borderId="1" xfId="1" applyNumberFormat="1" applyFont="1" applyBorder="1"/>
    <xf numFmtId="0" fontId="5" fillId="0" borderId="1" xfId="1" applyNumberFormat="1" applyFont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0" fontId="4" fillId="0" borderId="0" xfId="0" applyFont="1" applyBorder="1" applyAlignment="1"/>
    <xf numFmtId="0" fontId="4" fillId="0" borderId="0" xfId="0" applyFont="1" applyBorder="1"/>
    <xf numFmtId="0" fontId="3" fillId="0" borderId="0" xfId="0" applyFont="1" applyBorder="1"/>
    <xf numFmtId="0" fontId="0" fillId="0" borderId="0" xfId="0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AS FERREIRA PINHEIRO" id="{21787F26-3F37-4AF6-8065-C26D540BF1E2}" userId="S::15523134767@cefet-rj.br::91a0ea35-30ce-471e-a0de-311f1a1328c9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2" dT="2024-09-08T19:32:04.33" personId="{21787F26-3F37-4AF6-8065-C26D540BF1E2}" id="{ED7F1E88-E14E-4FA0-8001-F72F5A9755E0}">
    <text>Provavelmente nessa ultima execuçao não zerei o contador, desconsiderar essa linha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5010-16E8-4A2D-9C51-199B1FE97823}">
  <dimension ref="A1:AD141"/>
  <sheetViews>
    <sheetView tabSelected="1" zoomScale="70" zoomScaleNormal="70" workbookViewId="0">
      <pane ySplit="2" topLeftCell="A3" activePane="bottomLeft" state="frozen"/>
      <selection pane="bottomLeft" activeCell="A141" sqref="A97:P141"/>
    </sheetView>
  </sheetViews>
  <sheetFormatPr defaultRowHeight="15" x14ac:dyDescent="0.25"/>
  <cols>
    <col min="1" max="1" width="23.28515625" bestFit="1" customWidth="1"/>
    <col min="2" max="2" width="23.140625" bestFit="1" customWidth="1"/>
    <col min="3" max="3" width="8.7109375" bestFit="1" customWidth="1"/>
    <col min="4" max="4" width="11.140625" customWidth="1"/>
    <col min="5" max="8" width="8.7109375" bestFit="1" customWidth="1"/>
    <col min="9" max="11" width="10" bestFit="1" customWidth="1"/>
    <col min="12" max="12" width="8.7109375" bestFit="1" customWidth="1"/>
    <col min="14" max="14" width="15.7109375" bestFit="1" customWidth="1"/>
    <col min="15" max="15" width="18.140625" bestFit="1" customWidth="1"/>
    <col min="16" max="16" width="15.85546875" bestFit="1" customWidth="1"/>
    <col min="18" max="18" width="16.85546875" bestFit="1" customWidth="1"/>
    <col min="20" max="20" width="12" customWidth="1"/>
    <col min="24" max="24" width="16.85546875" bestFit="1" customWidth="1"/>
    <col min="27" max="27" width="15.140625" bestFit="1" customWidth="1"/>
  </cols>
  <sheetData>
    <row r="1" spans="1:30" x14ac:dyDescent="0.25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30" x14ac:dyDescent="0.25">
      <c r="A2" s="4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30" x14ac:dyDescent="0.25">
      <c r="A3" s="25">
        <v>0.1</v>
      </c>
      <c r="B3" s="2" t="s">
        <v>13</v>
      </c>
      <c r="C3" s="14">
        <v>10</v>
      </c>
      <c r="D3" s="15"/>
      <c r="E3" s="15"/>
      <c r="F3" s="15"/>
      <c r="G3" s="15"/>
      <c r="H3" s="15"/>
      <c r="I3" s="15"/>
      <c r="J3" s="15"/>
      <c r="K3" s="15"/>
      <c r="L3" s="16"/>
    </row>
    <row r="4" spans="1:30" x14ac:dyDescent="0.25">
      <c r="A4" s="26"/>
      <c r="B4" s="2" t="s">
        <v>14</v>
      </c>
      <c r="C4" s="1">
        <v>2</v>
      </c>
      <c r="D4" s="1">
        <v>3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1</v>
      </c>
    </row>
    <row r="5" spans="1:30" x14ac:dyDescent="0.25">
      <c r="A5" s="26"/>
      <c r="B5" s="2" t="s">
        <v>15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2</v>
      </c>
      <c r="I5" s="1">
        <v>2</v>
      </c>
      <c r="J5" s="1">
        <v>2</v>
      </c>
      <c r="K5" s="1">
        <v>3</v>
      </c>
      <c r="L5" s="1">
        <v>4</v>
      </c>
    </row>
    <row r="6" spans="1:30" x14ac:dyDescent="0.25">
      <c r="A6" s="26"/>
      <c r="B6" s="2" t="s">
        <v>9</v>
      </c>
      <c r="C6" s="1">
        <v>9</v>
      </c>
      <c r="D6" s="1">
        <f>C6+9</f>
        <v>18</v>
      </c>
      <c r="E6" s="1">
        <f t="shared" ref="E6:L6" si="0">D6+9</f>
        <v>27</v>
      </c>
      <c r="F6" s="1">
        <f t="shared" si="0"/>
        <v>36</v>
      </c>
      <c r="G6" s="1">
        <f t="shared" si="0"/>
        <v>45</v>
      </c>
      <c r="H6" s="1">
        <f t="shared" si="0"/>
        <v>54</v>
      </c>
      <c r="I6" s="1">
        <f t="shared" si="0"/>
        <v>63</v>
      </c>
      <c r="J6" s="1">
        <f t="shared" si="0"/>
        <v>72</v>
      </c>
      <c r="K6" s="1">
        <f t="shared" si="0"/>
        <v>81</v>
      </c>
      <c r="L6" s="10">
        <f t="shared" si="0"/>
        <v>90</v>
      </c>
    </row>
    <row r="7" spans="1:30" x14ac:dyDescent="0.25">
      <c r="A7" s="26"/>
      <c r="B7" s="1" t="s">
        <v>2</v>
      </c>
      <c r="C7" s="1">
        <v>9</v>
      </c>
      <c r="D7" s="1">
        <v>19</v>
      </c>
      <c r="E7" s="1">
        <v>38</v>
      </c>
      <c r="F7" s="1">
        <v>49</v>
      </c>
      <c r="G7" s="1">
        <v>47</v>
      </c>
      <c r="H7" s="1">
        <v>60</v>
      </c>
      <c r="I7" s="1">
        <v>65</v>
      </c>
      <c r="J7" s="1">
        <v>73</v>
      </c>
      <c r="K7" s="1">
        <v>85</v>
      </c>
      <c r="L7" s="10">
        <v>93</v>
      </c>
    </row>
    <row r="8" spans="1:30" x14ac:dyDescent="0.25">
      <c r="A8" s="26"/>
      <c r="B8" s="1" t="s">
        <v>1</v>
      </c>
      <c r="C8" s="1">
        <v>0.61170000000000002</v>
      </c>
      <c r="D8" s="1">
        <v>0.91767299999999996</v>
      </c>
      <c r="E8" s="1">
        <v>1.0609999999999999</v>
      </c>
      <c r="F8" s="1">
        <v>1.0609999999999999</v>
      </c>
      <c r="G8" s="1">
        <v>1.0609999999999999</v>
      </c>
      <c r="H8" s="1">
        <v>1.5109999999999999</v>
      </c>
      <c r="I8" s="1">
        <v>1.5109999999999999</v>
      </c>
      <c r="J8" s="1">
        <v>1.8176000000000001</v>
      </c>
      <c r="K8" s="1">
        <v>2.5735000000000001</v>
      </c>
      <c r="L8" s="1">
        <v>3.3294000000000001</v>
      </c>
      <c r="AD8" s="5"/>
    </row>
    <row r="9" spans="1:30" x14ac:dyDescent="0.25">
      <c r="A9" s="26"/>
      <c r="B9" s="1" t="s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</row>
    <row r="10" spans="1:30" x14ac:dyDescent="0.25">
      <c r="A10" s="26"/>
      <c r="B10" s="1" t="s">
        <v>3</v>
      </c>
      <c r="C10" s="14">
        <v>3160</v>
      </c>
      <c r="D10" s="15"/>
      <c r="E10" s="15"/>
      <c r="F10" s="15"/>
      <c r="G10" s="15"/>
      <c r="H10" s="15"/>
      <c r="I10" s="15"/>
      <c r="J10" s="15"/>
      <c r="K10" s="15"/>
      <c r="L10" s="16"/>
    </row>
    <row r="11" spans="1:30" x14ac:dyDescent="0.25">
      <c r="A11" s="26"/>
      <c r="B11" s="1" t="s">
        <v>7</v>
      </c>
      <c r="C11" s="14">
        <v>4615</v>
      </c>
      <c r="D11" s="15"/>
      <c r="E11" s="15"/>
      <c r="F11" s="15"/>
      <c r="G11" s="15"/>
      <c r="H11" s="15"/>
      <c r="I11" s="15"/>
      <c r="J11" s="15"/>
      <c r="K11" s="15"/>
      <c r="L11" s="16"/>
    </row>
    <row r="12" spans="1:30" x14ac:dyDescent="0.25">
      <c r="A12" s="26"/>
      <c r="B12" s="1" t="s">
        <v>5</v>
      </c>
      <c r="C12" s="14">
        <v>0</v>
      </c>
      <c r="D12" s="15"/>
      <c r="E12" s="15"/>
      <c r="F12" s="15"/>
      <c r="G12" s="15"/>
      <c r="H12" s="15"/>
      <c r="I12" s="15"/>
      <c r="J12" s="15"/>
      <c r="K12" s="15"/>
      <c r="L12" s="16"/>
    </row>
    <row r="13" spans="1:30" x14ac:dyDescent="0.25">
      <c r="A13" s="26"/>
      <c r="B13" s="1" t="s">
        <v>4</v>
      </c>
      <c r="C13" s="14">
        <v>3172</v>
      </c>
      <c r="D13" s="15"/>
      <c r="E13" s="15"/>
      <c r="F13" s="15"/>
      <c r="G13" s="15"/>
      <c r="H13" s="15"/>
      <c r="I13" s="15"/>
      <c r="J13" s="15"/>
      <c r="K13" s="15"/>
      <c r="L13" s="16"/>
    </row>
    <row r="14" spans="1:30" x14ac:dyDescent="0.25">
      <c r="A14" s="26"/>
      <c r="B14" s="1" t="s">
        <v>6</v>
      </c>
      <c r="C14" s="14">
        <v>3172</v>
      </c>
      <c r="D14" s="15"/>
      <c r="E14" s="15"/>
      <c r="F14" s="15"/>
      <c r="G14" s="15"/>
      <c r="H14" s="15"/>
      <c r="I14" s="15"/>
      <c r="J14" s="15"/>
      <c r="K14" s="15"/>
      <c r="L14" s="16"/>
      <c r="N14" s="1" t="s">
        <v>19</v>
      </c>
      <c r="O14" s="1" t="s">
        <v>20</v>
      </c>
      <c r="P14" s="1" t="s">
        <v>21</v>
      </c>
    </row>
    <row r="15" spans="1:30" x14ac:dyDescent="0.25">
      <c r="A15" s="26"/>
      <c r="B15" s="1" t="s">
        <v>17</v>
      </c>
      <c r="C15" s="1">
        <v>0.1096</v>
      </c>
      <c r="D15" s="1">
        <v>0.16500000000000001</v>
      </c>
      <c r="E15" s="1">
        <v>0.12039999999999999</v>
      </c>
      <c r="F15" s="1">
        <v>0.11070000000000001</v>
      </c>
      <c r="G15" s="1">
        <v>0.12139999999999999</v>
      </c>
      <c r="H15" s="1">
        <v>0.58699999999999997</v>
      </c>
      <c r="I15" s="1">
        <v>0.17760000000000001</v>
      </c>
      <c r="J15" s="1">
        <v>0.17050000000000001</v>
      </c>
      <c r="K15" s="1">
        <v>0.31919999999999998</v>
      </c>
      <c r="L15" s="1">
        <v>0.2326</v>
      </c>
      <c r="N15" s="1">
        <f>SUM(C15:L15)</f>
        <v>2.1139999999999999</v>
      </c>
      <c r="O15" s="1">
        <f>ROUND(N15/60,2)</f>
        <v>0.04</v>
      </c>
      <c r="P15" s="1">
        <f>ROUND(O15/60,2)</f>
        <v>0</v>
      </c>
    </row>
    <row r="16" spans="1:30" x14ac:dyDescent="0.25">
      <c r="A16" s="27"/>
      <c r="B16" s="1" t="s">
        <v>18</v>
      </c>
      <c r="C16" s="1">
        <v>0.4229</v>
      </c>
      <c r="D16" s="1">
        <v>0.46899999999999997</v>
      </c>
      <c r="E16" s="1">
        <v>0.46610000000000001</v>
      </c>
      <c r="F16" s="1">
        <v>0.46660000000000001</v>
      </c>
      <c r="G16" s="1">
        <v>0.4728</v>
      </c>
      <c r="H16" s="1">
        <v>0.87309999999999999</v>
      </c>
      <c r="I16" s="1">
        <v>0.53680000000000005</v>
      </c>
      <c r="J16" s="1">
        <v>0.53059999999999996</v>
      </c>
      <c r="K16" s="1">
        <v>0.68879999999999997</v>
      </c>
      <c r="L16" s="1">
        <v>0.52100000000000002</v>
      </c>
      <c r="N16" s="1">
        <f>SUM(C16:L16)</f>
        <v>5.4476999999999993</v>
      </c>
      <c r="O16" s="1">
        <f>ROUND(N16/60,2)</f>
        <v>0.09</v>
      </c>
      <c r="P16" s="1">
        <f>ROUND(O16/60,2)</f>
        <v>0</v>
      </c>
    </row>
    <row r="17" spans="1:16" x14ac:dyDescent="0.25">
      <c r="A17" s="21">
        <v>0.2</v>
      </c>
      <c r="B17" s="2" t="s">
        <v>13</v>
      </c>
      <c r="C17" s="14">
        <v>20</v>
      </c>
      <c r="D17" s="15"/>
      <c r="E17" s="15"/>
      <c r="F17" s="15"/>
      <c r="G17" s="15"/>
      <c r="H17" s="15"/>
      <c r="I17" s="15"/>
      <c r="J17" s="15"/>
      <c r="K17" s="15"/>
      <c r="L17" s="16"/>
    </row>
    <row r="18" spans="1:16" x14ac:dyDescent="0.25">
      <c r="A18" s="21"/>
      <c r="B18" s="2" t="s">
        <v>14</v>
      </c>
      <c r="C18" s="1">
        <v>2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</row>
    <row r="19" spans="1:16" x14ac:dyDescent="0.25">
      <c r="A19" s="21"/>
      <c r="B19" s="2" t="s">
        <v>15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2</v>
      </c>
      <c r="I19" s="1">
        <v>2</v>
      </c>
      <c r="J19" s="1">
        <v>3</v>
      </c>
      <c r="K19" s="1">
        <v>3</v>
      </c>
      <c r="L19" s="1">
        <v>5</v>
      </c>
    </row>
    <row r="20" spans="1:16" x14ac:dyDescent="0.25">
      <c r="A20" s="21"/>
      <c r="B20" s="2" t="s">
        <v>9</v>
      </c>
      <c r="C20" s="1">
        <v>10</v>
      </c>
      <c r="D20" s="1">
        <f>C20+10</f>
        <v>20</v>
      </c>
      <c r="E20" s="1">
        <f t="shared" ref="E20:L20" si="1">D20+10</f>
        <v>30</v>
      </c>
      <c r="F20" s="1">
        <f t="shared" si="1"/>
        <v>40</v>
      </c>
      <c r="G20" s="1">
        <f t="shared" si="1"/>
        <v>50</v>
      </c>
      <c r="H20" s="1">
        <f t="shared" si="1"/>
        <v>60</v>
      </c>
      <c r="I20" s="1">
        <f t="shared" si="1"/>
        <v>70</v>
      </c>
      <c r="J20" s="1">
        <f t="shared" si="1"/>
        <v>80</v>
      </c>
      <c r="K20" s="1">
        <f t="shared" si="1"/>
        <v>90</v>
      </c>
      <c r="L20" s="1">
        <f t="shared" si="1"/>
        <v>100</v>
      </c>
    </row>
    <row r="21" spans="1:16" x14ac:dyDescent="0.25">
      <c r="A21" s="21"/>
      <c r="B21" s="1" t="s">
        <v>2</v>
      </c>
      <c r="C21" s="1">
        <v>14</v>
      </c>
      <c r="D21" s="1">
        <v>48</v>
      </c>
      <c r="E21" s="1">
        <v>48</v>
      </c>
      <c r="F21" s="1">
        <v>49</v>
      </c>
      <c r="G21" s="1">
        <v>50</v>
      </c>
      <c r="H21" s="1">
        <v>73</v>
      </c>
      <c r="I21" s="1">
        <v>70</v>
      </c>
      <c r="J21" s="1">
        <v>87</v>
      </c>
      <c r="K21" s="1">
        <v>91</v>
      </c>
      <c r="L21" s="1">
        <v>100</v>
      </c>
    </row>
    <row r="22" spans="1:16" x14ac:dyDescent="0.25">
      <c r="A22" s="21"/>
      <c r="B22" s="1" t="s">
        <v>1</v>
      </c>
      <c r="C22" s="1">
        <v>0.61170000000000002</v>
      </c>
      <c r="D22" s="1">
        <v>1.0609999999999999</v>
      </c>
      <c r="E22" s="1">
        <v>1.0609999999999999</v>
      </c>
      <c r="F22" s="1">
        <v>1.0609999999999999</v>
      </c>
      <c r="G22" s="1">
        <v>1.0609999999999999</v>
      </c>
      <c r="H22" s="1">
        <v>1.5109999999999999</v>
      </c>
      <c r="I22" s="1">
        <v>1.5109999999999999</v>
      </c>
      <c r="J22" s="1">
        <v>2.2675999999999998</v>
      </c>
      <c r="K22" s="1">
        <v>2.5735000000000001</v>
      </c>
      <c r="L22" s="1">
        <v>4.0853000000000002</v>
      </c>
    </row>
    <row r="23" spans="1:16" x14ac:dyDescent="0.25">
      <c r="A23" s="21"/>
      <c r="B23" s="1" t="s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</row>
    <row r="24" spans="1:16" x14ac:dyDescent="0.25">
      <c r="A24" s="21"/>
      <c r="B24" s="1" t="s">
        <v>3</v>
      </c>
      <c r="C24" s="14">
        <v>7620</v>
      </c>
      <c r="D24" s="15"/>
      <c r="E24" s="15"/>
      <c r="F24" s="15"/>
      <c r="G24" s="15"/>
      <c r="H24" s="15"/>
      <c r="I24" s="15"/>
      <c r="J24" s="15"/>
      <c r="K24" s="15"/>
      <c r="L24" s="16"/>
    </row>
    <row r="25" spans="1:16" x14ac:dyDescent="0.25">
      <c r="A25" s="21"/>
      <c r="B25" s="1" t="s">
        <v>7</v>
      </c>
      <c r="C25" s="14">
        <v>12725</v>
      </c>
      <c r="D25" s="15"/>
      <c r="E25" s="15"/>
      <c r="F25" s="15"/>
      <c r="G25" s="15"/>
      <c r="H25" s="15"/>
      <c r="I25" s="15"/>
      <c r="J25" s="15"/>
      <c r="K25" s="15"/>
      <c r="L25" s="16"/>
    </row>
    <row r="26" spans="1:16" x14ac:dyDescent="0.25">
      <c r="A26" s="21"/>
      <c r="B26" s="1" t="s">
        <v>5</v>
      </c>
      <c r="C26" s="14">
        <v>0</v>
      </c>
      <c r="D26" s="15"/>
      <c r="E26" s="15"/>
      <c r="F26" s="15"/>
      <c r="G26" s="15"/>
      <c r="H26" s="15"/>
      <c r="I26" s="15"/>
      <c r="J26" s="15"/>
      <c r="K26" s="15"/>
      <c r="L26" s="16"/>
    </row>
    <row r="27" spans="1:16" x14ac:dyDescent="0.25">
      <c r="A27" s="21"/>
      <c r="B27" s="1" t="s">
        <v>4</v>
      </c>
      <c r="C27" s="14">
        <v>7642</v>
      </c>
      <c r="D27" s="15"/>
      <c r="E27" s="15"/>
      <c r="F27" s="15"/>
      <c r="G27" s="15"/>
      <c r="H27" s="15"/>
      <c r="I27" s="15"/>
      <c r="J27" s="15"/>
      <c r="K27" s="15"/>
      <c r="L27" s="16"/>
    </row>
    <row r="28" spans="1:16" x14ac:dyDescent="0.25">
      <c r="A28" s="21"/>
      <c r="B28" s="1" t="s">
        <v>6</v>
      </c>
      <c r="C28" s="14">
        <v>7642</v>
      </c>
      <c r="D28" s="15"/>
      <c r="E28" s="15"/>
      <c r="F28" s="15"/>
      <c r="G28" s="15"/>
      <c r="H28" s="15"/>
      <c r="I28" s="15"/>
      <c r="J28" s="15"/>
      <c r="K28" s="15"/>
      <c r="L28" s="16"/>
      <c r="N28" s="1" t="s">
        <v>19</v>
      </c>
      <c r="O28" s="1" t="s">
        <v>20</v>
      </c>
      <c r="P28" s="1" t="s">
        <v>21</v>
      </c>
    </row>
    <row r="29" spans="1:16" x14ac:dyDescent="0.25">
      <c r="A29" s="21"/>
      <c r="B29" s="1" t="s">
        <v>17</v>
      </c>
      <c r="C29" s="1">
        <v>0.31640000000000001</v>
      </c>
      <c r="D29" s="1">
        <v>0.66059999999999997</v>
      </c>
      <c r="E29" s="1">
        <v>0.64949999999999997</v>
      </c>
      <c r="F29" s="1">
        <v>0.59870000000000001</v>
      </c>
      <c r="G29" s="1">
        <v>0.34189999999999998</v>
      </c>
      <c r="H29" s="1">
        <v>1.73</v>
      </c>
      <c r="I29" s="1">
        <v>0.4632</v>
      </c>
      <c r="J29" s="1">
        <v>2.3912</v>
      </c>
      <c r="K29" s="1">
        <v>2.0680999999999998</v>
      </c>
      <c r="L29" s="1">
        <v>1.4164000000000001</v>
      </c>
      <c r="N29" s="1">
        <f>SUM(C29:L29)</f>
        <v>10.635999999999999</v>
      </c>
      <c r="O29" s="1">
        <f>ROUND(N29/60,2)</f>
        <v>0.18</v>
      </c>
      <c r="P29" s="1">
        <f>ROUND(O29/60,2)</f>
        <v>0</v>
      </c>
    </row>
    <row r="30" spans="1:16" x14ac:dyDescent="0.25">
      <c r="A30" s="21"/>
      <c r="B30" s="1" t="s">
        <v>18</v>
      </c>
      <c r="C30" s="1">
        <v>1.19</v>
      </c>
      <c r="D30" s="1">
        <v>1.62</v>
      </c>
      <c r="E30" s="1">
        <v>1.52</v>
      </c>
      <c r="F30" s="1">
        <v>1.5</v>
      </c>
      <c r="G30" s="1">
        <v>1.28</v>
      </c>
      <c r="H30" s="1">
        <v>2.58</v>
      </c>
      <c r="I30" s="1">
        <v>1.31</v>
      </c>
      <c r="J30" s="1">
        <v>3.27</v>
      </c>
      <c r="K30" s="1">
        <v>3.02</v>
      </c>
      <c r="L30" s="1">
        <v>2.2799999999999998</v>
      </c>
      <c r="N30" s="1">
        <f>SUM(C30:L30)</f>
        <v>19.570000000000004</v>
      </c>
      <c r="O30" s="1">
        <f>ROUND(N30/60,2)</f>
        <v>0.33</v>
      </c>
      <c r="P30" s="1">
        <f>ROUND(O30/60,2)</f>
        <v>0.01</v>
      </c>
    </row>
    <row r="31" spans="1:16" x14ac:dyDescent="0.25">
      <c r="A31" s="25">
        <v>0.3</v>
      </c>
      <c r="B31" s="2" t="s">
        <v>13</v>
      </c>
      <c r="C31" s="14">
        <v>30</v>
      </c>
      <c r="D31" s="15"/>
      <c r="E31" s="15"/>
      <c r="F31" s="15"/>
      <c r="G31" s="15"/>
      <c r="H31" s="15"/>
      <c r="I31" s="15"/>
      <c r="J31" s="15"/>
      <c r="K31" s="15"/>
      <c r="L31" s="16"/>
    </row>
    <row r="32" spans="1:16" x14ac:dyDescent="0.25">
      <c r="A32" s="26"/>
      <c r="B32" s="2" t="s">
        <v>14</v>
      </c>
      <c r="C32" s="1">
        <v>2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</row>
    <row r="33" spans="1:16" x14ac:dyDescent="0.25">
      <c r="A33" s="26"/>
      <c r="B33" s="2" t="s">
        <v>15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2</v>
      </c>
      <c r="I33" s="1">
        <v>2</v>
      </c>
      <c r="J33" s="1">
        <v>3</v>
      </c>
      <c r="K33" s="1">
        <v>3</v>
      </c>
      <c r="L33" s="1">
        <v>4</v>
      </c>
    </row>
    <row r="34" spans="1:16" x14ac:dyDescent="0.25">
      <c r="A34" s="26"/>
      <c r="B34" s="2" t="s">
        <v>9</v>
      </c>
      <c r="C34" s="1">
        <v>10</v>
      </c>
      <c r="D34" s="1">
        <f>C34+10</f>
        <v>20</v>
      </c>
      <c r="E34" s="1">
        <f t="shared" ref="E34:L34" si="2">D34+10</f>
        <v>30</v>
      </c>
      <c r="F34" s="1">
        <f t="shared" si="2"/>
        <v>40</v>
      </c>
      <c r="G34" s="1">
        <f t="shared" si="2"/>
        <v>50</v>
      </c>
      <c r="H34" s="1">
        <f t="shared" si="2"/>
        <v>60</v>
      </c>
      <c r="I34" s="1">
        <f t="shared" si="2"/>
        <v>70</v>
      </c>
      <c r="J34" s="1">
        <f t="shared" si="2"/>
        <v>80</v>
      </c>
      <c r="K34" s="1">
        <f t="shared" si="2"/>
        <v>90</v>
      </c>
      <c r="L34" s="1">
        <f t="shared" si="2"/>
        <v>100</v>
      </c>
    </row>
    <row r="35" spans="1:16" x14ac:dyDescent="0.25">
      <c r="A35" s="26"/>
      <c r="B35" s="1" t="s">
        <v>2</v>
      </c>
      <c r="C35" s="1">
        <v>12</v>
      </c>
      <c r="D35" s="1">
        <v>28</v>
      </c>
      <c r="E35" s="1">
        <v>47</v>
      </c>
      <c r="F35" s="1">
        <v>47</v>
      </c>
      <c r="G35" s="1">
        <v>52</v>
      </c>
      <c r="H35" s="1">
        <v>70</v>
      </c>
      <c r="I35" s="1">
        <v>70</v>
      </c>
      <c r="J35" s="1">
        <v>80</v>
      </c>
      <c r="K35" s="1">
        <v>90</v>
      </c>
      <c r="L35" s="1">
        <v>100</v>
      </c>
    </row>
    <row r="36" spans="1:16" x14ac:dyDescent="0.25">
      <c r="A36" s="26"/>
      <c r="B36" s="1" t="s">
        <v>1</v>
      </c>
      <c r="C36" s="1">
        <v>0.61170000000000002</v>
      </c>
      <c r="D36" s="1">
        <v>1.0617000000000001</v>
      </c>
      <c r="E36" s="1">
        <v>1.0617000000000001</v>
      </c>
      <c r="F36" s="1">
        <v>1.0617000000000001</v>
      </c>
      <c r="G36" s="1">
        <v>1.0617000000000001</v>
      </c>
      <c r="H36" s="1">
        <v>1.5117</v>
      </c>
      <c r="I36" s="1">
        <v>1.5117</v>
      </c>
      <c r="J36" s="1">
        <v>2.2675999999999998</v>
      </c>
      <c r="K36" s="1">
        <v>2.5735000000000001</v>
      </c>
      <c r="L36" s="1">
        <v>3.9411999999999998</v>
      </c>
    </row>
    <row r="37" spans="1:16" x14ac:dyDescent="0.25">
      <c r="A37" s="26"/>
      <c r="B37" s="1" t="s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</row>
    <row r="38" spans="1:16" x14ac:dyDescent="0.25">
      <c r="A38" s="26"/>
      <c r="B38" s="1" t="s">
        <v>3</v>
      </c>
      <c r="C38" s="14">
        <v>13680</v>
      </c>
      <c r="D38" s="15"/>
      <c r="E38" s="15"/>
      <c r="F38" s="15"/>
      <c r="G38" s="15"/>
      <c r="H38" s="15"/>
      <c r="I38" s="15"/>
      <c r="J38" s="15"/>
      <c r="K38" s="15"/>
      <c r="L38" s="16"/>
    </row>
    <row r="39" spans="1:16" x14ac:dyDescent="0.25">
      <c r="A39" s="26"/>
      <c r="B39" s="1" t="s">
        <v>7</v>
      </c>
      <c r="C39" s="14">
        <v>24835</v>
      </c>
      <c r="D39" s="15"/>
      <c r="E39" s="15"/>
      <c r="F39" s="15"/>
      <c r="G39" s="15"/>
      <c r="H39" s="15"/>
      <c r="I39" s="15"/>
      <c r="J39" s="15"/>
      <c r="K39" s="15"/>
      <c r="L39" s="16"/>
    </row>
    <row r="40" spans="1:16" x14ac:dyDescent="0.25">
      <c r="A40" s="26"/>
      <c r="B40" s="1" t="s">
        <v>5</v>
      </c>
      <c r="C40" s="14">
        <v>0</v>
      </c>
      <c r="D40" s="15"/>
      <c r="E40" s="15"/>
      <c r="F40" s="15"/>
      <c r="G40" s="15"/>
      <c r="H40" s="15"/>
      <c r="I40" s="15"/>
      <c r="J40" s="15"/>
      <c r="K40" s="15"/>
      <c r="L40" s="16"/>
    </row>
    <row r="41" spans="1:16" x14ac:dyDescent="0.25">
      <c r="A41" s="26"/>
      <c r="B41" s="1" t="s">
        <v>4</v>
      </c>
      <c r="C41" s="14">
        <v>13712</v>
      </c>
      <c r="D41" s="15"/>
      <c r="E41" s="15"/>
      <c r="F41" s="15"/>
      <c r="G41" s="15"/>
      <c r="H41" s="15"/>
      <c r="I41" s="15"/>
      <c r="J41" s="15"/>
      <c r="K41" s="15"/>
      <c r="L41" s="16"/>
    </row>
    <row r="42" spans="1:16" x14ac:dyDescent="0.25">
      <c r="A42" s="26"/>
      <c r="B42" s="1" t="s">
        <v>6</v>
      </c>
      <c r="C42" s="14">
        <v>13712</v>
      </c>
      <c r="D42" s="15"/>
      <c r="E42" s="15"/>
      <c r="F42" s="15"/>
      <c r="G42" s="15"/>
      <c r="H42" s="15"/>
      <c r="I42" s="15"/>
      <c r="J42" s="15"/>
      <c r="K42" s="15"/>
      <c r="L42" s="16"/>
      <c r="N42" s="1" t="s">
        <v>19</v>
      </c>
      <c r="O42" s="1" t="s">
        <v>20</v>
      </c>
      <c r="P42" s="1" t="s">
        <v>21</v>
      </c>
    </row>
    <row r="43" spans="1:16" x14ac:dyDescent="0.25">
      <c r="A43" s="26"/>
      <c r="B43" s="1" t="s">
        <v>17</v>
      </c>
      <c r="C43" s="1">
        <v>0.43</v>
      </c>
      <c r="D43" s="1">
        <v>1.139</v>
      </c>
      <c r="E43" s="1">
        <v>0.8337</v>
      </c>
      <c r="F43" s="1">
        <v>0.50560000000000005</v>
      </c>
      <c r="G43" s="1">
        <v>0.57840000000000003</v>
      </c>
      <c r="H43" s="1">
        <v>4.1313000000000004</v>
      </c>
      <c r="I43" s="1">
        <v>0.45119999999999999</v>
      </c>
      <c r="J43" s="1">
        <v>5.4694000000000003</v>
      </c>
      <c r="K43" s="1">
        <v>4.0354000000000001</v>
      </c>
      <c r="L43" s="1">
        <v>2.8521000000000001</v>
      </c>
      <c r="N43" s="1">
        <f>SUM(C43:L43)</f>
        <v>20.426100000000002</v>
      </c>
      <c r="O43" s="1">
        <f>ROUND(N43/60,2)</f>
        <v>0.34</v>
      </c>
      <c r="P43" s="1">
        <f>ROUND(O43/60,2)</f>
        <v>0.01</v>
      </c>
    </row>
    <row r="44" spans="1:16" x14ac:dyDescent="0.25">
      <c r="A44" s="27"/>
      <c r="B44" s="1" t="s">
        <v>18</v>
      </c>
      <c r="C44" s="1">
        <v>2.1800000000000002</v>
      </c>
      <c r="D44" s="1">
        <v>2.87</v>
      </c>
      <c r="E44" s="1">
        <v>2.5299999999999998</v>
      </c>
      <c r="F44" s="1">
        <v>2.2200000000000002</v>
      </c>
      <c r="G44" s="1">
        <v>2.2799999999999998</v>
      </c>
      <c r="H44" s="1">
        <v>5.83</v>
      </c>
      <c r="I44" s="1">
        <v>2.1800000000000002</v>
      </c>
      <c r="J44" s="1">
        <v>7.24</v>
      </c>
      <c r="K44" s="1">
        <v>5.75</v>
      </c>
      <c r="L44" s="1">
        <v>4.55</v>
      </c>
      <c r="N44" s="1">
        <f>SUM(C44:L44)</f>
        <v>37.629999999999995</v>
      </c>
      <c r="O44" s="1">
        <f>ROUND(N44/60,2)</f>
        <v>0.63</v>
      </c>
      <c r="P44" s="1">
        <f>ROUND(O44/60,2)</f>
        <v>0.01</v>
      </c>
    </row>
    <row r="45" spans="1:16" x14ac:dyDescent="0.25">
      <c r="A45" s="21">
        <v>0.4</v>
      </c>
      <c r="B45" s="2" t="s">
        <v>13</v>
      </c>
      <c r="C45" s="14">
        <v>40</v>
      </c>
      <c r="D45" s="15"/>
      <c r="E45" s="15"/>
      <c r="F45" s="15"/>
      <c r="G45" s="15"/>
      <c r="H45" s="15"/>
      <c r="I45" s="15"/>
      <c r="J45" s="15"/>
      <c r="K45" s="15"/>
      <c r="L45" s="16"/>
    </row>
    <row r="46" spans="1:16" x14ac:dyDescent="0.25">
      <c r="A46" s="21"/>
      <c r="B46" s="2" t="s">
        <v>14</v>
      </c>
      <c r="C46" s="10">
        <v>2</v>
      </c>
      <c r="D46" s="10">
        <v>3</v>
      </c>
      <c r="E46" s="10">
        <v>1</v>
      </c>
      <c r="F46" s="10">
        <v>1</v>
      </c>
      <c r="G46" s="10">
        <v>1</v>
      </c>
      <c r="H46" s="10">
        <v>1</v>
      </c>
      <c r="I46" s="10">
        <v>0</v>
      </c>
      <c r="J46" s="10">
        <v>0</v>
      </c>
      <c r="K46" s="10">
        <v>2</v>
      </c>
      <c r="L46" s="10">
        <v>0</v>
      </c>
    </row>
    <row r="47" spans="1:16" x14ac:dyDescent="0.25">
      <c r="A47" s="21"/>
      <c r="B47" s="2" t="s">
        <v>15</v>
      </c>
      <c r="C47" s="10">
        <v>0</v>
      </c>
      <c r="D47" s="10">
        <v>0</v>
      </c>
      <c r="E47" s="10">
        <v>1</v>
      </c>
      <c r="F47" s="10">
        <v>1</v>
      </c>
      <c r="G47" s="10">
        <v>1</v>
      </c>
      <c r="H47" s="10">
        <v>1</v>
      </c>
      <c r="I47" s="10">
        <v>2</v>
      </c>
      <c r="J47" s="10">
        <v>2</v>
      </c>
      <c r="K47" s="10">
        <v>2</v>
      </c>
      <c r="L47" s="10">
        <v>3</v>
      </c>
    </row>
    <row r="48" spans="1:16" x14ac:dyDescent="0.25">
      <c r="A48" s="21"/>
      <c r="B48" s="2" t="s">
        <v>9</v>
      </c>
      <c r="C48" s="10">
        <v>9</v>
      </c>
      <c r="D48" s="10">
        <f>C48+9</f>
        <v>18</v>
      </c>
      <c r="E48" s="10">
        <f t="shared" ref="E48:J48" si="3">D48+9</f>
        <v>27</v>
      </c>
      <c r="F48" s="10">
        <f t="shared" si="3"/>
        <v>36</v>
      </c>
      <c r="G48" s="10">
        <f t="shared" si="3"/>
        <v>45</v>
      </c>
      <c r="H48" s="10">
        <f t="shared" si="3"/>
        <v>54</v>
      </c>
      <c r="I48" s="10">
        <f t="shared" si="3"/>
        <v>63</v>
      </c>
      <c r="J48" s="10">
        <f t="shared" si="3"/>
        <v>72</v>
      </c>
      <c r="K48" s="10">
        <f>J48+9</f>
        <v>81</v>
      </c>
      <c r="L48" s="10">
        <f>K48+9</f>
        <v>90</v>
      </c>
    </row>
    <row r="49" spans="1:16" x14ac:dyDescent="0.25">
      <c r="A49" s="21"/>
      <c r="B49" s="1" t="s">
        <v>2</v>
      </c>
      <c r="C49" s="10">
        <v>11</v>
      </c>
      <c r="D49" s="10">
        <v>19</v>
      </c>
      <c r="E49" s="10">
        <v>51</v>
      </c>
      <c r="F49" s="10">
        <v>51</v>
      </c>
      <c r="G49" s="10">
        <v>49</v>
      </c>
      <c r="H49" s="10">
        <v>54</v>
      </c>
      <c r="I49" s="10">
        <v>68</v>
      </c>
      <c r="J49" s="10">
        <v>73</v>
      </c>
      <c r="K49" s="10">
        <v>81</v>
      </c>
      <c r="L49" s="10">
        <v>91</v>
      </c>
    </row>
    <row r="50" spans="1:16" x14ac:dyDescent="0.25">
      <c r="A50" s="21"/>
      <c r="B50" s="1" t="s">
        <v>1</v>
      </c>
      <c r="C50" s="10">
        <v>0.61170000000000002</v>
      </c>
      <c r="D50" s="10">
        <v>0.91759999999999997</v>
      </c>
      <c r="E50" s="10">
        <v>1.0617000000000001</v>
      </c>
      <c r="F50" s="10">
        <v>1.0617000000000001</v>
      </c>
      <c r="G50" s="10">
        <v>1.0617000000000001</v>
      </c>
      <c r="H50" s="10">
        <v>1.0617000000000001</v>
      </c>
      <c r="I50" s="10">
        <v>1.5117</v>
      </c>
      <c r="J50" s="10">
        <v>1.5117</v>
      </c>
      <c r="K50" s="10">
        <v>2.1234999999999999</v>
      </c>
      <c r="L50" s="10">
        <v>2.2675999999999998</v>
      </c>
    </row>
    <row r="51" spans="1:16" x14ac:dyDescent="0.25">
      <c r="A51" s="21"/>
      <c r="B51" s="1" t="s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</row>
    <row r="52" spans="1:16" x14ac:dyDescent="0.25">
      <c r="A52" s="21"/>
      <c r="B52" s="1" t="s">
        <v>3</v>
      </c>
      <c r="C52" s="18">
        <v>21340</v>
      </c>
      <c r="D52" s="19"/>
      <c r="E52" s="19"/>
      <c r="F52" s="19"/>
      <c r="G52" s="19"/>
      <c r="H52" s="19"/>
      <c r="I52" s="19"/>
      <c r="J52" s="19"/>
      <c r="K52" s="19"/>
      <c r="L52" s="20"/>
    </row>
    <row r="53" spans="1:16" x14ac:dyDescent="0.25">
      <c r="A53" s="21"/>
      <c r="B53" s="1" t="s">
        <v>7</v>
      </c>
      <c r="C53" s="18">
        <v>40945</v>
      </c>
      <c r="D53" s="19"/>
      <c r="E53" s="19"/>
      <c r="F53" s="19"/>
      <c r="G53" s="19"/>
      <c r="H53" s="19"/>
      <c r="I53" s="19"/>
      <c r="J53" s="19"/>
      <c r="K53" s="19"/>
      <c r="L53" s="20"/>
    </row>
    <row r="54" spans="1:16" x14ac:dyDescent="0.25">
      <c r="A54" s="21"/>
      <c r="B54" s="1" t="s">
        <v>5</v>
      </c>
      <c r="C54" s="18">
        <v>0</v>
      </c>
      <c r="D54" s="19"/>
      <c r="E54" s="19"/>
      <c r="F54" s="19"/>
      <c r="G54" s="19"/>
      <c r="H54" s="19"/>
      <c r="I54" s="19"/>
      <c r="J54" s="19"/>
      <c r="K54" s="19"/>
      <c r="L54" s="20"/>
    </row>
    <row r="55" spans="1:16" x14ac:dyDescent="0.25">
      <c r="A55" s="21"/>
      <c r="B55" s="1" t="s">
        <v>4</v>
      </c>
      <c r="C55" s="18">
        <v>21382</v>
      </c>
      <c r="D55" s="19"/>
      <c r="E55" s="19"/>
      <c r="F55" s="19"/>
      <c r="G55" s="19"/>
      <c r="H55" s="19"/>
      <c r="I55" s="19"/>
      <c r="J55" s="19"/>
      <c r="K55" s="19"/>
      <c r="L55" s="20"/>
    </row>
    <row r="56" spans="1:16" x14ac:dyDescent="0.25">
      <c r="A56" s="21"/>
      <c r="B56" s="1" t="s">
        <v>6</v>
      </c>
      <c r="C56" s="18">
        <v>21382</v>
      </c>
      <c r="D56" s="19"/>
      <c r="E56" s="19"/>
      <c r="F56" s="19"/>
      <c r="G56" s="19"/>
      <c r="H56" s="19"/>
      <c r="I56" s="19"/>
      <c r="J56" s="19"/>
      <c r="K56" s="19"/>
      <c r="L56" s="20"/>
      <c r="N56" s="1" t="s">
        <v>19</v>
      </c>
      <c r="O56" s="1" t="s">
        <v>20</v>
      </c>
      <c r="P56" s="1" t="s">
        <v>21</v>
      </c>
    </row>
    <row r="57" spans="1:16" x14ac:dyDescent="0.25">
      <c r="A57" s="21"/>
      <c r="B57" s="1" t="s">
        <v>17</v>
      </c>
      <c r="C57" s="10">
        <v>0.90480000000000005</v>
      </c>
      <c r="D57" s="10">
        <v>1.5403</v>
      </c>
      <c r="E57" s="10">
        <v>4.5125000000000002</v>
      </c>
      <c r="F57" s="10">
        <v>1.5479000000000001</v>
      </c>
      <c r="G57" s="10">
        <v>1.6722999999999999</v>
      </c>
      <c r="H57" s="10">
        <v>2.9327000000000001</v>
      </c>
      <c r="I57" s="10">
        <v>7.5452000000000004</v>
      </c>
      <c r="J57" s="10">
        <v>1.7393000000000001</v>
      </c>
      <c r="K57" s="10">
        <v>11.912800000000001</v>
      </c>
      <c r="L57" s="10">
        <v>1.7514000000000001</v>
      </c>
      <c r="N57" s="1">
        <f>SUM(C57:L57)</f>
        <v>36.059199999999997</v>
      </c>
      <c r="O57" s="1">
        <f>ROUND(N57/60,2)</f>
        <v>0.6</v>
      </c>
      <c r="P57" s="1">
        <f>ROUND(O57/60,2)</f>
        <v>0.01</v>
      </c>
    </row>
    <row r="58" spans="1:16" x14ac:dyDescent="0.25">
      <c r="A58" s="21"/>
      <c r="B58" s="1" t="s">
        <v>18</v>
      </c>
      <c r="C58" s="1">
        <v>3.8</v>
      </c>
      <c r="D58" s="1">
        <v>4.3499999999999996</v>
      </c>
      <c r="E58" s="1">
        <v>7.38</v>
      </c>
      <c r="F58" s="1">
        <v>4.2699999999999996</v>
      </c>
      <c r="G58" s="10">
        <v>4.37</v>
      </c>
      <c r="H58" s="1">
        <v>5.61</v>
      </c>
      <c r="I58" s="1">
        <v>10.46</v>
      </c>
      <c r="J58" s="1">
        <v>4.76</v>
      </c>
      <c r="K58" s="1">
        <v>14.97</v>
      </c>
      <c r="L58" s="1">
        <v>4.96</v>
      </c>
      <c r="N58" s="1">
        <f>SUM(C58:L58)</f>
        <v>64.929999999999993</v>
      </c>
      <c r="O58" s="1">
        <f>ROUND(N58/60,2)</f>
        <v>1.08</v>
      </c>
      <c r="P58" s="1">
        <f>ROUND(O58/60,2)</f>
        <v>0.02</v>
      </c>
    </row>
    <row r="59" spans="1:16" x14ac:dyDescent="0.25">
      <c r="A59" s="21">
        <v>0.5</v>
      </c>
      <c r="B59" s="2" t="s">
        <v>13</v>
      </c>
      <c r="C59" s="14">
        <v>50</v>
      </c>
      <c r="D59" s="15"/>
      <c r="E59" s="15"/>
      <c r="F59" s="15"/>
      <c r="G59" s="15"/>
      <c r="H59" s="15"/>
      <c r="I59" s="15"/>
      <c r="J59" s="15"/>
      <c r="K59" s="15"/>
      <c r="L59" s="16"/>
    </row>
    <row r="60" spans="1:16" x14ac:dyDescent="0.25">
      <c r="A60" s="21"/>
      <c r="B60" s="2" t="s">
        <v>14</v>
      </c>
      <c r="C60" s="1">
        <v>3</v>
      </c>
      <c r="D60" s="1">
        <v>4</v>
      </c>
      <c r="E60" s="1">
        <v>2</v>
      </c>
      <c r="F60" s="1">
        <v>2</v>
      </c>
      <c r="G60" s="1">
        <v>2</v>
      </c>
      <c r="H60" s="1">
        <v>3</v>
      </c>
      <c r="I60" s="1">
        <v>1</v>
      </c>
      <c r="J60" s="1">
        <v>2</v>
      </c>
      <c r="K60" s="1">
        <v>1</v>
      </c>
      <c r="L60" s="1">
        <v>1</v>
      </c>
    </row>
    <row r="61" spans="1:16" x14ac:dyDescent="0.25">
      <c r="A61" s="21"/>
      <c r="B61" s="2" t="s">
        <v>15</v>
      </c>
      <c r="C61" s="1">
        <v>0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2</v>
      </c>
      <c r="J61" s="1">
        <v>2</v>
      </c>
      <c r="K61" s="1">
        <v>3</v>
      </c>
      <c r="L61" s="1">
        <v>4</v>
      </c>
    </row>
    <row r="62" spans="1:16" x14ac:dyDescent="0.25">
      <c r="A62" s="21"/>
      <c r="B62" s="2" t="s">
        <v>9</v>
      </c>
      <c r="C62" s="1">
        <v>10</v>
      </c>
      <c r="D62" s="1">
        <f>C62+10</f>
        <v>20</v>
      </c>
      <c r="E62" s="1">
        <f t="shared" ref="E62:L62" si="4">D62+10</f>
        <v>30</v>
      </c>
      <c r="F62" s="1">
        <f t="shared" si="4"/>
        <v>40</v>
      </c>
      <c r="G62" s="1">
        <f t="shared" si="4"/>
        <v>50</v>
      </c>
      <c r="H62" s="1">
        <f t="shared" si="4"/>
        <v>60</v>
      </c>
      <c r="I62" s="1">
        <f t="shared" si="4"/>
        <v>70</v>
      </c>
      <c r="J62" s="1">
        <f t="shared" si="4"/>
        <v>80</v>
      </c>
      <c r="K62" s="1">
        <f t="shared" si="4"/>
        <v>90</v>
      </c>
      <c r="L62" s="1">
        <f t="shared" si="4"/>
        <v>100</v>
      </c>
    </row>
    <row r="63" spans="1:16" x14ac:dyDescent="0.25">
      <c r="A63" s="21"/>
      <c r="B63" s="1" t="s">
        <v>2</v>
      </c>
      <c r="C63" s="1">
        <v>12</v>
      </c>
      <c r="D63" s="1">
        <v>21</v>
      </c>
      <c r="E63" s="1">
        <v>41</v>
      </c>
      <c r="F63" s="1">
        <v>40</v>
      </c>
      <c r="G63" s="1">
        <v>53</v>
      </c>
      <c r="H63" s="1">
        <v>61</v>
      </c>
      <c r="I63" s="1">
        <v>70</v>
      </c>
      <c r="J63" s="1">
        <v>80</v>
      </c>
      <c r="K63" s="1">
        <v>90</v>
      </c>
      <c r="L63" s="1">
        <v>100</v>
      </c>
    </row>
    <row r="64" spans="1:16" x14ac:dyDescent="0.25">
      <c r="A64" s="21"/>
      <c r="B64" s="1" t="s">
        <v>1</v>
      </c>
      <c r="C64" s="1">
        <v>0.91759999999999997</v>
      </c>
      <c r="D64" s="1">
        <v>1.2235</v>
      </c>
      <c r="E64" s="1">
        <v>1.3675999999999999</v>
      </c>
      <c r="F64" s="1">
        <v>1.3675999999999999</v>
      </c>
      <c r="G64" s="1">
        <v>1.3675999999999999</v>
      </c>
      <c r="H64" s="1">
        <v>1.6735</v>
      </c>
      <c r="I64" s="1">
        <v>1.8176000000000001</v>
      </c>
      <c r="J64" s="1">
        <v>2.1234999999999999</v>
      </c>
      <c r="K64" s="1">
        <v>2.5735000000000001</v>
      </c>
      <c r="L64" s="1">
        <v>3.3894000000000002</v>
      </c>
    </row>
    <row r="65" spans="1:16" x14ac:dyDescent="0.25">
      <c r="A65" s="21"/>
      <c r="B65" s="1" t="s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</row>
    <row r="66" spans="1:16" x14ac:dyDescent="0.25">
      <c r="A66" s="21"/>
      <c r="B66" s="1" t="s">
        <v>3</v>
      </c>
      <c r="C66" s="14">
        <v>30600</v>
      </c>
      <c r="D66" s="15"/>
      <c r="E66" s="15"/>
      <c r="F66" s="15"/>
      <c r="G66" s="15"/>
      <c r="H66" s="15"/>
      <c r="I66" s="15"/>
      <c r="J66" s="15"/>
      <c r="K66" s="15"/>
      <c r="L66" s="16"/>
    </row>
    <row r="67" spans="1:16" x14ac:dyDescent="0.25">
      <c r="A67" s="21"/>
      <c r="B67" s="1" t="s">
        <v>7</v>
      </c>
      <c r="C67" s="14">
        <v>61055</v>
      </c>
      <c r="D67" s="15"/>
      <c r="E67" s="15"/>
      <c r="F67" s="15"/>
      <c r="G67" s="15"/>
      <c r="H67" s="15"/>
      <c r="I67" s="15"/>
      <c r="J67" s="15"/>
      <c r="K67" s="15"/>
      <c r="L67" s="16"/>
    </row>
    <row r="68" spans="1:16" x14ac:dyDescent="0.25">
      <c r="A68" s="21"/>
      <c r="B68" s="1" t="s">
        <v>5</v>
      </c>
      <c r="C68" s="14">
        <v>0</v>
      </c>
      <c r="D68" s="15"/>
      <c r="E68" s="15"/>
      <c r="F68" s="15"/>
      <c r="G68" s="15"/>
      <c r="H68" s="15"/>
      <c r="I68" s="15"/>
      <c r="J68" s="15"/>
      <c r="K68" s="15"/>
      <c r="L68" s="16"/>
    </row>
    <row r="69" spans="1:16" x14ac:dyDescent="0.25">
      <c r="A69" s="21"/>
      <c r="B69" s="1" t="s">
        <v>4</v>
      </c>
      <c r="C69" s="14">
        <v>30652</v>
      </c>
      <c r="D69" s="15"/>
      <c r="E69" s="15"/>
      <c r="F69" s="15"/>
      <c r="G69" s="15"/>
      <c r="H69" s="15"/>
      <c r="I69" s="15"/>
      <c r="J69" s="15"/>
      <c r="K69" s="15"/>
      <c r="L69" s="16"/>
    </row>
    <row r="70" spans="1:16" x14ac:dyDescent="0.25">
      <c r="A70" s="21"/>
      <c r="B70" s="1" t="s">
        <v>6</v>
      </c>
      <c r="C70" s="14">
        <v>30652</v>
      </c>
      <c r="D70" s="15"/>
      <c r="E70" s="15"/>
      <c r="F70" s="15"/>
      <c r="G70" s="15"/>
      <c r="H70" s="15"/>
      <c r="I70" s="15"/>
      <c r="J70" s="15"/>
      <c r="K70" s="15"/>
      <c r="L70" s="16"/>
      <c r="N70" s="1" t="s">
        <v>19</v>
      </c>
      <c r="O70" s="1" t="s">
        <v>20</v>
      </c>
      <c r="P70" s="1" t="s">
        <v>21</v>
      </c>
    </row>
    <row r="71" spans="1:16" x14ac:dyDescent="0.25">
      <c r="A71" s="21"/>
      <c r="B71" s="1" t="s">
        <v>17</v>
      </c>
      <c r="C71" s="1">
        <v>1.8163</v>
      </c>
      <c r="D71" s="1">
        <v>5.4797000000000002</v>
      </c>
      <c r="E71" s="1">
        <v>7.2535999999999996</v>
      </c>
      <c r="F71" s="1">
        <v>1.8714999999999999</v>
      </c>
      <c r="G71" s="1">
        <v>1.7859</v>
      </c>
      <c r="H71" s="1">
        <v>23.548999999999999</v>
      </c>
      <c r="I71" s="1">
        <v>21.456399999999999</v>
      </c>
      <c r="J71" s="1">
        <v>27.070499999999999</v>
      </c>
      <c r="K71" s="1">
        <v>20.148900000000001</v>
      </c>
      <c r="L71" s="1">
        <v>13.734999999999999</v>
      </c>
      <c r="N71" s="1">
        <f>SUM(C71:L71)</f>
        <v>124.16679999999999</v>
      </c>
      <c r="O71" s="1">
        <f>ROUND(N71/60,2)</f>
        <v>2.0699999999999998</v>
      </c>
      <c r="P71" s="1">
        <f>ROUND(O71/60,2)</f>
        <v>0.03</v>
      </c>
    </row>
    <row r="72" spans="1:16" x14ac:dyDescent="0.25">
      <c r="A72" s="21"/>
      <c r="B72" s="1" t="s">
        <v>18</v>
      </c>
      <c r="C72" s="1">
        <v>6.31</v>
      </c>
      <c r="D72" s="1">
        <v>9.7200000000000006</v>
      </c>
      <c r="E72" s="1">
        <v>11.63</v>
      </c>
      <c r="F72" s="1">
        <v>6.06</v>
      </c>
      <c r="G72" s="1">
        <v>5.83</v>
      </c>
      <c r="H72" s="1">
        <v>27.64</v>
      </c>
      <c r="I72" s="1">
        <v>25.43</v>
      </c>
      <c r="J72" s="1">
        <v>31.02</v>
      </c>
      <c r="K72" s="1">
        <v>24.28</v>
      </c>
      <c r="L72" s="1">
        <v>17.87</v>
      </c>
      <c r="N72" s="1">
        <f>SUM(C72:L72)</f>
        <v>165.79000000000002</v>
      </c>
      <c r="O72" s="1">
        <f>ROUND(N72/60,2)</f>
        <v>2.76</v>
      </c>
      <c r="P72" s="1">
        <f>ROUND(O72/60,2)</f>
        <v>0.05</v>
      </c>
    </row>
    <row r="81" spans="2:16" x14ac:dyDescent="0.25">
      <c r="N81" s="17" t="s">
        <v>23</v>
      </c>
      <c r="O81" s="17"/>
      <c r="P81" s="17"/>
    </row>
    <row r="82" spans="2:16" x14ac:dyDescent="0.25">
      <c r="N82" s="1" t="s">
        <v>24</v>
      </c>
      <c r="O82" s="1" t="s">
        <v>25</v>
      </c>
      <c r="P82" s="1" t="s">
        <v>26</v>
      </c>
    </row>
    <row r="83" spans="2:16" x14ac:dyDescent="0.25">
      <c r="N83" s="1">
        <f>SUM(N72,N58,N44,N30,N16)</f>
        <v>293.36770000000001</v>
      </c>
      <c r="O83" s="1">
        <f>ROUND(N83/60,2)</f>
        <v>4.8899999999999997</v>
      </c>
      <c r="P83" s="1">
        <f>ROUND(O83/60,2)</f>
        <v>0.08</v>
      </c>
    </row>
    <row r="85" spans="2:16" x14ac:dyDescent="0.25">
      <c r="B85" s="7"/>
    </row>
    <row r="86" spans="2:16" x14ac:dyDescent="0.25">
      <c r="B86" s="7"/>
    </row>
    <row r="87" spans="2:16" x14ac:dyDescent="0.25">
      <c r="B87" s="7"/>
    </row>
    <row r="88" spans="2:16" x14ac:dyDescent="0.25">
      <c r="B88" s="7"/>
    </row>
    <row r="89" spans="2:16" x14ac:dyDescent="0.25">
      <c r="B89" s="7"/>
    </row>
    <row r="90" spans="2:16" x14ac:dyDescent="0.25">
      <c r="B90" s="7"/>
    </row>
    <row r="91" spans="2:16" x14ac:dyDescent="0.25">
      <c r="B91" s="7"/>
    </row>
    <row r="92" spans="2:16" x14ac:dyDescent="0.25">
      <c r="B92" s="7"/>
    </row>
    <row r="93" spans="2:16" x14ac:dyDescent="0.25">
      <c r="B93" s="7"/>
    </row>
    <row r="97" spans="1:16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</row>
    <row r="99" spans="1:16" x14ac:dyDescent="0.25">
      <c r="A99" s="37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</row>
    <row r="100" spans="1:16" x14ac:dyDescent="0.25">
      <c r="A100" s="37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</row>
    <row r="101" spans="1:16" x14ac:dyDescent="0.25">
      <c r="A101" s="37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</row>
    <row r="102" spans="1:16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</row>
    <row r="103" spans="1:16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</row>
    <row r="104" spans="1:16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</row>
    <row r="105" spans="1:16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</row>
    <row r="106" spans="1:16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</row>
    <row r="107" spans="1:16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</row>
    <row r="108" spans="1:16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x14ac:dyDescent="0.25">
      <c r="A115" s="36"/>
      <c r="B115" s="37"/>
      <c r="C115" s="37"/>
      <c r="D115" s="37"/>
      <c r="E115" s="37"/>
      <c r="F115" s="37"/>
      <c r="G115" s="36"/>
      <c r="H115" s="36"/>
      <c r="I115" s="36"/>
      <c r="J115" s="36"/>
      <c r="K115" s="36"/>
      <c r="L115" s="36"/>
      <c r="M115" s="36"/>
      <c r="N115" s="36"/>
      <c r="O115" s="36"/>
      <c r="P115" s="36"/>
    </row>
    <row r="116" spans="1:16" x14ac:dyDescent="0.25">
      <c r="A116" s="36"/>
      <c r="B116" s="41"/>
      <c r="C116" s="41"/>
      <c r="D116" s="41"/>
      <c r="E116" s="38"/>
      <c r="F116" s="41"/>
      <c r="G116" s="36"/>
      <c r="H116" s="36"/>
      <c r="I116" s="36"/>
      <c r="J116" s="36"/>
      <c r="K116" s="36"/>
      <c r="L116" s="36"/>
      <c r="M116" s="36"/>
      <c r="N116" s="36"/>
      <c r="O116" s="36"/>
      <c r="P116" s="36"/>
    </row>
    <row r="117" spans="1:16" x14ac:dyDescent="0.25">
      <c r="A117" s="36"/>
      <c r="B117" s="41"/>
      <c r="C117" s="41"/>
      <c r="D117" s="41"/>
      <c r="E117" s="38"/>
      <c r="F117" s="41"/>
      <c r="G117" s="36"/>
      <c r="H117" s="36"/>
      <c r="I117" s="36"/>
      <c r="J117" s="36"/>
      <c r="K117" s="36"/>
      <c r="L117" s="36"/>
      <c r="M117" s="36"/>
      <c r="N117" s="36"/>
      <c r="O117" s="36"/>
      <c r="P117" s="36"/>
    </row>
    <row r="118" spans="1:16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</row>
    <row r="119" spans="1:16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</row>
    <row r="120" spans="1:16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</row>
    <row r="121" spans="1:16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1:16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1:16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1:16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1:16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1:16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1:16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</row>
    <row r="129" spans="1:16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</row>
    <row r="130" spans="1:16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</row>
    <row r="131" spans="1:16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</row>
    <row r="132" spans="1:16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</row>
    <row r="133" spans="1:16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</row>
    <row r="134" spans="1:16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</row>
    <row r="135" spans="1:16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</row>
    <row r="137" spans="1:16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</row>
    <row r="138" spans="1:16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</row>
    <row r="139" spans="1:16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</row>
    <row r="140" spans="1:16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</row>
    <row r="141" spans="1:16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</row>
  </sheetData>
  <mergeCells count="37">
    <mergeCell ref="A45:A58"/>
    <mergeCell ref="A59:A72"/>
    <mergeCell ref="A1:L1"/>
    <mergeCell ref="C3:L3"/>
    <mergeCell ref="C17:L17"/>
    <mergeCell ref="C31:L31"/>
    <mergeCell ref="C45:L45"/>
    <mergeCell ref="A3:A16"/>
    <mergeCell ref="A17:A30"/>
    <mergeCell ref="C28:L28"/>
    <mergeCell ref="A31:A44"/>
    <mergeCell ref="C38:L38"/>
    <mergeCell ref="C39:L39"/>
    <mergeCell ref="C54:L54"/>
    <mergeCell ref="C59:L59"/>
    <mergeCell ref="C10:L10"/>
    <mergeCell ref="C11:L11"/>
    <mergeCell ref="C12:L12"/>
    <mergeCell ref="C13:L13"/>
    <mergeCell ref="C14:L14"/>
    <mergeCell ref="C24:L24"/>
    <mergeCell ref="C25:L25"/>
    <mergeCell ref="C26:L26"/>
    <mergeCell ref="C27:L27"/>
    <mergeCell ref="C40:L40"/>
    <mergeCell ref="C41:L41"/>
    <mergeCell ref="C42:L42"/>
    <mergeCell ref="C52:L52"/>
    <mergeCell ref="C53:L53"/>
    <mergeCell ref="C70:L70"/>
    <mergeCell ref="N81:P81"/>
    <mergeCell ref="C55:L55"/>
    <mergeCell ref="C56:L56"/>
    <mergeCell ref="C66:L66"/>
    <mergeCell ref="C67:L67"/>
    <mergeCell ref="C68:L68"/>
    <mergeCell ref="C69:L6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D67E-A509-420A-97C5-4EE574767A2E}">
  <dimension ref="A1:AD121"/>
  <sheetViews>
    <sheetView zoomScale="70" zoomScaleNormal="70" workbookViewId="0">
      <pane ySplit="2" topLeftCell="A51" activePane="bottomLeft" state="frozen"/>
      <selection pane="bottomLeft" activeCell="A121" sqref="A94:O121"/>
    </sheetView>
  </sheetViews>
  <sheetFormatPr defaultRowHeight="15" x14ac:dyDescent="0.25"/>
  <cols>
    <col min="1" max="1" width="23.28515625" bestFit="1" customWidth="1"/>
    <col min="2" max="2" width="23.140625" customWidth="1"/>
    <col min="3" max="3" width="8.7109375" bestFit="1" customWidth="1"/>
    <col min="4" max="4" width="11.140625" customWidth="1"/>
    <col min="5" max="8" width="8.7109375" bestFit="1" customWidth="1"/>
    <col min="9" max="13" width="10" bestFit="1" customWidth="1"/>
    <col min="14" max="14" width="13.140625" customWidth="1"/>
    <col min="17" max="17" width="11.140625" bestFit="1" customWidth="1"/>
    <col min="18" max="18" width="3.42578125" customWidth="1"/>
    <col min="19" max="19" width="15.7109375" bestFit="1" customWidth="1"/>
    <col min="20" max="20" width="18.140625" bestFit="1" customWidth="1"/>
    <col min="21" max="21" width="15.85546875" bestFit="1" customWidth="1"/>
    <col min="24" max="24" width="16.85546875" bestFit="1" customWidth="1"/>
    <col min="27" max="27" width="15.140625" bestFit="1" customWidth="1"/>
  </cols>
  <sheetData>
    <row r="1" spans="1:30" x14ac:dyDescent="0.25">
      <c r="A1" s="30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30" x14ac:dyDescent="0.25">
      <c r="A2" s="4" t="s">
        <v>8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30" x14ac:dyDescent="0.25">
      <c r="A3" s="25">
        <v>0.1</v>
      </c>
      <c r="B3" s="2" t="s">
        <v>13</v>
      </c>
      <c r="C3" s="17">
        <v>22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30" x14ac:dyDescent="0.25">
      <c r="A4" s="26"/>
      <c r="B4" s="2" t="s">
        <v>14</v>
      </c>
      <c r="C4" s="1">
        <v>2</v>
      </c>
      <c r="D4" s="1">
        <v>1</v>
      </c>
      <c r="E4" s="1">
        <v>1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">
        <v>0</v>
      </c>
      <c r="L4" s="1">
        <v>1</v>
      </c>
      <c r="M4" s="1">
        <v>1</v>
      </c>
      <c r="N4" s="1">
        <v>1</v>
      </c>
      <c r="O4" s="1">
        <v>1</v>
      </c>
      <c r="P4" s="1">
        <v>2</v>
      </c>
      <c r="Q4" s="1">
        <v>1</v>
      </c>
    </row>
    <row r="5" spans="1:30" x14ac:dyDescent="0.25">
      <c r="A5" s="26"/>
      <c r="B5" s="2" t="s">
        <v>15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2</v>
      </c>
      <c r="I5" s="1">
        <v>2</v>
      </c>
      <c r="J5" s="1">
        <v>2</v>
      </c>
      <c r="K5" s="1">
        <v>3</v>
      </c>
      <c r="L5" s="1">
        <v>3</v>
      </c>
      <c r="M5" s="1">
        <v>3</v>
      </c>
      <c r="N5" s="1">
        <v>4</v>
      </c>
      <c r="O5" s="1">
        <v>4</v>
      </c>
      <c r="P5" s="1">
        <v>5</v>
      </c>
      <c r="Q5" s="1">
        <v>7</v>
      </c>
    </row>
    <row r="6" spans="1:30" x14ac:dyDescent="0.25">
      <c r="A6" s="26"/>
      <c r="B6" s="2" t="s">
        <v>9</v>
      </c>
      <c r="C6" s="1">
        <v>11</v>
      </c>
      <c r="D6" s="1">
        <f>C6+11</f>
        <v>22</v>
      </c>
      <c r="E6" s="1">
        <f t="shared" ref="E6:Q6" si="0">D6+11</f>
        <v>33</v>
      </c>
      <c r="F6" s="1">
        <f t="shared" si="0"/>
        <v>44</v>
      </c>
      <c r="G6" s="1">
        <f t="shared" si="0"/>
        <v>55</v>
      </c>
      <c r="H6" s="1">
        <f t="shared" si="0"/>
        <v>66</v>
      </c>
      <c r="I6" s="1">
        <f t="shared" si="0"/>
        <v>77</v>
      </c>
      <c r="J6" s="1">
        <f t="shared" si="0"/>
        <v>88</v>
      </c>
      <c r="K6" s="1">
        <f t="shared" si="0"/>
        <v>99</v>
      </c>
      <c r="L6" s="1">
        <f t="shared" si="0"/>
        <v>110</v>
      </c>
      <c r="M6" s="1">
        <f t="shared" si="0"/>
        <v>121</v>
      </c>
      <c r="N6" s="1">
        <f t="shared" si="0"/>
        <v>132</v>
      </c>
      <c r="O6" s="1">
        <f t="shared" si="0"/>
        <v>143</v>
      </c>
      <c r="P6" s="1">
        <f t="shared" si="0"/>
        <v>154</v>
      </c>
      <c r="Q6" s="1">
        <f t="shared" si="0"/>
        <v>165</v>
      </c>
    </row>
    <row r="7" spans="1:30" x14ac:dyDescent="0.25">
      <c r="A7" s="26"/>
      <c r="B7" s="1" t="s">
        <v>2</v>
      </c>
      <c r="C7" s="1">
        <v>12</v>
      </c>
      <c r="D7" s="1">
        <v>51</v>
      </c>
      <c r="E7" s="1">
        <v>51</v>
      </c>
      <c r="F7" s="1">
        <v>51</v>
      </c>
      <c r="G7" s="1">
        <v>56</v>
      </c>
      <c r="H7" s="1">
        <v>51</v>
      </c>
      <c r="I7" s="1">
        <v>78</v>
      </c>
      <c r="J7" s="1">
        <v>96</v>
      </c>
      <c r="K7" s="1">
        <v>105</v>
      </c>
      <c r="L7" s="10">
        <v>128</v>
      </c>
      <c r="M7" s="1">
        <v>128</v>
      </c>
      <c r="N7" s="1">
        <v>145</v>
      </c>
      <c r="O7" s="1">
        <v>143</v>
      </c>
      <c r="P7" s="1">
        <v>155</v>
      </c>
      <c r="Q7" s="10">
        <v>166</v>
      </c>
    </row>
    <row r="8" spans="1:30" x14ac:dyDescent="0.25">
      <c r="A8" s="26"/>
      <c r="B8" s="1" t="s">
        <v>1</v>
      </c>
      <c r="C8" s="1">
        <v>0.61170000000000002</v>
      </c>
      <c r="D8" s="1">
        <v>1.0617000000000001</v>
      </c>
      <c r="E8" s="1">
        <v>1.0617000000000001</v>
      </c>
      <c r="F8" s="1">
        <v>1.0617000000000001</v>
      </c>
      <c r="G8" s="1">
        <v>1.3675999999999999</v>
      </c>
      <c r="H8" s="1">
        <v>1.5117</v>
      </c>
      <c r="I8" s="1">
        <v>1.5117</v>
      </c>
      <c r="J8" s="1">
        <v>1.8176000000000001</v>
      </c>
      <c r="K8" s="1">
        <v>2.2675999999999998</v>
      </c>
      <c r="L8" s="1">
        <v>2.5735000000000001</v>
      </c>
      <c r="M8" s="1">
        <v>2.5735000000000001</v>
      </c>
      <c r="N8" s="1">
        <v>3.3294000000000001</v>
      </c>
      <c r="O8" s="1">
        <v>3.3294000000000001</v>
      </c>
      <c r="P8" s="1">
        <v>4.3912000000000004</v>
      </c>
      <c r="Q8" s="1">
        <v>5.5971000000000002</v>
      </c>
      <c r="AD8" s="5"/>
    </row>
    <row r="9" spans="1:30" x14ac:dyDescent="0.25">
      <c r="A9" s="26"/>
      <c r="B9" s="1" t="s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30" x14ac:dyDescent="0.25">
      <c r="A10" s="26"/>
      <c r="B10" s="1" t="s">
        <v>3</v>
      </c>
      <c r="C10" s="17">
        <v>14579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30" x14ac:dyDescent="0.25">
      <c r="A11" s="26"/>
      <c r="B11" s="1" t="s">
        <v>7</v>
      </c>
      <c r="C11" s="17">
        <v>20952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30" x14ac:dyDescent="0.25">
      <c r="A12" s="26"/>
      <c r="B12" s="1" t="s">
        <v>5</v>
      </c>
      <c r="C12" s="17">
        <v>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30" x14ac:dyDescent="0.25">
      <c r="A13" s="26"/>
      <c r="B13" s="1" t="s">
        <v>4</v>
      </c>
      <c r="C13" s="17">
        <v>14603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30" x14ac:dyDescent="0.25">
      <c r="A14" s="26"/>
      <c r="B14" s="1" t="s">
        <v>6</v>
      </c>
      <c r="C14" s="17">
        <v>14603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S14" s="1" t="s">
        <v>19</v>
      </c>
      <c r="T14" s="1" t="s">
        <v>20</v>
      </c>
      <c r="U14" s="1" t="s">
        <v>21</v>
      </c>
    </row>
    <row r="15" spans="1:30" x14ac:dyDescent="0.25">
      <c r="A15" s="26"/>
      <c r="B15" s="1" t="s">
        <v>17</v>
      </c>
      <c r="C15" s="1">
        <v>0.31359999999999999</v>
      </c>
      <c r="D15" s="1">
        <v>0.6734</v>
      </c>
      <c r="E15" s="1">
        <v>0.39860000000000001</v>
      </c>
      <c r="F15" s="1">
        <v>0.74399999999999999</v>
      </c>
      <c r="G15" s="1">
        <v>2.0602</v>
      </c>
      <c r="H15" s="1">
        <v>2.2128000000000001</v>
      </c>
      <c r="I15" s="1">
        <v>0.87880000000000003</v>
      </c>
      <c r="J15" s="1">
        <v>2.2155</v>
      </c>
      <c r="K15" s="1">
        <v>3.1385999999999998</v>
      </c>
      <c r="L15" s="1">
        <v>5.4699</v>
      </c>
      <c r="M15" s="1">
        <v>2.0659000000000001</v>
      </c>
      <c r="N15" s="1">
        <v>3.8306</v>
      </c>
      <c r="O15" s="1">
        <v>1.0036</v>
      </c>
      <c r="P15" s="1">
        <v>2.1968000000000001</v>
      </c>
      <c r="Q15" s="1">
        <v>1.4715</v>
      </c>
      <c r="S15" s="1">
        <f>SUM(C15:Q15)</f>
        <v>28.673799999999996</v>
      </c>
      <c r="T15" s="1">
        <f>ROUND(S15/60,2)</f>
        <v>0.48</v>
      </c>
      <c r="U15" s="1">
        <f>ROUND(T15/60,2)</f>
        <v>0.01</v>
      </c>
    </row>
    <row r="16" spans="1:30" x14ac:dyDescent="0.25">
      <c r="A16" s="27"/>
      <c r="B16" s="1" t="s">
        <v>18</v>
      </c>
      <c r="C16" s="1">
        <v>2.2473000000000001</v>
      </c>
      <c r="D16" s="1">
        <v>2.2271000000000001</v>
      </c>
      <c r="E16" s="1">
        <v>1.9258999999999999</v>
      </c>
      <c r="F16" s="1">
        <v>2.3167</v>
      </c>
      <c r="G16" s="1">
        <v>3.6019000000000001</v>
      </c>
      <c r="H16" s="1">
        <v>3.7605</v>
      </c>
      <c r="I16" s="1">
        <v>2.4217</v>
      </c>
      <c r="J16" s="1">
        <v>3.7703000000000002</v>
      </c>
      <c r="K16" s="1">
        <v>4.6654999999999998</v>
      </c>
      <c r="L16" s="1">
        <v>7.0328999999999997</v>
      </c>
      <c r="M16" s="1">
        <v>3.5569000000000002</v>
      </c>
      <c r="N16" s="1">
        <v>5.3640999999999996</v>
      </c>
      <c r="O16" s="1">
        <v>2.4771999999999998</v>
      </c>
      <c r="P16" s="1">
        <v>3.7484000000000002</v>
      </c>
      <c r="Q16" s="1">
        <v>3.0034999999999998</v>
      </c>
      <c r="S16" s="1">
        <f>SUM(C16:Q16)</f>
        <v>52.119900000000001</v>
      </c>
      <c r="T16" s="1">
        <f>ROUND(S16/60,2)</f>
        <v>0.87</v>
      </c>
      <c r="U16" s="1">
        <f>ROUND(T16/60,2)</f>
        <v>0.01</v>
      </c>
    </row>
    <row r="17" spans="1:21" x14ac:dyDescent="0.25">
      <c r="A17" s="21">
        <v>0.2</v>
      </c>
      <c r="B17" s="2" t="s">
        <v>13</v>
      </c>
      <c r="C17" s="17">
        <v>45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21" x14ac:dyDescent="0.25">
      <c r="A18" s="21"/>
      <c r="B18" s="2" t="s">
        <v>14</v>
      </c>
      <c r="C18" s="1">
        <v>3</v>
      </c>
      <c r="D18" s="1">
        <v>2</v>
      </c>
      <c r="E18" s="1">
        <v>2</v>
      </c>
      <c r="F18" s="1">
        <v>2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2</v>
      </c>
      <c r="N18" s="1">
        <v>2</v>
      </c>
      <c r="O18" s="1">
        <v>1</v>
      </c>
      <c r="P18" s="1">
        <v>2</v>
      </c>
      <c r="Q18" s="1">
        <v>2</v>
      </c>
    </row>
    <row r="19" spans="1:21" x14ac:dyDescent="0.25">
      <c r="A19" s="21"/>
      <c r="B19" s="2" t="s">
        <v>15</v>
      </c>
      <c r="C19" s="1">
        <v>0</v>
      </c>
      <c r="D19" s="1">
        <v>1</v>
      </c>
      <c r="E19" s="1">
        <v>1</v>
      </c>
      <c r="F19" s="1">
        <v>1</v>
      </c>
      <c r="G19" s="1">
        <v>2</v>
      </c>
      <c r="H19" s="1">
        <v>2</v>
      </c>
      <c r="I19" s="1">
        <v>3</v>
      </c>
      <c r="J19" s="1">
        <v>3</v>
      </c>
      <c r="K19" s="1">
        <v>3</v>
      </c>
      <c r="L19" s="1">
        <v>4</v>
      </c>
      <c r="M19" s="1">
        <v>4</v>
      </c>
      <c r="N19" s="1">
        <v>5</v>
      </c>
      <c r="O19" s="1">
        <v>6</v>
      </c>
      <c r="P19" s="1">
        <v>7</v>
      </c>
      <c r="Q19" s="1">
        <v>8</v>
      </c>
    </row>
    <row r="20" spans="1:21" x14ac:dyDescent="0.25">
      <c r="A20" s="21"/>
      <c r="B20" s="2" t="s">
        <v>9</v>
      </c>
      <c r="C20" s="1">
        <v>14</v>
      </c>
      <c r="D20" s="1">
        <f>C20+14</f>
        <v>28</v>
      </c>
      <c r="E20" s="1">
        <f t="shared" ref="E20:Q20" si="1">D20+14</f>
        <v>42</v>
      </c>
      <c r="F20" s="1">
        <f t="shared" si="1"/>
        <v>56</v>
      </c>
      <c r="G20" s="1">
        <f t="shared" si="1"/>
        <v>70</v>
      </c>
      <c r="H20" s="1">
        <f t="shared" si="1"/>
        <v>84</v>
      </c>
      <c r="I20" s="1">
        <f t="shared" si="1"/>
        <v>98</v>
      </c>
      <c r="J20" s="1">
        <f t="shared" si="1"/>
        <v>112</v>
      </c>
      <c r="K20" s="1">
        <f t="shared" si="1"/>
        <v>126</v>
      </c>
      <c r="L20" s="1">
        <f t="shared" si="1"/>
        <v>140</v>
      </c>
      <c r="M20" s="1">
        <f t="shared" si="1"/>
        <v>154</v>
      </c>
      <c r="N20" s="1">
        <f t="shared" si="1"/>
        <v>168</v>
      </c>
      <c r="O20" s="1">
        <f t="shared" si="1"/>
        <v>182</v>
      </c>
      <c r="P20" s="1">
        <f t="shared" si="1"/>
        <v>196</v>
      </c>
      <c r="Q20" s="1">
        <f t="shared" si="1"/>
        <v>210</v>
      </c>
    </row>
    <row r="21" spans="1:21" x14ac:dyDescent="0.25">
      <c r="A21" s="21"/>
      <c r="B21" s="1" t="s">
        <v>2</v>
      </c>
      <c r="C21" s="1">
        <v>16</v>
      </c>
      <c r="D21" s="1">
        <v>51</v>
      </c>
      <c r="E21" s="1">
        <v>52</v>
      </c>
      <c r="F21" s="1">
        <v>56</v>
      </c>
      <c r="G21" s="1">
        <v>86</v>
      </c>
      <c r="H21" s="1">
        <v>90</v>
      </c>
      <c r="I21" s="1">
        <v>98</v>
      </c>
      <c r="J21" s="1">
        <v>112</v>
      </c>
      <c r="K21" s="1">
        <v>126</v>
      </c>
      <c r="L21" s="1">
        <v>140</v>
      </c>
      <c r="M21" s="1">
        <v>156</v>
      </c>
      <c r="N21" s="1">
        <v>171</v>
      </c>
      <c r="O21" s="1">
        <v>182</v>
      </c>
      <c r="P21" s="1">
        <v>201</v>
      </c>
      <c r="Q21" s="1">
        <v>211</v>
      </c>
    </row>
    <row r="22" spans="1:21" x14ac:dyDescent="0.25">
      <c r="A22" s="21"/>
      <c r="B22" s="1" t="s">
        <v>1</v>
      </c>
      <c r="C22" s="1">
        <v>0.91759999999999997</v>
      </c>
      <c r="D22" s="1">
        <v>1.3675999999999999</v>
      </c>
      <c r="E22" s="1">
        <v>1.3675999999999999</v>
      </c>
      <c r="F22" s="1">
        <v>1.3675999999999999</v>
      </c>
      <c r="G22" s="1">
        <v>1.8176000000000001</v>
      </c>
      <c r="H22" s="1">
        <v>1.8176000000000001</v>
      </c>
      <c r="I22" s="1">
        <v>2.2675999999999998</v>
      </c>
      <c r="J22" s="1">
        <v>2.5735000000000001</v>
      </c>
      <c r="K22" s="1">
        <v>2.5735000000000001</v>
      </c>
      <c r="L22" s="1">
        <v>3.3294000000000001</v>
      </c>
      <c r="M22" s="1">
        <v>3.6353</v>
      </c>
      <c r="N22" s="1">
        <v>4.3912000000000004</v>
      </c>
      <c r="O22" s="1">
        <v>4.8411999999999997</v>
      </c>
      <c r="P22" s="1">
        <v>5.9029999999999996</v>
      </c>
      <c r="Q22" s="1">
        <v>6.6589</v>
      </c>
    </row>
    <row r="23" spans="1:21" x14ac:dyDescent="0.25">
      <c r="A23" s="21"/>
      <c r="B23" s="1" t="s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21" x14ac:dyDescent="0.25">
      <c r="A24" s="21"/>
      <c r="B24" s="1" t="s">
        <v>3</v>
      </c>
      <c r="C24" s="17">
        <v>37395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21" x14ac:dyDescent="0.25">
      <c r="A25" s="21"/>
      <c r="B25" s="1" t="s">
        <v>7</v>
      </c>
      <c r="C25" s="17">
        <v>62375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21" x14ac:dyDescent="0.25">
      <c r="A26" s="21"/>
      <c r="B26" s="1" t="s">
        <v>5</v>
      </c>
      <c r="C26" s="17">
        <v>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1" x14ac:dyDescent="0.25">
      <c r="A27" s="21"/>
      <c r="B27" s="1" t="s">
        <v>4</v>
      </c>
      <c r="C27" s="17">
        <v>37442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21" x14ac:dyDescent="0.25">
      <c r="A28" s="21"/>
      <c r="B28" s="1" t="s">
        <v>6</v>
      </c>
      <c r="C28" s="17">
        <v>37442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S28" s="1" t="s">
        <v>19</v>
      </c>
      <c r="T28" s="1" t="s">
        <v>20</v>
      </c>
      <c r="U28" s="1" t="s">
        <v>21</v>
      </c>
    </row>
    <row r="29" spans="1:21" x14ac:dyDescent="0.25">
      <c r="A29" s="21"/>
      <c r="B29" s="1" t="s">
        <v>17</v>
      </c>
      <c r="C29" s="1">
        <v>1.6254</v>
      </c>
      <c r="D29" s="1">
        <v>3.4077000000000002</v>
      </c>
      <c r="E29" s="1">
        <v>1.7755000000000001</v>
      </c>
      <c r="F29" s="1">
        <v>1.3015000000000001</v>
      </c>
      <c r="G29" s="1">
        <v>17.6646</v>
      </c>
      <c r="H29" s="1">
        <v>1.845</v>
      </c>
      <c r="I29" s="1">
        <v>20.074200000000001</v>
      </c>
      <c r="J29" s="1">
        <v>29.638100000000001</v>
      </c>
      <c r="K29" s="1">
        <v>13.1745</v>
      </c>
      <c r="L29" s="1">
        <v>82.100200000000001</v>
      </c>
      <c r="M29" s="1">
        <v>64.795400000000001</v>
      </c>
      <c r="N29" s="1">
        <v>149.72389999999999</v>
      </c>
      <c r="O29" s="1">
        <v>139.07089999999999</v>
      </c>
      <c r="P29" s="1">
        <v>611.12630000000001</v>
      </c>
      <c r="Q29" s="1">
        <v>307.52789999999999</v>
      </c>
      <c r="S29" s="1">
        <f>SUM(C29:Q29)</f>
        <v>1444.8510999999999</v>
      </c>
      <c r="T29" s="1">
        <f>ROUND(S29/60,2)</f>
        <v>24.08</v>
      </c>
      <c r="U29" s="1">
        <f>ROUND(T29/60,2)</f>
        <v>0.4</v>
      </c>
    </row>
    <row r="30" spans="1:21" x14ac:dyDescent="0.25">
      <c r="A30" s="21"/>
      <c r="B30" s="1" t="s">
        <v>18</v>
      </c>
      <c r="C30" s="1">
        <v>6.1813000000000002</v>
      </c>
      <c r="D30" s="1">
        <v>7.9695</v>
      </c>
      <c r="E30" s="1">
        <v>6.2987000000000002</v>
      </c>
      <c r="F30" s="1">
        <v>5.8339999999999996</v>
      </c>
      <c r="G30" s="1">
        <v>22.164100000000001</v>
      </c>
      <c r="H30" s="1">
        <v>6.3935000000000004</v>
      </c>
      <c r="I30" s="1">
        <v>24.649100000000001</v>
      </c>
      <c r="J30" s="1">
        <v>34.285899999999998</v>
      </c>
      <c r="K30" s="1">
        <v>17.709199999999999</v>
      </c>
      <c r="L30" s="1">
        <v>86.758700000000005</v>
      </c>
      <c r="M30" s="1">
        <v>69.478399999999993</v>
      </c>
      <c r="N30" s="1">
        <v>154.69810000000001</v>
      </c>
      <c r="O30" s="1">
        <v>143.83330000000001</v>
      </c>
      <c r="P30" s="1">
        <v>616.24400000000003</v>
      </c>
      <c r="Q30" s="1">
        <v>312.46050000000002</v>
      </c>
      <c r="S30" s="1">
        <f>SUM(C30:Q30)</f>
        <v>1514.9583000000002</v>
      </c>
      <c r="T30" s="1">
        <f>ROUND(S30/60,2)</f>
        <v>25.25</v>
      </c>
      <c r="U30" s="1">
        <f>ROUND(T30/60,2)</f>
        <v>0.42</v>
      </c>
    </row>
    <row r="31" spans="1:21" x14ac:dyDescent="0.25">
      <c r="A31" s="25">
        <v>0.3</v>
      </c>
      <c r="B31" s="2" t="s">
        <v>13</v>
      </c>
      <c r="C31" s="17">
        <v>67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21" x14ac:dyDescent="0.25">
      <c r="A32" s="26"/>
      <c r="B32" s="2" t="s">
        <v>14</v>
      </c>
      <c r="C32" s="1">
        <v>4</v>
      </c>
      <c r="D32" s="1">
        <v>5</v>
      </c>
      <c r="E32" s="1">
        <v>3</v>
      </c>
      <c r="F32" s="1">
        <v>3</v>
      </c>
      <c r="G32" s="1">
        <v>4</v>
      </c>
      <c r="H32" s="1">
        <v>2</v>
      </c>
      <c r="I32" s="1">
        <v>2</v>
      </c>
      <c r="J32" s="1">
        <v>3</v>
      </c>
      <c r="K32" s="1">
        <v>1</v>
      </c>
      <c r="L32" s="1">
        <v>2</v>
      </c>
      <c r="M32" s="1">
        <v>1</v>
      </c>
      <c r="N32" s="1">
        <v>2</v>
      </c>
      <c r="O32" s="1">
        <v>1</v>
      </c>
      <c r="P32" s="1">
        <v>2</v>
      </c>
      <c r="Q32" s="1">
        <v>2</v>
      </c>
    </row>
    <row r="33" spans="1:21" x14ac:dyDescent="0.25">
      <c r="A33" s="26"/>
      <c r="B33" s="2" t="s">
        <v>15</v>
      </c>
      <c r="C33" s="1">
        <v>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2</v>
      </c>
      <c r="J33" s="1">
        <v>2</v>
      </c>
      <c r="K33" s="1">
        <v>3</v>
      </c>
      <c r="L33" s="1">
        <v>3</v>
      </c>
      <c r="M33" s="1">
        <v>4</v>
      </c>
      <c r="N33" s="1">
        <v>4</v>
      </c>
      <c r="O33" s="1">
        <v>5</v>
      </c>
      <c r="P33" s="1">
        <v>5</v>
      </c>
      <c r="Q33" s="1">
        <v>6</v>
      </c>
    </row>
    <row r="34" spans="1:21" x14ac:dyDescent="0.25">
      <c r="A34" s="26"/>
      <c r="B34" s="2" t="s">
        <v>9</v>
      </c>
      <c r="C34" s="1">
        <v>13</v>
      </c>
      <c r="D34" s="1">
        <f>C34+13</f>
        <v>26</v>
      </c>
      <c r="E34" s="1">
        <f t="shared" ref="E34:Q34" si="2">D34+13</f>
        <v>39</v>
      </c>
      <c r="F34" s="1">
        <f t="shared" si="2"/>
        <v>52</v>
      </c>
      <c r="G34" s="1">
        <f t="shared" si="2"/>
        <v>65</v>
      </c>
      <c r="H34" s="1">
        <f t="shared" si="2"/>
        <v>78</v>
      </c>
      <c r="I34" s="1">
        <f t="shared" si="2"/>
        <v>91</v>
      </c>
      <c r="J34" s="1">
        <f t="shared" si="2"/>
        <v>104</v>
      </c>
      <c r="K34" s="1">
        <f t="shared" si="2"/>
        <v>117</v>
      </c>
      <c r="L34" s="1">
        <f t="shared" si="2"/>
        <v>130</v>
      </c>
      <c r="M34" s="1">
        <f t="shared" si="2"/>
        <v>143</v>
      </c>
      <c r="N34" s="1">
        <f t="shared" si="2"/>
        <v>156</v>
      </c>
      <c r="O34" s="1">
        <f t="shared" si="2"/>
        <v>169</v>
      </c>
      <c r="P34" s="1">
        <f t="shared" si="2"/>
        <v>182</v>
      </c>
      <c r="Q34" s="1">
        <f t="shared" si="2"/>
        <v>195</v>
      </c>
    </row>
    <row r="35" spans="1:21" x14ac:dyDescent="0.25">
      <c r="A35" s="26"/>
      <c r="B35" s="1" t="s">
        <v>2</v>
      </c>
      <c r="C35" s="1">
        <v>17</v>
      </c>
      <c r="D35" s="1">
        <v>28</v>
      </c>
      <c r="E35" s="1">
        <v>49</v>
      </c>
      <c r="F35" s="1">
        <v>55</v>
      </c>
      <c r="G35" s="1">
        <v>65</v>
      </c>
      <c r="H35" s="1">
        <v>93</v>
      </c>
      <c r="I35" s="1">
        <v>93</v>
      </c>
      <c r="J35" s="1">
        <v>105</v>
      </c>
      <c r="K35" s="1">
        <v>128</v>
      </c>
      <c r="L35" s="1">
        <v>134</v>
      </c>
      <c r="M35" s="1">
        <v>145</v>
      </c>
      <c r="N35" s="1">
        <v>162</v>
      </c>
      <c r="O35" s="1">
        <v>170</v>
      </c>
      <c r="P35" s="1">
        <v>185</v>
      </c>
      <c r="Q35" s="1">
        <v>195</v>
      </c>
    </row>
    <row r="36" spans="1:21" x14ac:dyDescent="0.25">
      <c r="A36" s="26"/>
      <c r="B36" s="1" t="s">
        <v>1</v>
      </c>
      <c r="C36" s="1">
        <v>1.2235</v>
      </c>
      <c r="D36" s="1">
        <v>1.5294000000000001</v>
      </c>
      <c r="E36" s="1">
        <v>1.6735</v>
      </c>
      <c r="F36" s="1">
        <v>1.6735</v>
      </c>
      <c r="G36" s="1">
        <v>1.9794</v>
      </c>
      <c r="H36" s="1">
        <v>2.1234999999999999</v>
      </c>
      <c r="I36" s="1">
        <v>2.1234999999999999</v>
      </c>
      <c r="J36" s="1">
        <v>2.4293999999999998</v>
      </c>
      <c r="K36" s="1">
        <v>2.5735000000000001</v>
      </c>
      <c r="L36" s="1">
        <v>2.8794</v>
      </c>
      <c r="M36" s="1">
        <v>3.3294000000000001</v>
      </c>
      <c r="N36" s="1">
        <v>3.6353</v>
      </c>
      <c r="O36" s="1">
        <v>4.0853000000000002</v>
      </c>
      <c r="P36" s="1">
        <v>4.3912000000000004</v>
      </c>
      <c r="Q36" s="1">
        <v>5.1471</v>
      </c>
    </row>
    <row r="37" spans="1:21" x14ac:dyDescent="0.25">
      <c r="A37" s="26"/>
      <c r="B37" s="1" t="s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21" x14ac:dyDescent="0.25">
      <c r="A38" s="26"/>
      <c r="B38" s="1" t="s">
        <v>3</v>
      </c>
      <c r="C38" s="17">
        <v>67139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21" x14ac:dyDescent="0.25">
      <c r="A39" s="26"/>
      <c r="B39" s="1" t="s">
        <v>7</v>
      </c>
      <c r="C39" s="17">
        <v>121797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21" x14ac:dyDescent="0.25">
      <c r="A40" s="26"/>
      <c r="B40" s="1" t="s">
        <v>5</v>
      </c>
      <c r="C40" s="17">
        <v>0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21" x14ac:dyDescent="0.25">
      <c r="A41" s="26"/>
      <c r="B41" s="1" t="s">
        <v>4</v>
      </c>
      <c r="C41" s="17">
        <v>67208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21" x14ac:dyDescent="0.25">
      <c r="A42" s="26"/>
      <c r="B42" s="1" t="s">
        <v>6</v>
      </c>
      <c r="C42" s="17">
        <v>67208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S42" s="1" t="s">
        <v>19</v>
      </c>
      <c r="T42" s="1" t="s">
        <v>20</v>
      </c>
      <c r="U42" s="1" t="s">
        <v>21</v>
      </c>
    </row>
    <row r="43" spans="1:21" x14ac:dyDescent="0.25">
      <c r="A43" s="26"/>
      <c r="B43" s="1" t="s">
        <v>17</v>
      </c>
      <c r="C43" s="1">
        <v>2.5621999999999998</v>
      </c>
      <c r="D43" s="1">
        <v>12.9368</v>
      </c>
      <c r="E43" s="1">
        <v>7.7201000000000004</v>
      </c>
      <c r="F43" s="1">
        <v>2.8915000000000002</v>
      </c>
      <c r="G43" s="1">
        <v>708.71</v>
      </c>
      <c r="H43" s="1">
        <v>61.571100000000001</v>
      </c>
      <c r="I43" s="1">
        <v>4.9512</v>
      </c>
      <c r="J43" s="1">
        <v>730.56</v>
      </c>
      <c r="K43" s="1">
        <v>72.489999999999995</v>
      </c>
      <c r="L43" s="1">
        <v>212.95</v>
      </c>
      <c r="M43" s="1">
        <v>551.24</v>
      </c>
      <c r="N43" s="1">
        <v>420.41</v>
      </c>
      <c r="O43" s="1">
        <v>553.19000000000005</v>
      </c>
      <c r="P43" s="1">
        <v>201.18</v>
      </c>
      <c r="Q43" s="1">
        <v>323.7</v>
      </c>
      <c r="S43" s="1">
        <f>SUM(C43:Q43)</f>
        <v>3867.0628999999999</v>
      </c>
      <c r="T43" s="1">
        <f>ROUND(S43/60,2)</f>
        <v>64.45</v>
      </c>
      <c r="U43" s="1">
        <f>ROUND(T43/60,2)</f>
        <v>1.07</v>
      </c>
    </row>
    <row r="44" spans="1:21" x14ac:dyDescent="0.25">
      <c r="A44" s="27"/>
      <c r="B44" s="1" t="s">
        <v>18</v>
      </c>
      <c r="C44" s="1">
        <v>12.1721</v>
      </c>
      <c r="D44" s="1">
        <v>22.978300000000001</v>
      </c>
      <c r="E44" s="1">
        <v>16.775400000000001</v>
      </c>
      <c r="F44" s="1">
        <v>11.5159</v>
      </c>
      <c r="G44" s="1">
        <v>717.05</v>
      </c>
      <c r="H44" s="1">
        <v>70.042199999999994</v>
      </c>
      <c r="I44" s="1">
        <v>13.3109</v>
      </c>
      <c r="J44" s="1">
        <v>739.04</v>
      </c>
      <c r="K44" s="1">
        <v>82</v>
      </c>
      <c r="L44" s="1">
        <v>221.44</v>
      </c>
      <c r="M44" s="1">
        <v>560.20000000000005</v>
      </c>
      <c r="N44" s="1">
        <v>428.93</v>
      </c>
      <c r="O44" s="1">
        <v>562.20000000000005</v>
      </c>
      <c r="P44" s="1">
        <v>210.25</v>
      </c>
      <c r="Q44" s="1">
        <v>332.72</v>
      </c>
      <c r="S44" s="1">
        <f>SUM(C44:Q44)</f>
        <v>4000.6248000000005</v>
      </c>
      <c r="T44" s="1">
        <f>ROUND(S44/60,2)</f>
        <v>66.680000000000007</v>
      </c>
      <c r="U44" s="1">
        <f>ROUND(T44/60,2)</f>
        <v>1.1100000000000001</v>
      </c>
    </row>
    <row r="45" spans="1:21" x14ac:dyDescent="0.25">
      <c r="A45" s="21">
        <v>0.4</v>
      </c>
      <c r="B45" s="2" t="s">
        <v>13</v>
      </c>
      <c r="C45" s="17">
        <v>90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21" x14ac:dyDescent="0.25">
      <c r="A46" s="21"/>
      <c r="B46" s="2" t="s">
        <v>14</v>
      </c>
      <c r="C46" s="1">
        <v>5</v>
      </c>
      <c r="D46" s="1">
        <v>5</v>
      </c>
      <c r="E46" s="1">
        <v>4</v>
      </c>
      <c r="F46" s="1">
        <v>4</v>
      </c>
      <c r="G46" s="10">
        <v>5</v>
      </c>
      <c r="H46" s="1">
        <v>3</v>
      </c>
      <c r="I46" s="1">
        <v>3</v>
      </c>
      <c r="J46" s="1">
        <v>2</v>
      </c>
      <c r="K46" s="1">
        <v>2</v>
      </c>
      <c r="L46" s="1">
        <v>3</v>
      </c>
      <c r="M46" s="1">
        <v>1</v>
      </c>
      <c r="N46" s="1">
        <v>1</v>
      </c>
      <c r="O46" s="1">
        <v>3</v>
      </c>
      <c r="P46" s="1">
        <v>2</v>
      </c>
      <c r="Q46" s="1">
        <v>1</v>
      </c>
    </row>
    <row r="47" spans="1:21" x14ac:dyDescent="0.25">
      <c r="A47" s="21"/>
      <c r="B47" s="2" t="s">
        <v>15</v>
      </c>
      <c r="C47" s="1">
        <v>0</v>
      </c>
      <c r="D47" s="1">
        <v>0</v>
      </c>
      <c r="E47" s="1">
        <v>1</v>
      </c>
      <c r="F47" s="1">
        <v>1</v>
      </c>
      <c r="G47" s="10">
        <v>1</v>
      </c>
      <c r="H47" s="1">
        <v>2</v>
      </c>
      <c r="I47" s="1">
        <v>2</v>
      </c>
      <c r="J47" s="1">
        <v>3</v>
      </c>
      <c r="K47" s="1">
        <v>3</v>
      </c>
      <c r="L47" s="1">
        <v>3</v>
      </c>
      <c r="M47" s="1">
        <v>4</v>
      </c>
      <c r="N47" s="1">
        <v>5</v>
      </c>
      <c r="O47" s="1">
        <v>5</v>
      </c>
      <c r="P47" s="1">
        <v>6</v>
      </c>
      <c r="Q47" s="1">
        <v>8</v>
      </c>
    </row>
    <row r="48" spans="1:21" x14ac:dyDescent="0.25">
      <c r="A48" s="21"/>
      <c r="B48" s="2" t="s">
        <v>9</v>
      </c>
      <c r="C48" s="1">
        <v>14</v>
      </c>
      <c r="D48" s="1">
        <f>C48+14</f>
        <v>28</v>
      </c>
      <c r="E48" s="1">
        <f t="shared" ref="E48:Q48" si="3">D48+14</f>
        <v>42</v>
      </c>
      <c r="F48" s="1">
        <f t="shared" si="3"/>
        <v>56</v>
      </c>
      <c r="G48" s="1">
        <f t="shared" si="3"/>
        <v>70</v>
      </c>
      <c r="H48" s="1">
        <f t="shared" si="3"/>
        <v>84</v>
      </c>
      <c r="I48" s="1">
        <f t="shared" si="3"/>
        <v>98</v>
      </c>
      <c r="J48" s="1">
        <f t="shared" si="3"/>
        <v>112</v>
      </c>
      <c r="K48" s="1">
        <f t="shared" si="3"/>
        <v>126</v>
      </c>
      <c r="L48" s="1">
        <f t="shared" si="3"/>
        <v>140</v>
      </c>
      <c r="M48" s="1">
        <f t="shared" si="3"/>
        <v>154</v>
      </c>
      <c r="N48" s="1">
        <f t="shared" si="3"/>
        <v>168</v>
      </c>
      <c r="O48" s="1">
        <f t="shared" si="3"/>
        <v>182</v>
      </c>
      <c r="P48" s="1">
        <f t="shared" si="3"/>
        <v>196</v>
      </c>
      <c r="Q48" s="1">
        <f t="shared" si="3"/>
        <v>210</v>
      </c>
    </row>
    <row r="49" spans="1:21" x14ac:dyDescent="0.25">
      <c r="A49" s="21"/>
      <c r="B49" s="1" t="s">
        <v>2</v>
      </c>
      <c r="C49" s="10">
        <v>23</v>
      </c>
      <c r="D49" s="10">
        <v>28</v>
      </c>
      <c r="E49" s="10">
        <v>43</v>
      </c>
      <c r="F49" s="10">
        <v>56</v>
      </c>
      <c r="G49" s="10">
        <v>71</v>
      </c>
      <c r="H49" s="10">
        <v>89</v>
      </c>
      <c r="I49" s="10">
        <v>98</v>
      </c>
      <c r="J49" s="10">
        <v>112</v>
      </c>
      <c r="K49" s="10">
        <v>127</v>
      </c>
      <c r="L49" s="10">
        <v>140</v>
      </c>
      <c r="M49" s="10">
        <v>155</v>
      </c>
      <c r="N49" s="10">
        <v>171</v>
      </c>
      <c r="O49" s="10">
        <v>183</v>
      </c>
      <c r="P49" s="10">
        <v>196</v>
      </c>
      <c r="Q49" s="10">
        <v>211</v>
      </c>
    </row>
    <row r="50" spans="1:21" x14ac:dyDescent="0.25">
      <c r="A50" s="21"/>
      <c r="B50" s="1" t="s">
        <v>1</v>
      </c>
      <c r="C50" s="10">
        <v>1.5294000000000001</v>
      </c>
      <c r="D50" s="10">
        <v>1.5294000000000001</v>
      </c>
      <c r="E50" s="10">
        <v>1.9794</v>
      </c>
      <c r="F50" s="10">
        <v>1.9794</v>
      </c>
      <c r="G50" s="10">
        <v>2.2852999999999999</v>
      </c>
      <c r="H50" s="10">
        <v>2.4293999999999998</v>
      </c>
      <c r="I50" s="10">
        <v>2.4293999999999998</v>
      </c>
      <c r="J50" s="10">
        <v>2.8794</v>
      </c>
      <c r="K50" s="10">
        <v>2.8794</v>
      </c>
      <c r="L50" s="10">
        <v>3.1852999999999998</v>
      </c>
      <c r="M50" s="10">
        <v>3.3294000000000001</v>
      </c>
      <c r="N50" s="10">
        <v>4.0853000000000002</v>
      </c>
      <c r="O50" s="10">
        <v>4.6970999999999998</v>
      </c>
      <c r="P50" s="10">
        <v>5.1471</v>
      </c>
      <c r="Q50" s="10">
        <v>6.3529999999999998</v>
      </c>
    </row>
    <row r="51" spans="1:21" x14ac:dyDescent="0.25">
      <c r="A51" s="21"/>
      <c r="B51" s="1" t="s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0">
        <v>0</v>
      </c>
      <c r="N51" s="10">
        <v>0</v>
      </c>
      <c r="O51" s="10">
        <v>0.1</v>
      </c>
      <c r="P51" s="10">
        <v>0.09</v>
      </c>
      <c r="Q51" s="10">
        <v>7.8700000000000006E-2</v>
      </c>
    </row>
    <row r="52" spans="1:21" x14ac:dyDescent="0.25">
      <c r="A52" s="21"/>
      <c r="B52" s="1" t="s">
        <v>3</v>
      </c>
      <c r="C52" s="28">
        <v>106515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</row>
    <row r="53" spans="1:21" x14ac:dyDescent="0.25">
      <c r="A53" s="21"/>
      <c r="B53" s="1" t="s">
        <v>7</v>
      </c>
      <c r="C53" s="28">
        <v>204620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</row>
    <row r="54" spans="1:21" x14ac:dyDescent="0.25">
      <c r="A54" s="21"/>
      <c r="B54" s="1" t="s">
        <v>5</v>
      </c>
      <c r="C54" s="28">
        <v>0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</row>
    <row r="55" spans="1:21" x14ac:dyDescent="0.25">
      <c r="A55" s="21"/>
      <c r="B55" s="1" t="s">
        <v>4</v>
      </c>
      <c r="C55" s="28">
        <v>106607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</row>
    <row r="56" spans="1:21" x14ac:dyDescent="0.25">
      <c r="A56" s="21"/>
      <c r="B56" s="1" t="s">
        <v>6</v>
      </c>
      <c r="C56" s="28">
        <v>106607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S56" s="1" t="s">
        <v>19</v>
      </c>
      <c r="T56" s="1" t="s">
        <v>20</v>
      </c>
      <c r="U56" s="1" t="s">
        <v>21</v>
      </c>
    </row>
    <row r="57" spans="1:21" x14ac:dyDescent="0.25">
      <c r="A57" s="21"/>
      <c r="B57" s="1" t="s">
        <v>17</v>
      </c>
      <c r="C57" s="10">
        <v>8.09</v>
      </c>
      <c r="D57" s="10">
        <v>10.62</v>
      </c>
      <c r="E57" s="10">
        <v>38.1</v>
      </c>
      <c r="F57" s="10">
        <v>6.93</v>
      </c>
      <c r="G57" s="10">
        <v>10560</v>
      </c>
      <c r="H57" s="10">
        <v>2661.91</v>
      </c>
      <c r="I57" s="10">
        <v>14.5</v>
      </c>
      <c r="J57" s="10">
        <v>10646.97</v>
      </c>
      <c r="K57" s="10">
        <v>469.98</v>
      </c>
      <c r="L57" s="10">
        <v>3778.35</v>
      </c>
      <c r="M57" s="10">
        <v>1032.23</v>
      </c>
      <c r="N57" s="10">
        <v>11274.7</v>
      </c>
      <c r="O57" s="10">
        <v>12502.04</v>
      </c>
      <c r="P57" s="10">
        <v>12565.01</v>
      </c>
      <c r="Q57" s="10">
        <v>29844.23</v>
      </c>
      <c r="S57" s="1">
        <f>SUM(C57:Q57)</f>
        <v>95413.659999999989</v>
      </c>
      <c r="T57" s="1">
        <f>ROUND(S57/60,2)</f>
        <v>1590.23</v>
      </c>
      <c r="U57" s="1">
        <f>ROUND(T57/60,2)</f>
        <v>26.5</v>
      </c>
    </row>
    <row r="58" spans="1:21" x14ac:dyDescent="0.25">
      <c r="A58" s="21"/>
      <c r="B58" s="1" t="s">
        <v>18</v>
      </c>
      <c r="C58" s="10">
        <v>23.5</v>
      </c>
      <c r="D58" s="10">
        <v>25.09</v>
      </c>
      <c r="E58" s="10">
        <v>52.63</v>
      </c>
      <c r="F58" s="10">
        <v>21.52</v>
      </c>
      <c r="G58" s="10">
        <v>10576.24</v>
      </c>
      <c r="H58" s="10">
        <v>2679.08</v>
      </c>
      <c r="I58" s="10">
        <v>29.96</v>
      </c>
      <c r="J58" s="10">
        <v>10662.25</v>
      </c>
      <c r="K58" s="10">
        <v>485.41</v>
      </c>
      <c r="L58" s="10">
        <v>3794.85</v>
      </c>
      <c r="M58" s="10">
        <v>1048.6500000000001</v>
      </c>
      <c r="N58" s="10">
        <v>11291.04</v>
      </c>
      <c r="O58" s="10">
        <v>12517.2</v>
      </c>
      <c r="P58" s="10">
        <v>12581.82</v>
      </c>
      <c r="Q58" s="10">
        <v>29860.49</v>
      </c>
      <c r="S58" s="1">
        <f>SUM(C58:Q58)</f>
        <v>95649.73</v>
      </c>
      <c r="T58" s="1">
        <f>ROUND(S58/60,2)</f>
        <v>1594.16</v>
      </c>
      <c r="U58" s="1">
        <f>ROUND(T58/60,2)</f>
        <v>26.57</v>
      </c>
    </row>
    <row r="59" spans="1:21" x14ac:dyDescent="0.25">
      <c r="A59" s="21">
        <v>0.5</v>
      </c>
      <c r="B59" s="2" t="s">
        <v>13</v>
      </c>
      <c r="C59" s="17">
        <v>112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21" x14ac:dyDescent="0.25">
      <c r="A60" s="21"/>
      <c r="B60" s="2" t="s">
        <v>14</v>
      </c>
      <c r="C60" s="1">
        <v>6</v>
      </c>
      <c r="D60" s="1">
        <v>6</v>
      </c>
      <c r="E60" s="1">
        <v>5</v>
      </c>
      <c r="F60" s="1">
        <v>5</v>
      </c>
      <c r="G60" s="8">
        <v>2</v>
      </c>
      <c r="H60" s="1">
        <v>4</v>
      </c>
      <c r="I60" s="1">
        <v>4</v>
      </c>
      <c r="J60" s="1">
        <v>3</v>
      </c>
      <c r="K60" s="1">
        <v>3</v>
      </c>
      <c r="L60" s="1">
        <v>2</v>
      </c>
      <c r="M60" s="1">
        <v>3</v>
      </c>
      <c r="N60" s="1">
        <v>2</v>
      </c>
      <c r="O60" s="1">
        <v>1</v>
      </c>
      <c r="P60" s="1">
        <v>3</v>
      </c>
      <c r="Q60" s="8" t="s">
        <v>16</v>
      </c>
    </row>
    <row r="61" spans="1:21" x14ac:dyDescent="0.25">
      <c r="A61" s="21"/>
      <c r="B61" s="2" t="s">
        <v>15</v>
      </c>
      <c r="C61" s="1">
        <v>0</v>
      </c>
      <c r="D61" s="1">
        <v>0</v>
      </c>
      <c r="E61" s="1">
        <v>1</v>
      </c>
      <c r="F61" s="1">
        <v>1</v>
      </c>
      <c r="G61" s="8">
        <v>1</v>
      </c>
      <c r="H61" s="1">
        <v>2</v>
      </c>
      <c r="I61" s="1">
        <v>2</v>
      </c>
      <c r="J61" s="1">
        <v>3</v>
      </c>
      <c r="K61" s="1">
        <v>3</v>
      </c>
      <c r="L61" s="1">
        <v>4</v>
      </c>
      <c r="M61" s="1">
        <v>4</v>
      </c>
      <c r="N61" s="1">
        <v>5</v>
      </c>
      <c r="O61" s="1">
        <v>6</v>
      </c>
      <c r="P61" s="1">
        <v>6</v>
      </c>
      <c r="Q61" s="8" t="s">
        <v>16</v>
      </c>
    </row>
    <row r="62" spans="1:21" x14ac:dyDescent="0.25">
      <c r="A62" s="21"/>
      <c r="B62" s="2" t="s">
        <v>9</v>
      </c>
      <c r="C62" s="1">
        <v>15</v>
      </c>
      <c r="D62" s="1">
        <f>C62+15</f>
        <v>30</v>
      </c>
      <c r="E62" s="1">
        <f t="shared" ref="E62:Q62" si="4">D62+15</f>
        <v>45</v>
      </c>
      <c r="F62" s="1">
        <f t="shared" si="4"/>
        <v>60</v>
      </c>
      <c r="G62" s="8">
        <f t="shared" si="4"/>
        <v>75</v>
      </c>
      <c r="H62" s="1">
        <f t="shared" si="4"/>
        <v>90</v>
      </c>
      <c r="I62" s="1">
        <f t="shared" si="4"/>
        <v>105</v>
      </c>
      <c r="J62" s="1">
        <f t="shared" si="4"/>
        <v>120</v>
      </c>
      <c r="K62" s="1">
        <f t="shared" si="4"/>
        <v>135</v>
      </c>
      <c r="L62" s="1">
        <f t="shared" si="4"/>
        <v>150</v>
      </c>
      <c r="M62" s="1">
        <f t="shared" si="4"/>
        <v>165</v>
      </c>
      <c r="N62" s="1">
        <f t="shared" si="4"/>
        <v>180</v>
      </c>
      <c r="O62" s="1">
        <f t="shared" si="4"/>
        <v>195</v>
      </c>
      <c r="P62" s="1">
        <f t="shared" si="4"/>
        <v>210</v>
      </c>
      <c r="Q62" s="8">
        <f t="shared" si="4"/>
        <v>225</v>
      </c>
    </row>
    <row r="63" spans="1:21" x14ac:dyDescent="0.25">
      <c r="A63" s="21"/>
      <c r="B63" s="1" t="s">
        <v>2</v>
      </c>
      <c r="C63" s="1">
        <v>21</v>
      </c>
      <c r="D63" s="1">
        <v>30</v>
      </c>
      <c r="E63" s="1">
        <v>54</v>
      </c>
      <c r="F63" s="1">
        <v>64</v>
      </c>
      <c r="G63" s="8">
        <v>76</v>
      </c>
      <c r="H63" s="1">
        <v>90</v>
      </c>
      <c r="I63" s="1">
        <v>105</v>
      </c>
      <c r="J63" s="1">
        <v>138</v>
      </c>
      <c r="K63" s="1">
        <v>135</v>
      </c>
      <c r="L63" s="1">
        <v>151</v>
      </c>
      <c r="M63" s="1">
        <v>167</v>
      </c>
      <c r="N63" s="1">
        <v>182</v>
      </c>
      <c r="O63" s="1">
        <v>195</v>
      </c>
      <c r="P63" s="1">
        <v>210</v>
      </c>
      <c r="Q63" s="8" t="s">
        <v>16</v>
      </c>
    </row>
    <row r="64" spans="1:21" x14ac:dyDescent="0.25">
      <c r="A64" s="21"/>
      <c r="B64" s="1" t="s">
        <v>1</v>
      </c>
      <c r="C64" s="1">
        <v>1.8352999999999999</v>
      </c>
      <c r="D64" s="1">
        <v>1.8352999999999999</v>
      </c>
      <c r="E64" s="1">
        <v>2.2852999999999999</v>
      </c>
      <c r="F64" s="1">
        <v>2.2852999999999999</v>
      </c>
      <c r="G64" s="8">
        <v>2.5912000000000002</v>
      </c>
      <c r="H64" s="1">
        <v>2.7353000000000001</v>
      </c>
      <c r="I64" s="1">
        <v>2.7353000000000001</v>
      </c>
      <c r="J64" s="1">
        <v>3.1852999999999998</v>
      </c>
      <c r="K64" s="1">
        <v>3.1852999999999998</v>
      </c>
      <c r="L64" s="1">
        <v>3.6353</v>
      </c>
      <c r="M64" s="1">
        <v>3.9411999999999998</v>
      </c>
      <c r="N64" s="1">
        <v>4.3912000000000004</v>
      </c>
      <c r="O64" s="1">
        <v>4.8411999999999997</v>
      </c>
      <c r="P64" s="1">
        <v>5.4530000000000003</v>
      </c>
      <c r="Q64" s="8" t="s">
        <v>16</v>
      </c>
    </row>
    <row r="65" spans="1:21" x14ac:dyDescent="0.25">
      <c r="A65" s="21"/>
      <c r="B65" s="1" t="s">
        <v>0</v>
      </c>
      <c r="C65" s="6">
        <v>0</v>
      </c>
      <c r="D65" s="6">
        <v>0</v>
      </c>
      <c r="E65" s="6">
        <v>0</v>
      </c>
      <c r="F65" s="6">
        <v>0</v>
      </c>
      <c r="G65" s="9">
        <v>11.49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1">
        <v>8.1600000000000006E-2</v>
      </c>
      <c r="N65" s="1">
        <v>0</v>
      </c>
      <c r="O65" s="1">
        <v>0</v>
      </c>
      <c r="P65" s="1">
        <v>0</v>
      </c>
      <c r="Q65" s="8" t="s">
        <v>16</v>
      </c>
    </row>
    <row r="66" spans="1:21" x14ac:dyDescent="0.25">
      <c r="A66" s="21"/>
      <c r="B66" s="1" t="s">
        <v>3</v>
      </c>
      <c r="C66" s="17">
        <v>152099</v>
      </c>
      <c r="D66" s="17"/>
      <c r="E66" s="17"/>
      <c r="F66" s="17"/>
      <c r="G66" s="29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21" x14ac:dyDescent="0.25">
      <c r="A67" s="21"/>
      <c r="B67" s="1" t="s">
        <v>7</v>
      </c>
      <c r="C67" s="17">
        <v>303642</v>
      </c>
      <c r="D67" s="17"/>
      <c r="E67" s="17"/>
      <c r="F67" s="17"/>
      <c r="G67" s="29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21" x14ac:dyDescent="0.25">
      <c r="A68" s="21"/>
      <c r="B68" s="1" t="s">
        <v>5</v>
      </c>
      <c r="C68" s="17">
        <v>0</v>
      </c>
      <c r="D68" s="17"/>
      <c r="E68" s="17"/>
      <c r="F68" s="17"/>
      <c r="G68" s="29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21" x14ac:dyDescent="0.25">
      <c r="A69" s="21"/>
      <c r="B69" s="1" t="s">
        <v>4</v>
      </c>
      <c r="C69" s="17">
        <v>152213</v>
      </c>
      <c r="D69" s="17"/>
      <c r="E69" s="17"/>
      <c r="F69" s="17"/>
      <c r="G69" s="29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21" x14ac:dyDescent="0.25">
      <c r="A70" s="21"/>
      <c r="B70" s="1" t="s">
        <v>6</v>
      </c>
      <c r="C70" s="17">
        <v>152213</v>
      </c>
      <c r="D70" s="17"/>
      <c r="E70" s="17"/>
      <c r="F70" s="17"/>
      <c r="G70" s="29"/>
      <c r="H70" s="17"/>
      <c r="I70" s="17"/>
      <c r="J70" s="17"/>
      <c r="K70" s="17"/>
      <c r="L70" s="17"/>
      <c r="M70" s="17"/>
      <c r="N70" s="17"/>
      <c r="O70" s="17"/>
      <c r="P70" s="17"/>
      <c r="Q70" s="17"/>
      <c r="S70" s="1" t="s">
        <v>19</v>
      </c>
      <c r="T70" s="1" t="s">
        <v>20</v>
      </c>
      <c r="U70" s="1" t="s">
        <v>21</v>
      </c>
    </row>
    <row r="71" spans="1:21" x14ac:dyDescent="0.25">
      <c r="A71" s="21"/>
      <c r="B71" s="1" t="s">
        <v>17</v>
      </c>
      <c r="C71" s="1">
        <v>15.29</v>
      </c>
      <c r="D71" s="1">
        <v>12.57</v>
      </c>
      <c r="E71" s="1">
        <v>562.70000000000005</v>
      </c>
      <c r="F71" s="1">
        <v>20.64</v>
      </c>
      <c r="G71" s="8">
        <v>43200.3</v>
      </c>
      <c r="H71" s="1">
        <v>19210.900000000001</v>
      </c>
      <c r="I71" s="1">
        <v>82.74</v>
      </c>
      <c r="J71" s="1">
        <v>25367.38</v>
      </c>
      <c r="K71" s="1">
        <v>597</v>
      </c>
      <c r="L71" s="1">
        <v>25574.81</v>
      </c>
      <c r="M71" s="1">
        <v>20882.310000000001</v>
      </c>
      <c r="N71" s="1">
        <v>24025.52</v>
      </c>
      <c r="O71" s="1">
        <v>10171.030000000001</v>
      </c>
      <c r="P71" s="1">
        <v>3967.6</v>
      </c>
      <c r="Q71" s="8">
        <v>43200</v>
      </c>
      <c r="S71" s="1">
        <f>SUM(C71:Q71)</f>
        <v>216890.79</v>
      </c>
      <c r="T71" s="1">
        <f>ROUND(S71/60,2)</f>
        <v>3614.85</v>
      </c>
      <c r="U71" s="1">
        <f>ROUND(T71/60,2)</f>
        <v>60.25</v>
      </c>
    </row>
    <row r="72" spans="1:21" x14ac:dyDescent="0.25">
      <c r="A72" s="21"/>
      <c r="B72" s="1" t="s">
        <v>18</v>
      </c>
      <c r="C72" s="1">
        <v>40.15</v>
      </c>
      <c r="D72" s="1">
        <v>37.159999999999997</v>
      </c>
      <c r="E72" s="1">
        <v>586.79999999999995</v>
      </c>
      <c r="F72" s="1">
        <v>44.54</v>
      </c>
      <c r="G72" s="8">
        <v>43223.33</v>
      </c>
      <c r="H72" s="1">
        <v>19246.41</v>
      </c>
      <c r="I72" s="1">
        <v>106.02</v>
      </c>
      <c r="J72" s="1">
        <v>25391.21</v>
      </c>
      <c r="K72" s="1">
        <v>620.88</v>
      </c>
      <c r="L72" s="1">
        <v>25597.88</v>
      </c>
      <c r="M72" s="1">
        <v>20904.419999999998</v>
      </c>
      <c r="N72" s="1">
        <v>24049.83</v>
      </c>
      <c r="O72" s="1">
        <v>10194.870000000001</v>
      </c>
      <c r="P72" s="1">
        <v>3992.83</v>
      </c>
      <c r="Q72" s="8">
        <v>43223</v>
      </c>
      <c r="S72" s="1">
        <f>SUM(C72:Q72)</f>
        <v>217259.33</v>
      </c>
      <c r="T72" s="1">
        <f>ROUND(S72/60,2)</f>
        <v>3620.99</v>
      </c>
      <c r="U72" s="1">
        <f>ROUND(T72/60,2)</f>
        <v>60.35</v>
      </c>
    </row>
    <row r="81" spans="1:22" x14ac:dyDescent="0.25">
      <c r="S81" s="17" t="s">
        <v>23</v>
      </c>
      <c r="T81" s="17"/>
      <c r="U81" s="17"/>
      <c r="V81" s="17"/>
    </row>
    <row r="82" spans="1:22" x14ac:dyDescent="0.25">
      <c r="S82" s="1" t="s">
        <v>24</v>
      </c>
      <c r="T82" s="1" t="s">
        <v>25</v>
      </c>
      <c r="U82" s="1" t="s">
        <v>26</v>
      </c>
      <c r="V82" s="1" t="s">
        <v>27</v>
      </c>
    </row>
    <row r="83" spans="1:22" x14ac:dyDescent="0.25">
      <c r="S83" s="1">
        <f>SUM(S72,S58,S44,S30,S16)</f>
        <v>318476.76299999998</v>
      </c>
      <c r="T83" s="1">
        <f>ROUND(S83/60,2)</f>
        <v>5307.95</v>
      </c>
      <c r="U83" s="1">
        <f>ROUND(T83/60,2)</f>
        <v>88.47</v>
      </c>
      <c r="V83" s="1">
        <f>U83/24</f>
        <v>3.6862499999999998</v>
      </c>
    </row>
    <row r="85" spans="1:22" x14ac:dyDescent="0.25">
      <c r="B85" s="7"/>
    </row>
    <row r="86" spans="1:22" x14ac:dyDescent="0.25">
      <c r="B86" s="7"/>
    </row>
    <row r="87" spans="1:22" x14ac:dyDescent="0.25">
      <c r="B87" s="7"/>
    </row>
    <row r="88" spans="1:22" x14ac:dyDescent="0.25">
      <c r="B88" s="7"/>
    </row>
    <row r="89" spans="1:22" x14ac:dyDescent="0.25">
      <c r="B89" s="7"/>
    </row>
    <row r="90" spans="1:22" x14ac:dyDescent="0.25">
      <c r="B90" s="7"/>
    </row>
    <row r="91" spans="1:22" x14ac:dyDescent="0.25">
      <c r="B91" s="7"/>
    </row>
    <row r="92" spans="1:22" x14ac:dyDescent="0.25">
      <c r="B92" s="7"/>
    </row>
    <row r="93" spans="1:22" x14ac:dyDescent="0.25">
      <c r="B93" s="7"/>
    </row>
    <row r="94" spans="1:22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</row>
    <row r="95" spans="1:22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</row>
    <row r="96" spans="1:22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15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</row>
    <row r="98" spans="1:15" x14ac:dyDescent="0.25">
      <c r="A98" s="36"/>
      <c r="B98" s="37"/>
      <c r="C98" s="37"/>
      <c r="D98" s="37"/>
      <c r="E98" s="37"/>
      <c r="F98" s="37"/>
      <c r="G98" s="36"/>
      <c r="H98" s="36"/>
      <c r="I98" s="36"/>
      <c r="J98" s="36"/>
      <c r="K98" s="36"/>
      <c r="L98" s="36"/>
      <c r="M98" s="36"/>
      <c r="N98" s="36"/>
      <c r="O98" s="36"/>
    </row>
    <row r="99" spans="1:15" x14ac:dyDescent="0.25">
      <c r="A99" s="36"/>
      <c r="B99" s="41"/>
      <c r="C99" s="41"/>
      <c r="D99" s="41"/>
      <c r="E99" s="38"/>
      <c r="F99" s="41"/>
      <c r="G99" s="36"/>
      <c r="H99" s="36"/>
      <c r="I99" s="36"/>
      <c r="J99" s="36"/>
      <c r="K99" s="36"/>
      <c r="L99" s="36"/>
      <c r="M99" s="36"/>
      <c r="N99" s="36"/>
      <c r="O99" s="36"/>
    </row>
    <row r="100" spans="1:15" x14ac:dyDescent="0.25">
      <c r="A100" s="36"/>
      <c r="B100" s="41"/>
      <c r="C100" s="41"/>
      <c r="D100" s="41"/>
      <c r="E100" s="38"/>
      <c r="F100" s="41"/>
      <c r="G100" s="36"/>
      <c r="H100" s="36"/>
      <c r="I100" s="36"/>
      <c r="J100" s="36"/>
      <c r="K100" s="36"/>
      <c r="L100" s="36"/>
      <c r="M100" s="36"/>
      <c r="N100" s="36"/>
      <c r="O100" s="36"/>
    </row>
    <row r="101" spans="1:15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</row>
    <row r="102" spans="1:15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</row>
    <row r="103" spans="1:15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</row>
    <row r="104" spans="1:15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</row>
    <row r="105" spans="1:15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</row>
    <row r="106" spans="1:15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</row>
    <row r="107" spans="1:15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</row>
    <row r="108" spans="1:15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</row>
    <row r="109" spans="1:15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</row>
    <row r="110" spans="1:15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</row>
    <row r="111" spans="1:15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</row>
    <row r="112" spans="1:15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</row>
    <row r="113" spans="1:15" x14ac:dyDescent="0.25">
      <c r="A113" s="37"/>
      <c r="B113" s="36"/>
      <c r="C113" s="36"/>
      <c r="D113" s="36"/>
      <c r="E113" s="36"/>
      <c r="F113" s="40"/>
      <c r="G113" s="36"/>
      <c r="H113" s="36"/>
      <c r="I113" s="36"/>
      <c r="J113" s="36"/>
      <c r="K113" s="36"/>
      <c r="L113" s="36"/>
      <c r="M113" s="36"/>
      <c r="N113" s="36"/>
      <c r="O113" s="36"/>
    </row>
    <row r="114" spans="1:15" x14ac:dyDescent="0.25">
      <c r="A114" s="37"/>
      <c r="B114" s="36"/>
      <c r="C114" s="36"/>
      <c r="D114" s="36"/>
      <c r="E114" s="36"/>
      <c r="F114" s="40"/>
      <c r="G114" s="36"/>
      <c r="H114" s="36"/>
      <c r="I114" s="36"/>
      <c r="J114" s="36"/>
      <c r="K114" s="36"/>
      <c r="L114" s="36"/>
      <c r="M114" s="36"/>
      <c r="N114" s="36"/>
      <c r="O114" s="36"/>
    </row>
    <row r="115" spans="1:15" x14ac:dyDescent="0.25">
      <c r="A115" s="37"/>
      <c r="B115" s="36"/>
      <c r="C115" s="36"/>
      <c r="D115" s="36"/>
      <c r="E115" s="36"/>
      <c r="F115" s="40"/>
      <c r="G115" s="36"/>
      <c r="H115" s="36"/>
      <c r="I115" s="36"/>
      <c r="J115" s="36"/>
      <c r="K115" s="36"/>
      <c r="L115" s="36"/>
      <c r="M115" s="36"/>
      <c r="N115" s="36"/>
      <c r="O115" s="36"/>
    </row>
    <row r="116" spans="1:15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</row>
    <row r="117" spans="1:15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</row>
    <row r="118" spans="1:15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</row>
    <row r="119" spans="1:15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</row>
    <row r="120" spans="1:15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</row>
    <row r="121" spans="1:15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</row>
  </sheetData>
  <mergeCells count="38">
    <mergeCell ref="A17:A30"/>
    <mergeCell ref="C17:Q17"/>
    <mergeCell ref="C26:Q26"/>
    <mergeCell ref="C27:Q27"/>
    <mergeCell ref="B2:Q2"/>
    <mergeCell ref="C3:Q3"/>
    <mergeCell ref="A1:Q1"/>
    <mergeCell ref="C59:Q59"/>
    <mergeCell ref="C45:Q45"/>
    <mergeCell ref="C10:Q10"/>
    <mergeCell ref="C11:Q11"/>
    <mergeCell ref="C12:Q12"/>
    <mergeCell ref="C13:Q13"/>
    <mergeCell ref="C14:Q14"/>
    <mergeCell ref="C24:Q24"/>
    <mergeCell ref="C25:Q25"/>
    <mergeCell ref="A59:A72"/>
    <mergeCell ref="C70:Q70"/>
    <mergeCell ref="A45:A58"/>
    <mergeCell ref="C52:Q52"/>
    <mergeCell ref="C53:Q53"/>
    <mergeCell ref="C54:Q54"/>
    <mergeCell ref="A3:A16"/>
    <mergeCell ref="S81:V81"/>
    <mergeCell ref="C55:Q55"/>
    <mergeCell ref="C56:Q56"/>
    <mergeCell ref="C66:Q66"/>
    <mergeCell ref="C67:Q67"/>
    <mergeCell ref="C68:Q68"/>
    <mergeCell ref="C69:Q69"/>
    <mergeCell ref="C28:Q28"/>
    <mergeCell ref="C38:Q38"/>
    <mergeCell ref="C39:Q39"/>
    <mergeCell ref="C40:Q40"/>
    <mergeCell ref="C41:Q41"/>
    <mergeCell ref="C42:Q42"/>
    <mergeCell ref="A31:A44"/>
    <mergeCell ref="C31:Q3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0D51-BE35-43FF-95B7-8FE601DE7509}">
  <dimension ref="A1:AI112"/>
  <sheetViews>
    <sheetView zoomScale="70" zoomScaleNormal="70" workbookViewId="0">
      <pane ySplit="2" topLeftCell="A57" activePane="bottomLeft" state="frozen"/>
      <selection pane="bottomLeft" activeCell="H76" sqref="H76"/>
    </sheetView>
  </sheetViews>
  <sheetFormatPr defaultRowHeight="15" x14ac:dyDescent="0.25"/>
  <cols>
    <col min="1" max="1" width="23.28515625" bestFit="1" customWidth="1"/>
    <col min="2" max="2" width="23.140625" customWidth="1"/>
    <col min="3" max="3" width="8.7109375" bestFit="1" customWidth="1"/>
    <col min="4" max="4" width="11.140625" customWidth="1"/>
    <col min="5" max="8" width="8.7109375" bestFit="1" customWidth="1"/>
    <col min="9" max="13" width="10" bestFit="1" customWidth="1"/>
    <col min="14" max="14" width="13.140625" customWidth="1"/>
    <col min="17" max="17" width="11.140625" bestFit="1" customWidth="1"/>
    <col min="18" max="22" width="8.7109375" bestFit="1" customWidth="1"/>
    <col min="23" max="23" width="3.42578125" customWidth="1"/>
    <col min="24" max="24" width="15.7109375" bestFit="1" customWidth="1"/>
    <col min="25" max="25" width="18.140625" bestFit="1" customWidth="1"/>
    <col min="26" max="26" width="15.85546875" bestFit="1" customWidth="1"/>
    <col min="27" max="27" width="18.7109375" bestFit="1" customWidth="1"/>
    <col min="29" max="29" width="16.85546875" bestFit="1" customWidth="1"/>
    <col min="32" max="32" width="15.140625" bestFit="1" customWidth="1"/>
  </cols>
  <sheetData>
    <row r="1" spans="1:35" x14ac:dyDescent="0.25">
      <c r="A1" s="35" t="s">
        <v>10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35" x14ac:dyDescent="0.25">
      <c r="A2" s="4" t="s">
        <v>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35" x14ac:dyDescent="0.25">
      <c r="A3" s="21">
        <v>0.1</v>
      </c>
      <c r="B3" s="2" t="s">
        <v>13</v>
      </c>
      <c r="C3" s="14">
        <v>40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</row>
    <row r="4" spans="1:35" x14ac:dyDescent="0.25">
      <c r="A4" s="21"/>
      <c r="B4" s="2" t="s">
        <v>14</v>
      </c>
      <c r="C4" s="10">
        <v>2</v>
      </c>
      <c r="D4" s="10">
        <v>1</v>
      </c>
      <c r="E4" s="10">
        <v>1</v>
      </c>
      <c r="F4" s="10">
        <v>1</v>
      </c>
      <c r="G4" s="10">
        <v>0</v>
      </c>
      <c r="H4" s="10">
        <v>0</v>
      </c>
      <c r="I4" s="10">
        <v>1</v>
      </c>
      <c r="J4" s="10">
        <v>0</v>
      </c>
      <c r="K4" s="10">
        <v>1</v>
      </c>
      <c r="L4" s="10">
        <v>2</v>
      </c>
      <c r="M4" s="10">
        <v>1</v>
      </c>
      <c r="N4" s="10">
        <v>1</v>
      </c>
      <c r="O4" s="10">
        <v>1</v>
      </c>
      <c r="P4" s="10">
        <v>1</v>
      </c>
      <c r="Q4" s="10">
        <v>3</v>
      </c>
      <c r="R4" s="10">
        <v>1</v>
      </c>
      <c r="S4" s="10">
        <v>1</v>
      </c>
      <c r="T4" s="10">
        <v>2</v>
      </c>
      <c r="U4" s="10">
        <v>2</v>
      </c>
      <c r="V4" s="10">
        <v>2</v>
      </c>
    </row>
    <row r="5" spans="1:35" x14ac:dyDescent="0.25">
      <c r="A5" s="21"/>
      <c r="B5" s="2" t="s">
        <v>15</v>
      </c>
      <c r="C5" s="10">
        <v>0</v>
      </c>
      <c r="D5" s="10">
        <v>1</v>
      </c>
      <c r="E5" s="10">
        <v>1</v>
      </c>
      <c r="F5" s="10">
        <v>1</v>
      </c>
      <c r="G5" s="10">
        <v>2</v>
      </c>
      <c r="H5" s="10">
        <v>2</v>
      </c>
      <c r="I5" s="10">
        <v>2</v>
      </c>
      <c r="J5" s="10">
        <v>3</v>
      </c>
      <c r="K5" s="10">
        <v>3</v>
      </c>
      <c r="L5" s="10">
        <v>3</v>
      </c>
      <c r="M5" s="10">
        <v>4</v>
      </c>
      <c r="N5" s="10">
        <v>4</v>
      </c>
      <c r="O5" s="10">
        <v>5</v>
      </c>
      <c r="P5" s="10">
        <v>5</v>
      </c>
      <c r="Q5" s="10">
        <v>5</v>
      </c>
      <c r="R5" s="10">
        <v>6</v>
      </c>
      <c r="S5" s="10">
        <v>7</v>
      </c>
      <c r="T5" s="10">
        <v>7</v>
      </c>
      <c r="U5" s="10">
        <v>8</v>
      </c>
      <c r="V5" s="10">
        <v>9</v>
      </c>
    </row>
    <row r="6" spans="1:35" x14ac:dyDescent="0.25">
      <c r="A6" s="21"/>
      <c r="B6" s="2" t="s">
        <v>9</v>
      </c>
      <c r="C6" s="10">
        <v>13</v>
      </c>
      <c r="D6" s="10">
        <f>C6+13</f>
        <v>26</v>
      </c>
      <c r="E6" s="10">
        <f t="shared" ref="E6:V6" si="0">D6+13</f>
        <v>39</v>
      </c>
      <c r="F6" s="10">
        <f t="shared" si="0"/>
        <v>52</v>
      </c>
      <c r="G6" s="10">
        <f t="shared" si="0"/>
        <v>65</v>
      </c>
      <c r="H6" s="10">
        <f t="shared" si="0"/>
        <v>78</v>
      </c>
      <c r="I6" s="10">
        <f t="shared" si="0"/>
        <v>91</v>
      </c>
      <c r="J6" s="10">
        <f t="shared" si="0"/>
        <v>104</v>
      </c>
      <c r="K6" s="10">
        <f t="shared" si="0"/>
        <v>117</v>
      </c>
      <c r="L6" s="10">
        <f t="shared" si="0"/>
        <v>130</v>
      </c>
      <c r="M6" s="10">
        <f t="shared" si="0"/>
        <v>143</v>
      </c>
      <c r="N6" s="10">
        <f t="shared" si="0"/>
        <v>156</v>
      </c>
      <c r="O6" s="10">
        <f t="shared" si="0"/>
        <v>169</v>
      </c>
      <c r="P6" s="10">
        <f t="shared" si="0"/>
        <v>182</v>
      </c>
      <c r="Q6" s="10">
        <f t="shared" si="0"/>
        <v>195</v>
      </c>
      <c r="R6" s="10">
        <f t="shared" si="0"/>
        <v>208</v>
      </c>
      <c r="S6" s="10">
        <f t="shared" si="0"/>
        <v>221</v>
      </c>
      <c r="T6" s="10">
        <f t="shared" si="0"/>
        <v>234</v>
      </c>
      <c r="U6" s="10">
        <f t="shared" si="0"/>
        <v>247</v>
      </c>
      <c r="V6" s="10">
        <f t="shared" si="0"/>
        <v>260</v>
      </c>
    </row>
    <row r="7" spans="1:35" x14ac:dyDescent="0.25">
      <c r="A7" s="21"/>
      <c r="B7" s="1" t="s">
        <v>2</v>
      </c>
      <c r="C7" s="10">
        <v>14</v>
      </c>
      <c r="D7" s="10">
        <v>49</v>
      </c>
      <c r="E7" s="10">
        <v>51</v>
      </c>
      <c r="F7" s="10">
        <v>54</v>
      </c>
      <c r="G7" s="10">
        <v>78</v>
      </c>
      <c r="H7" s="10">
        <v>78</v>
      </c>
      <c r="I7" s="10">
        <v>92</v>
      </c>
      <c r="J7" s="10">
        <v>106</v>
      </c>
      <c r="K7" s="10">
        <v>119</v>
      </c>
      <c r="L7" s="10">
        <v>134</v>
      </c>
      <c r="M7" s="10">
        <v>144</v>
      </c>
      <c r="N7" s="10">
        <v>156</v>
      </c>
      <c r="O7" s="10">
        <v>169</v>
      </c>
      <c r="P7" s="10">
        <v>183</v>
      </c>
      <c r="Q7" s="10">
        <v>195</v>
      </c>
      <c r="R7" s="10">
        <v>209</v>
      </c>
      <c r="S7" s="10">
        <v>221</v>
      </c>
      <c r="T7" s="10">
        <v>237</v>
      </c>
      <c r="U7" s="10">
        <v>250</v>
      </c>
      <c r="V7" s="10">
        <v>261</v>
      </c>
    </row>
    <row r="8" spans="1:35" x14ac:dyDescent="0.25">
      <c r="A8" s="21"/>
      <c r="B8" s="1" t="s">
        <v>1</v>
      </c>
      <c r="C8" s="10">
        <v>0.61170000000000002</v>
      </c>
      <c r="D8" s="10">
        <v>1.0609999999999999</v>
      </c>
      <c r="E8" s="10">
        <v>1.0609999999999999</v>
      </c>
      <c r="F8" s="10">
        <v>1.0609999999999999</v>
      </c>
      <c r="G8" s="10">
        <v>1.5117</v>
      </c>
      <c r="H8" s="10">
        <v>1.5117</v>
      </c>
      <c r="I8" s="10">
        <v>1.8176000000000001</v>
      </c>
      <c r="J8" s="10">
        <v>2.2675999999999998</v>
      </c>
      <c r="K8" s="10">
        <v>2.5735000000000001</v>
      </c>
      <c r="L8" s="10">
        <v>2.8794</v>
      </c>
      <c r="M8" s="10">
        <v>3.3294000000000001</v>
      </c>
      <c r="N8" s="10">
        <v>3.3294000000000001</v>
      </c>
      <c r="O8" s="10">
        <v>4.0853000000000002</v>
      </c>
      <c r="P8" s="10">
        <v>4.0853000000000002</v>
      </c>
      <c r="Q8" s="10">
        <v>4.6970999999999998</v>
      </c>
      <c r="R8" s="10">
        <v>4.8411999999999997</v>
      </c>
      <c r="S8" s="10">
        <v>5.5971000000000002</v>
      </c>
      <c r="T8" s="10">
        <v>5.9029999999999996</v>
      </c>
      <c r="U8" s="10">
        <v>6.6589</v>
      </c>
      <c r="V8" s="10">
        <v>7.4147999999999996</v>
      </c>
      <c r="AI8" s="5"/>
    </row>
    <row r="9" spans="1:35" x14ac:dyDescent="0.25">
      <c r="A9" s="21"/>
      <c r="B9" s="1" t="s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</row>
    <row r="10" spans="1:35" x14ac:dyDescent="0.25">
      <c r="A10" s="21"/>
      <c r="B10" s="1" t="s">
        <v>3</v>
      </c>
      <c r="C10" s="18">
        <v>46240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0"/>
    </row>
    <row r="11" spans="1:35" x14ac:dyDescent="0.25">
      <c r="A11" s="21"/>
      <c r="B11" s="1" t="s">
        <v>7</v>
      </c>
      <c r="C11" s="18">
        <v>66445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0"/>
    </row>
    <row r="12" spans="1:35" x14ac:dyDescent="0.25">
      <c r="A12" s="21"/>
      <c r="B12" s="1" t="s">
        <v>5</v>
      </c>
      <c r="C12" s="28">
        <v>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35" x14ac:dyDescent="0.25">
      <c r="A13" s="21"/>
      <c r="B13" s="1" t="s">
        <v>4</v>
      </c>
      <c r="C13" s="28">
        <v>46282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35" x14ac:dyDescent="0.25">
      <c r="A14" s="21"/>
      <c r="B14" s="1" t="s">
        <v>6</v>
      </c>
      <c r="C14" s="28">
        <v>46282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X14" s="1" t="s">
        <v>19</v>
      </c>
      <c r="Y14" s="1" t="s">
        <v>20</v>
      </c>
      <c r="Z14" s="1" t="s">
        <v>21</v>
      </c>
      <c r="AA14" s="1" t="s">
        <v>22</v>
      </c>
    </row>
    <row r="15" spans="1:35" x14ac:dyDescent="0.25">
      <c r="A15" s="21"/>
      <c r="B15" s="1" t="s">
        <v>17</v>
      </c>
      <c r="C15" s="10">
        <v>1.27</v>
      </c>
      <c r="D15" s="10">
        <v>4.13</v>
      </c>
      <c r="E15" s="10">
        <v>1.0900000000000001</v>
      </c>
      <c r="F15" s="10">
        <v>1.17</v>
      </c>
      <c r="G15" s="10">
        <v>6.52</v>
      </c>
      <c r="H15" s="10">
        <v>1.37</v>
      </c>
      <c r="I15" s="10">
        <v>8.7100000000000009</v>
      </c>
      <c r="J15" s="10">
        <v>20.010000000000002</v>
      </c>
      <c r="K15" s="10">
        <v>11.7</v>
      </c>
      <c r="L15" s="10">
        <v>19.07</v>
      </c>
      <c r="M15" s="10">
        <v>46.04</v>
      </c>
      <c r="N15" s="10">
        <v>31.16</v>
      </c>
      <c r="O15" s="10">
        <v>151.41999999999999</v>
      </c>
      <c r="P15" s="10">
        <v>43.44</v>
      </c>
      <c r="Q15" s="10">
        <v>234.08</v>
      </c>
      <c r="R15" s="10">
        <v>151.72999999999999</v>
      </c>
      <c r="S15" s="10">
        <v>233.92</v>
      </c>
      <c r="T15" s="10">
        <v>150.59</v>
      </c>
      <c r="U15" s="10">
        <v>117.73</v>
      </c>
      <c r="V15" s="10">
        <v>143.27000000000001</v>
      </c>
      <c r="X15" s="1">
        <f>SUM(C15:V15)</f>
        <v>1378.4199999999998</v>
      </c>
      <c r="Y15" s="1">
        <f>ROUND(X15/60,2)</f>
        <v>22.97</v>
      </c>
      <c r="Z15" s="1">
        <f>ROUND(Y15/60,2)</f>
        <v>0.38</v>
      </c>
      <c r="AA15" s="1">
        <f>ROUND(Z15/24,2)</f>
        <v>0.02</v>
      </c>
    </row>
    <row r="16" spans="1:35" x14ac:dyDescent="0.25">
      <c r="A16" s="21"/>
      <c r="B16" s="1" t="s">
        <v>18</v>
      </c>
      <c r="C16" s="10">
        <v>6.14</v>
      </c>
      <c r="D16" s="10">
        <v>9.1999999999999993</v>
      </c>
      <c r="E16" s="10">
        <v>6.12</v>
      </c>
      <c r="F16" s="10">
        <v>6.24</v>
      </c>
      <c r="G16" s="10">
        <v>11.52</v>
      </c>
      <c r="H16" s="10">
        <v>6.66</v>
      </c>
      <c r="I16" s="10">
        <v>14.01</v>
      </c>
      <c r="J16" s="10">
        <v>25.29</v>
      </c>
      <c r="K16" s="10">
        <v>16.79</v>
      </c>
      <c r="L16" s="10">
        <v>24.17</v>
      </c>
      <c r="M16" s="10">
        <v>51.12</v>
      </c>
      <c r="N16" s="10">
        <v>36.26</v>
      </c>
      <c r="O16" s="10">
        <v>156.63</v>
      </c>
      <c r="P16" s="10">
        <v>48.92</v>
      </c>
      <c r="Q16" s="10">
        <v>239.31</v>
      </c>
      <c r="R16" s="10">
        <v>157.04</v>
      </c>
      <c r="S16" s="10">
        <v>239.74</v>
      </c>
      <c r="T16" s="10">
        <v>156.16999999999999</v>
      </c>
      <c r="U16" s="10">
        <v>123.09</v>
      </c>
      <c r="V16" s="10">
        <v>148.51</v>
      </c>
      <c r="X16" s="1">
        <f>SUM(C16:V16)</f>
        <v>1482.9299999999998</v>
      </c>
      <c r="Y16" s="1">
        <f>ROUND(X16/60,2)</f>
        <v>24.72</v>
      </c>
      <c r="Z16" s="1">
        <f>ROUND(Y16/60,2)</f>
        <v>0.41</v>
      </c>
      <c r="AA16" s="1">
        <f>ROUND(Z16/24,2)</f>
        <v>0.02</v>
      </c>
    </row>
    <row r="17" spans="1:27" x14ac:dyDescent="0.25">
      <c r="A17" s="21">
        <v>0.2</v>
      </c>
      <c r="B17" s="2" t="s">
        <v>13</v>
      </c>
      <c r="C17" s="28">
        <v>80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7" x14ac:dyDescent="0.25">
      <c r="A18" s="21"/>
      <c r="B18" s="2" t="s">
        <v>14</v>
      </c>
      <c r="C18" s="10">
        <v>4</v>
      </c>
      <c r="D18" s="10">
        <v>3</v>
      </c>
      <c r="E18" s="10">
        <v>3</v>
      </c>
      <c r="F18" s="10">
        <v>2</v>
      </c>
      <c r="G18" s="10">
        <v>2</v>
      </c>
      <c r="H18" s="10">
        <v>0</v>
      </c>
      <c r="I18" s="10">
        <v>1</v>
      </c>
      <c r="J18" s="10">
        <v>2</v>
      </c>
      <c r="K18" s="10">
        <v>1</v>
      </c>
      <c r="L18" s="8">
        <v>1</v>
      </c>
      <c r="M18" s="8">
        <v>1</v>
      </c>
      <c r="N18" s="8">
        <v>2</v>
      </c>
      <c r="O18" s="8">
        <v>1</v>
      </c>
      <c r="P18" s="8">
        <v>1</v>
      </c>
      <c r="Q18" s="8">
        <v>1</v>
      </c>
      <c r="R18" s="8">
        <v>1</v>
      </c>
      <c r="S18" s="8">
        <v>2</v>
      </c>
      <c r="T18" s="8">
        <v>2</v>
      </c>
      <c r="U18" s="8">
        <v>2</v>
      </c>
      <c r="V18" s="8">
        <v>2</v>
      </c>
    </row>
    <row r="19" spans="1:27" x14ac:dyDescent="0.25">
      <c r="A19" s="21"/>
      <c r="B19" s="2" t="s">
        <v>15</v>
      </c>
      <c r="C19" s="10">
        <v>0</v>
      </c>
      <c r="D19" s="10">
        <v>1</v>
      </c>
      <c r="E19" s="10">
        <v>1</v>
      </c>
      <c r="F19" s="10">
        <v>2</v>
      </c>
      <c r="G19" s="10">
        <v>2</v>
      </c>
      <c r="H19" s="10">
        <v>2</v>
      </c>
      <c r="I19" s="10">
        <v>4</v>
      </c>
      <c r="J19" s="10">
        <v>4</v>
      </c>
      <c r="K19" s="10">
        <v>5</v>
      </c>
      <c r="L19" s="8">
        <v>6</v>
      </c>
      <c r="M19" s="8">
        <v>7</v>
      </c>
      <c r="N19" s="8">
        <v>7</v>
      </c>
      <c r="O19" s="8">
        <v>8</v>
      </c>
      <c r="P19" s="8">
        <v>9</v>
      </c>
      <c r="Q19" s="8">
        <v>10</v>
      </c>
      <c r="R19" s="8">
        <v>12</v>
      </c>
      <c r="S19" s="8">
        <v>12</v>
      </c>
      <c r="T19" s="8">
        <v>13</v>
      </c>
      <c r="U19" s="8">
        <v>15</v>
      </c>
      <c r="V19" s="8">
        <v>19</v>
      </c>
    </row>
    <row r="20" spans="1:27" x14ac:dyDescent="0.25">
      <c r="A20" s="21"/>
      <c r="B20" s="2" t="s">
        <v>9</v>
      </c>
      <c r="C20" s="10">
        <v>20</v>
      </c>
      <c r="D20" s="10">
        <f>C20+20</f>
        <v>40</v>
      </c>
      <c r="E20" s="10">
        <f t="shared" ref="E20:V20" si="1">D20+20</f>
        <v>60</v>
      </c>
      <c r="F20" s="10">
        <f t="shared" si="1"/>
        <v>80</v>
      </c>
      <c r="G20" s="10">
        <f t="shared" si="1"/>
        <v>100</v>
      </c>
      <c r="H20" s="10">
        <f t="shared" si="1"/>
        <v>120</v>
      </c>
      <c r="I20" s="10">
        <f t="shared" si="1"/>
        <v>140</v>
      </c>
      <c r="J20" s="10">
        <f t="shared" si="1"/>
        <v>160</v>
      </c>
      <c r="K20" s="10">
        <f t="shared" si="1"/>
        <v>180</v>
      </c>
      <c r="L20" s="8">
        <f t="shared" si="1"/>
        <v>200</v>
      </c>
      <c r="M20" s="8">
        <f t="shared" si="1"/>
        <v>220</v>
      </c>
      <c r="N20" s="8">
        <f t="shared" si="1"/>
        <v>240</v>
      </c>
      <c r="O20" s="8">
        <f t="shared" si="1"/>
        <v>260</v>
      </c>
      <c r="P20" s="8">
        <f t="shared" si="1"/>
        <v>280</v>
      </c>
      <c r="Q20" s="8">
        <f t="shared" si="1"/>
        <v>300</v>
      </c>
      <c r="R20" s="8">
        <f t="shared" si="1"/>
        <v>320</v>
      </c>
      <c r="S20" s="8">
        <f t="shared" si="1"/>
        <v>340</v>
      </c>
      <c r="T20" s="8">
        <f t="shared" si="1"/>
        <v>360</v>
      </c>
      <c r="U20" s="8">
        <f t="shared" si="1"/>
        <v>380</v>
      </c>
      <c r="V20" s="8">
        <f t="shared" si="1"/>
        <v>400</v>
      </c>
    </row>
    <row r="21" spans="1:27" x14ac:dyDescent="0.25">
      <c r="A21" s="21"/>
      <c r="B21" s="1" t="s">
        <v>2</v>
      </c>
      <c r="C21" s="10">
        <v>20</v>
      </c>
      <c r="D21" s="10">
        <v>53</v>
      </c>
      <c r="E21" s="10">
        <v>61</v>
      </c>
      <c r="F21" s="10">
        <v>80</v>
      </c>
      <c r="G21" s="10">
        <v>100</v>
      </c>
      <c r="H21" s="10">
        <v>120</v>
      </c>
      <c r="I21" s="10">
        <v>151</v>
      </c>
      <c r="J21" s="10">
        <v>161</v>
      </c>
      <c r="K21" s="10">
        <v>186</v>
      </c>
      <c r="L21" s="8">
        <v>208</v>
      </c>
      <c r="M21" s="8">
        <v>225</v>
      </c>
      <c r="N21" s="8">
        <v>240</v>
      </c>
      <c r="O21" s="8">
        <v>260</v>
      </c>
      <c r="P21" s="8">
        <v>280</v>
      </c>
      <c r="Q21" s="8">
        <v>302</v>
      </c>
      <c r="R21" s="8">
        <v>320</v>
      </c>
      <c r="S21" s="8">
        <v>342</v>
      </c>
      <c r="T21" s="8">
        <v>362</v>
      </c>
      <c r="U21" s="8">
        <v>380</v>
      </c>
      <c r="V21" s="8">
        <v>400</v>
      </c>
    </row>
    <row r="22" spans="1:27" x14ac:dyDescent="0.25">
      <c r="A22" s="21"/>
      <c r="B22" s="1" t="s">
        <v>1</v>
      </c>
      <c r="C22" s="10">
        <v>1.2235</v>
      </c>
      <c r="D22" s="10">
        <v>1.6735</v>
      </c>
      <c r="E22" s="10">
        <v>1.6735</v>
      </c>
      <c r="F22" s="10">
        <v>2.1234999999999999</v>
      </c>
      <c r="G22" s="10">
        <v>2.1234999999999999</v>
      </c>
      <c r="H22" s="10">
        <v>2.5735000000000001</v>
      </c>
      <c r="I22" s="10">
        <v>3.3294000000000001</v>
      </c>
      <c r="J22" s="10">
        <v>3.6353</v>
      </c>
      <c r="K22" s="10">
        <v>4.0853000000000002</v>
      </c>
      <c r="L22" s="8">
        <v>4.8411999999999997</v>
      </c>
      <c r="M22" s="8">
        <v>5.5971000000000002</v>
      </c>
      <c r="N22" s="8">
        <v>5.9029999999999996</v>
      </c>
      <c r="O22" s="8">
        <v>6.3529999999999998</v>
      </c>
      <c r="P22" s="8">
        <v>7.1089000000000002</v>
      </c>
      <c r="Q22" s="8">
        <v>7.8647999999999998</v>
      </c>
      <c r="R22" s="8">
        <v>9.3765000000000001</v>
      </c>
      <c r="S22" s="8">
        <v>9.6823999999999995</v>
      </c>
      <c r="T22" s="8">
        <v>10.4383</v>
      </c>
      <c r="U22" s="8">
        <v>11.950100000000001</v>
      </c>
      <c r="V22" s="8">
        <v>14.973699999999999</v>
      </c>
    </row>
    <row r="23" spans="1:27" x14ac:dyDescent="0.25">
      <c r="A23" s="21"/>
      <c r="B23" s="1" t="s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2">
        <v>6.41</v>
      </c>
      <c r="M23" s="13">
        <v>12.76</v>
      </c>
      <c r="N23" s="13">
        <v>9.32</v>
      </c>
      <c r="O23" s="13">
        <v>7.23</v>
      </c>
      <c r="P23" s="13">
        <v>9.8611000000000004</v>
      </c>
      <c r="Q23" s="13">
        <v>11.18</v>
      </c>
      <c r="R23" s="13">
        <v>18.75</v>
      </c>
      <c r="S23" s="13">
        <v>11.9</v>
      </c>
      <c r="T23" s="13">
        <v>7.79</v>
      </c>
      <c r="U23" s="13">
        <v>7.02</v>
      </c>
      <c r="V23" s="13">
        <v>3.02</v>
      </c>
    </row>
    <row r="24" spans="1:27" x14ac:dyDescent="0.25">
      <c r="A24" s="21"/>
      <c r="B24" s="1" t="s">
        <v>3</v>
      </c>
      <c r="C24" s="28">
        <v>116880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7" x14ac:dyDescent="0.25">
      <c r="A25" s="21"/>
      <c r="B25" s="1" t="s">
        <v>7</v>
      </c>
      <c r="C25" s="28">
        <v>194885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7" x14ac:dyDescent="0.25">
      <c r="A26" s="21"/>
      <c r="B26" s="1" t="s">
        <v>5</v>
      </c>
      <c r="C26" s="28">
        <v>0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7" x14ac:dyDescent="0.25">
      <c r="A27" s="21"/>
      <c r="B27" s="1" t="s">
        <v>4</v>
      </c>
      <c r="C27" s="28">
        <v>116962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7" x14ac:dyDescent="0.25">
      <c r="A28" s="21"/>
      <c r="B28" s="1" t="s">
        <v>6</v>
      </c>
      <c r="C28" s="28">
        <v>116962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X28" s="1" t="s">
        <v>19</v>
      </c>
      <c r="Y28" s="1" t="s">
        <v>20</v>
      </c>
      <c r="Z28" s="1" t="s">
        <v>21</v>
      </c>
      <c r="AA28" s="1" t="s">
        <v>22</v>
      </c>
    </row>
    <row r="29" spans="1:27" x14ac:dyDescent="0.25">
      <c r="A29" s="21"/>
      <c r="B29" s="1" t="s">
        <v>17</v>
      </c>
      <c r="C29" s="10">
        <v>4.08</v>
      </c>
      <c r="D29" s="10">
        <v>6.43</v>
      </c>
      <c r="E29" s="10">
        <v>8.69</v>
      </c>
      <c r="F29" s="10">
        <v>47.05</v>
      </c>
      <c r="G29" s="10">
        <v>65.2</v>
      </c>
      <c r="H29" s="10">
        <v>286.70999999999998</v>
      </c>
      <c r="I29" s="10">
        <v>4564.21</v>
      </c>
      <c r="J29" s="10">
        <v>5423.28</v>
      </c>
      <c r="K29" s="10">
        <v>5293.83</v>
      </c>
      <c r="L29" s="8">
        <v>43200</v>
      </c>
      <c r="M29" s="8">
        <v>43200</v>
      </c>
      <c r="N29" s="8">
        <v>43200</v>
      </c>
      <c r="O29" s="8">
        <v>43200</v>
      </c>
      <c r="P29" s="8">
        <v>43200</v>
      </c>
      <c r="Q29" s="8">
        <v>43200</v>
      </c>
      <c r="R29" s="8">
        <v>43200</v>
      </c>
      <c r="S29" s="8">
        <v>43200</v>
      </c>
      <c r="T29" s="8">
        <v>43200</v>
      </c>
      <c r="U29" s="8">
        <v>43200</v>
      </c>
      <c r="V29" s="8">
        <v>43200</v>
      </c>
      <c r="X29" s="1">
        <f>SUM(C29:V29)</f>
        <v>490899.48</v>
      </c>
      <c r="Y29" s="1">
        <f>ROUND(X29/60,2)</f>
        <v>8181.66</v>
      </c>
      <c r="Z29" s="1">
        <f>ROUND(Y29/60,2)</f>
        <v>136.36000000000001</v>
      </c>
      <c r="AA29" s="1">
        <f>ROUND(Z29/24,2)</f>
        <v>5.68</v>
      </c>
    </row>
    <row r="30" spans="1:27" x14ac:dyDescent="0.25">
      <c r="A30" s="21"/>
      <c r="B30" s="1" t="s">
        <v>18</v>
      </c>
      <c r="C30" s="10">
        <v>17.91</v>
      </c>
      <c r="D30" s="10">
        <v>20.54</v>
      </c>
      <c r="E30" s="10">
        <v>22.91</v>
      </c>
      <c r="F30" s="10">
        <v>61.25</v>
      </c>
      <c r="G30" s="10">
        <v>79.59</v>
      </c>
      <c r="H30" s="10">
        <v>300.95</v>
      </c>
      <c r="I30" s="10">
        <v>4578.6099999999997</v>
      </c>
      <c r="J30" s="10">
        <v>5437.77</v>
      </c>
      <c r="K30" s="10">
        <v>5308.34</v>
      </c>
      <c r="L30" s="8">
        <v>43215</v>
      </c>
      <c r="M30" s="8">
        <v>43233</v>
      </c>
      <c r="N30" s="8">
        <v>43248</v>
      </c>
      <c r="O30" s="8">
        <v>43251</v>
      </c>
      <c r="P30" s="8">
        <v>43234</v>
      </c>
      <c r="Q30" s="8">
        <v>43230</v>
      </c>
      <c r="R30" s="8">
        <v>43229</v>
      </c>
      <c r="S30" s="8">
        <v>43236</v>
      </c>
      <c r="T30" s="8">
        <v>43230</v>
      </c>
      <c r="U30" s="8">
        <v>43228</v>
      </c>
      <c r="V30" s="8">
        <v>43231</v>
      </c>
      <c r="X30" s="1">
        <f>SUM(C30:V30)</f>
        <v>491392.87</v>
      </c>
      <c r="Y30" s="1">
        <f>ROUND(X30/60,2)</f>
        <v>8189.88</v>
      </c>
      <c r="Z30" s="1">
        <f>ROUND(Y30/60,2)</f>
        <v>136.5</v>
      </c>
      <c r="AA30" s="1">
        <f>ROUND(Z30/24,2)</f>
        <v>5.69</v>
      </c>
    </row>
    <row r="31" spans="1:27" x14ac:dyDescent="0.25">
      <c r="A31" s="21">
        <v>0.3</v>
      </c>
      <c r="B31" s="2" t="s">
        <v>13</v>
      </c>
      <c r="C31" s="18">
        <v>120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20"/>
    </row>
    <row r="32" spans="1:27" x14ac:dyDescent="0.25">
      <c r="A32" s="21"/>
      <c r="B32" s="2" t="s">
        <v>14</v>
      </c>
      <c r="C32" s="10">
        <v>6</v>
      </c>
      <c r="D32" s="10">
        <v>7</v>
      </c>
      <c r="E32" s="10">
        <v>5</v>
      </c>
      <c r="F32" s="10">
        <v>5</v>
      </c>
      <c r="G32" s="10">
        <v>4</v>
      </c>
      <c r="H32" s="10">
        <v>4</v>
      </c>
      <c r="I32" s="8">
        <v>3</v>
      </c>
      <c r="J32" s="10">
        <v>3</v>
      </c>
      <c r="K32" s="10">
        <v>2</v>
      </c>
      <c r="L32" s="8">
        <v>1</v>
      </c>
      <c r="M32" s="8">
        <v>2</v>
      </c>
      <c r="N32" s="8">
        <v>2</v>
      </c>
      <c r="O32" s="8">
        <v>2</v>
      </c>
      <c r="P32" s="8">
        <v>3</v>
      </c>
      <c r="Q32" s="8">
        <v>3</v>
      </c>
      <c r="R32" s="8">
        <v>2</v>
      </c>
      <c r="S32" s="8">
        <v>4</v>
      </c>
      <c r="T32" s="8">
        <v>1</v>
      </c>
      <c r="U32" s="8">
        <v>2</v>
      </c>
      <c r="V32" s="8">
        <v>5</v>
      </c>
    </row>
    <row r="33" spans="1:27" x14ac:dyDescent="0.25">
      <c r="A33" s="21"/>
      <c r="B33" s="2" t="s">
        <v>15</v>
      </c>
      <c r="C33" s="10">
        <v>0</v>
      </c>
      <c r="D33" s="10">
        <v>0</v>
      </c>
      <c r="E33" s="10">
        <v>1</v>
      </c>
      <c r="F33" s="10">
        <v>1</v>
      </c>
      <c r="G33" s="10">
        <v>2</v>
      </c>
      <c r="H33" s="10">
        <v>2</v>
      </c>
      <c r="I33" s="8">
        <v>3</v>
      </c>
      <c r="J33" s="10">
        <v>3</v>
      </c>
      <c r="K33" s="10">
        <v>4</v>
      </c>
      <c r="L33" s="8">
        <v>5</v>
      </c>
      <c r="M33" s="8">
        <v>5</v>
      </c>
      <c r="N33" s="8">
        <v>6</v>
      </c>
      <c r="O33" s="8">
        <v>7</v>
      </c>
      <c r="P33" s="8">
        <v>7</v>
      </c>
      <c r="Q33" s="8">
        <v>8</v>
      </c>
      <c r="R33" s="8">
        <v>9</v>
      </c>
      <c r="S33" s="8">
        <v>10</v>
      </c>
      <c r="T33" s="8">
        <v>12</v>
      </c>
      <c r="U33" s="8">
        <v>13</v>
      </c>
      <c r="V33" s="8">
        <v>14</v>
      </c>
    </row>
    <row r="34" spans="1:27" x14ac:dyDescent="0.25">
      <c r="A34" s="21"/>
      <c r="B34" s="2" t="s">
        <v>9</v>
      </c>
      <c r="C34" s="10">
        <v>18</v>
      </c>
      <c r="D34" s="10">
        <f>C34+18</f>
        <v>36</v>
      </c>
      <c r="E34" s="10">
        <f t="shared" ref="E34:V34" si="2">D34+18</f>
        <v>54</v>
      </c>
      <c r="F34" s="10">
        <f t="shared" si="2"/>
        <v>72</v>
      </c>
      <c r="G34" s="10">
        <f t="shared" si="2"/>
        <v>90</v>
      </c>
      <c r="H34" s="10">
        <f t="shared" si="2"/>
        <v>108</v>
      </c>
      <c r="I34" s="8">
        <f t="shared" si="2"/>
        <v>126</v>
      </c>
      <c r="J34" s="10">
        <f t="shared" si="2"/>
        <v>144</v>
      </c>
      <c r="K34" s="10">
        <f t="shared" si="2"/>
        <v>162</v>
      </c>
      <c r="L34" s="8">
        <f t="shared" si="2"/>
        <v>180</v>
      </c>
      <c r="M34" s="8">
        <f t="shared" si="2"/>
        <v>198</v>
      </c>
      <c r="N34" s="8">
        <f t="shared" si="2"/>
        <v>216</v>
      </c>
      <c r="O34" s="8">
        <f t="shared" si="2"/>
        <v>234</v>
      </c>
      <c r="P34" s="8">
        <f t="shared" si="2"/>
        <v>252</v>
      </c>
      <c r="Q34" s="8">
        <f t="shared" si="2"/>
        <v>270</v>
      </c>
      <c r="R34" s="8">
        <f t="shared" si="2"/>
        <v>288</v>
      </c>
      <c r="S34" s="8">
        <f t="shared" si="2"/>
        <v>306</v>
      </c>
      <c r="T34" s="8">
        <f t="shared" si="2"/>
        <v>324</v>
      </c>
      <c r="U34" s="8">
        <f t="shared" si="2"/>
        <v>342</v>
      </c>
      <c r="V34" s="8">
        <f t="shared" si="2"/>
        <v>360</v>
      </c>
    </row>
    <row r="35" spans="1:27" x14ac:dyDescent="0.25">
      <c r="A35" s="21"/>
      <c r="B35" s="1" t="s">
        <v>2</v>
      </c>
      <c r="C35" s="10">
        <v>20</v>
      </c>
      <c r="D35" s="10">
        <v>37</v>
      </c>
      <c r="E35" s="10">
        <v>57</v>
      </c>
      <c r="F35" s="10">
        <v>72</v>
      </c>
      <c r="G35" s="10">
        <v>90</v>
      </c>
      <c r="H35" s="10">
        <v>108</v>
      </c>
      <c r="I35" s="8">
        <v>127</v>
      </c>
      <c r="J35" s="10">
        <v>144</v>
      </c>
      <c r="K35" s="10">
        <v>162</v>
      </c>
      <c r="L35" s="8">
        <v>183</v>
      </c>
      <c r="M35" s="8">
        <v>198</v>
      </c>
      <c r="N35" s="8">
        <v>216</v>
      </c>
      <c r="O35" s="8">
        <v>234</v>
      </c>
      <c r="P35" s="8">
        <v>255</v>
      </c>
      <c r="Q35" s="8">
        <v>273</v>
      </c>
      <c r="R35" s="8">
        <v>289</v>
      </c>
      <c r="S35" s="8">
        <v>306</v>
      </c>
      <c r="T35" s="8">
        <v>325</v>
      </c>
      <c r="U35" s="8">
        <v>342</v>
      </c>
      <c r="V35" s="8">
        <v>12.1119</v>
      </c>
    </row>
    <row r="36" spans="1:27" x14ac:dyDescent="0.25">
      <c r="A36" s="21"/>
      <c r="B36" s="1" t="s">
        <v>1</v>
      </c>
      <c r="C36" s="10">
        <v>1.8352999999999999</v>
      </c>
      <c r="D36" s="10">
        <v>2.1412</v>
      </c>
      <c r="E36" s="10">
        <v>2.2852999999999999</v>
      </c>
      <c r="F36" s="10">
        <v>2.2852999999999999</v>
      </c>
      <c r="G36" s="10">
        <v>2.7353000000000001</v>
      </c>
      <c r="H36" s="10">
        <v>2.7353000000000001</v>
      </c>
      <c r="I36" s="8">
        <v>3.1852999999999998</v>
      </c>
      <c r="J36" s="10">
        <v>3.1852999999999998</v>
      </c>
      <c r="K36" s="10">
        <v>3.6353</v>
      </c>
      <c r="L36" s="8">
        <v>4.0853000000000002</v>
      </c>
      <c r="M36" s="8">
        <v>4.3912000000000004</v>
      </c>
      <c r="N36" s="8">
        <v>5.1471</v>
      </c>
      <c r="O36" s="8">
        <v>5.9029999999999996</v>
      </c>
      <c r="P36" s="8">
        <v>6.2088999999999999</v>
      </c>
      <c r="Q36" s="8">
        <v>6.9648000000000003</v>
      </c>
      <c r="R36" s="8">
        <v>7.4147999999999996</v>
      </c>
      <c r="S36" s="8">
        <v>8.7824000000000009</v>
      </c>
      <c r="T36" s="8">
        <v>9.3765000000000001</v>
      </c>
      <c r="U36" s="8">
        <v>10.4383</v>
      </c>
      <c r="V36" s="8">
        <v>360</v>
      </c>
    </row>
    <row r="37" spans="1:27" x14ac:dyDescent="0.25">
      <c r="A37" s="21"/>
      <c r="B37" s="1" t="s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9">
        <v>5.92</v>
      </c>
      <c r="J37" s="11">
        <v>0</v>
      </c>
      <c r="K37" s="11">
        <v>0</v>
      </c>
      <c r="L37" s="9">
        <v>8.5</v>
      </c>
      <c r="M37" s="8">
        <v>5.23</v>
      </c>
      <c r="N37" s="8">
        <v>14.68</v>
      </c>
      <c r="O37" s="8">
        <v>17.63</v>
      </c>
      <c r="P37" s="8">
        <v>14.56</v>
      </c>
      <c r="Q37" s="8">
        <v>15.76</v>
      </c>
      <c r="R37" s="8">
        <v>13.59</v>
      </c>
      <c r="S37" s="8">
        <v>19.989999999999998</v>
      </c>
      <c r="T37" s="8">
        <v>16.87</v>
      </c>
      <c r="U37" s="8">
        <v>14.86</v>
      </c>
      <c r="V37" s="8">
        <v>13.11</v>
      </c>
    </row>
    <row r="38" spans="1:27" x14ac:dyDescent="0.25">
      <c r="A38" s="21"/>
      <c r="B38" s="1" t="s">
        <v>3</v>
      </c>
      <c r="C38" s="28">
        <v>213120</v>
      </c>
      <c r="D38" s="28"/>
      <c r="E38" s="28"/>
      <c r="F38" s="28"/>
      <c r="G38" s="28"/>
      <c r="H38" s="28"/>
      <c r="I38" s="29"/>
      <c r="J38" s="28"/>
      <c r="K38" s="2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7" x14ac:dyDescent="0.25">
      <c r="A39" s="21"/>
      <c r="B39" s="1" t="s">
        <v>7</v>
      </c>
      <c r="C39" s="28">
        <v>387325</v>
      </c>
      <c r="D39" s="28"/>
      <c r="E39" s="28"/>
      <c r="F39" s="28"/>
      <c r="G39" s="28"/>
      <c r="H39" s="28"/>
      <c r="I39" s="29"/>
      <c r="J39" s="28"/>
      <c r="K39" s="28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7" x14ac:dyDescent="0.25">
      <c r="A40" s="21"/>
      <c r="B40" s="1" t="s">
        <v>5</v>
      </c>
      <c r="C40" s="28">
        <v>0</v>
      </c>
      <c r="D40" s="28"/>
      <c r="E40" s="28"/>
      <c r="F40" s="28"/>
      <c r="G40" s="28"/>
      <c r="H40" s="28"/>
      <c r="I40" s="29"/>
      <c r="J40" s="28"/>
      <c r="K40" s="28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7" x14ac:dyDescent="0.25">
      <c r="A41" s="21"/>
      <c r="B41" s="1" t="s">
        <v>4</v>
      </c>
      <c r="C41" s="28">
        <v>213242</v>
      </c>
      <c r="D41" s="28"/>
      <c r="E41" s="28"/>
      <c r="F41" s="28"/>
      <c r="G41" s="28"/>
      <c r="H41" s="28"/>
      <c r="I41" s="29"/>
      <c r="J41" s="28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7" x14ac:dyDescent="0.25">
      <c r="A42" s="21"/>
      <c r="B42" s="1" t="s">
        <v>6</v>
      </c>
      <c r="C42" s="28">
        <v>213242</v>
      </c>
      <c r="D42" s="28"/>
      <c r="E42" s="28"/>
      <c r="F42" s="28"/>
      <c r="G42" s="28"/>
      <c r="H42" s="28"/>
      <c r="I42" s="29"/>
      <c r="J42" s="28"/>
      <c r="K42" s="28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X42" s="1" t="s">
        <v>19</v>
      </c>
      <c r="Y42" s="1" t="s">
        <v>20</v>
      </c>
      <c r="Z42" s="1" t="s">
        <v>21</v>
      </c>
      <c r="AA42" s="1" t="s">
        <v>22</v>
      </c>
    </row>
    <row r="43" spans="1:27" x14ac:dyDescent="0.25">
      <c r="A43" s="21"/>
      <c r="B43" s="1" t="s">
        <v>17</v>
      </c>
      <c r="C43" s="10">
        <v>15.49</v>
      </c>
      <c r="D43" s="10">
        <v>258.88</v>
      </c>
      <c r="E43" s="10">
        <v>35.11</v>
      </c>
      <c r="F43" s="10">
        <v>383.86</v>
      </c>
      <c r="G43" s="10">
        <v>17290.509999999998</v>
      </c>
      <c r="H43" s="10">
        <v>213.08</v>
      </c>
      <c r="I43" s="8">
        <v>43200</v>
      </c>
      <c r="J43" s="10">
        <v>246.41</v>
      </c>
      <c r="K43" s="10">
        <v>34488</v>
      </c>
      <c r="L43" s="8">
        <v>43200</v>
      </c>
      <c r="M43" s="8">
        <v>43200</v>
      </c>
      <c r="N43" s="8">
        <v>43200</v>
      </c>
      <c r="O43" s="8">
        <v>43200</v>
      </c>
      <c r="P43" s="8">
        <v>43200</v>
      </c>
      <c r="Q43" s="8">
        <v>43200</v>
      </c>
      <c r="R43" s="8">
        <v>43200</v>
      </c>
      <c r="S43" s="8">
        <v>43200</v>
      </c>
      <c r="T43" s="8">
        <v>43200</v>
      </c>
      <c r="U43" s="8">
        <v>43200</v>
      </c>
      <c r="V43" s="8">
        <v>43200</v>
      </c>
      <c r="X43" s="1">
        <f>SUM(C43:V43)</f>
        <v>571331.34</v>
      </c>
      <c r="Y43" s="1">
        <f>ROUND(X43/60,2)</f>
        <v>9522.19</v>
      </c>
      <c r="Z43" s="1">
        <f>ROUND(Y43/60,2)</f>
        <v>158.69999999999999</v>
      </c>
      <c r="AA43" s="1">
        <f>ROUND(Z43/24,2)</f>
        <v>6.61</v>
      </c>
    </row>
    <row r="44" spans="1:27" x14ac:dyDescent="0.25">
      <c r="A44" s="21"/>
      <c r="B44" s="1" t="s">
        <v>18</v>
      </c>
      <c r="C44" s="10">
        <v>67.430000000000007</v>
      </c>
      <c r="D44" s="10">
        <v>288.05</v>
      </c>
      <c r="E44" s="10">
        <v>64.02</v>
      </c>
      <c r="F44" s="10">
        <v>413.35</v>
      </c>
      <c r="G44" s="10">
        <v>17321.14</v>
      </c>
      <c r="H44" s="10">
        <v>243.36</v>
      </c>
      <c r="I44" s="8">
        <v>43229</v>
      </c>
      <c r="J44" s="10">
        <v>283.36</v>
      </c>
      <c r="K44" s="10">
        <v>34518</v>
      </c>
      <c r="L44" s="8">
        <v>43229</v>
      </c>
      <c r="M44" s="8">
        <v>43235</v>
      </c>
      <c r="N44" s="8">
        <v>43246</v>
      </c>
      <c r="O44" s="8">
        <v>43238</v>
      </c>
      <c r="P44" s="8">
        <v>43237</v>
      </c>
      <c r="Q44" s="8">
        <v>43233</v>
      </c>
      <c r="R44" s="8">
        <v>43242</v>
      </c>
      <c r="S44" s="8">
        <v>43233</v>
      </c>
      <c r="T44" s="8">
        <v>43233</v>
      </c>
      <c r="U44" s="8">
        <v>43230</v>
      </c>
      <c r="V44" s="8">
        <v>43230</v>
      </c>
      <c r="X44" s="1">
        <f>SUM(C44:V44)</f>
        <v>572013.71</v>
      </c>
      <c r="Y44" s="1">
        <f>ROUND(X44/60,2)</f>
        <v>9533.56</v>
      </c>
      <c r="Z44" s="1">
        <f>ROUND(Y44/60,2)</f>
        <v>158.88999999999999</v>
      </c>
      <c r="AA44" s="1">
        <f>ROUND(Z44/24,2)</f>
        <v>6.62</v>
      </c>
    </row>
    <row r="45" spans="1:27" x14ac:dyDescent="0.25">
      <c r="A45" s="21">
        <v>0.4</v>
      </c>
      <c r="B45" s="2" t="s">
        <v>13</v>
      </c>
      <c r="C45" s="18">
        <v>160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0"/>
    </row>
    <row r="46" spans="1:27" x14ac:dyDescent="0.25">
      <c r="A46" s="21"/>
      <c r="B46" s="2" t="s">
        <v>14</v>
      </c>
      <c r="C46" s="10">
        <v>8</v>
      </c>
      <c r="D46" s="10">
        <v>8</v>
      </c>
      <c r="E46" s="10">
        <v>7</v>
      </c>
      <c r="F46" s="10">
        <v>7</v>
      </c>
      <c r="G46" s="8">
        <v>6</v>
      </c>
      <c r="H46" s="10">
        <v>6</v>
      </c>
      <c r="I46" s="8">
        <v>5</v>
      </c>
      <c r="J46" s="8">
        <v>4</v>
      </c>
      <c r="K46" s="8">
        <v>3</v>
      </c>
      <c r="L46" s="8">
        <v>2</v>
      </c>
      <c r="M46" s="8">
        <v>3</v>
      </c>
      <c r="N46" s="8">
        <v>2</v>
      </c>
      <c r="O46" s="8">
        <v>1</v>
      </c>
      <c r="P46" s="8">
        <v>3</v>
      </c>
      <c r="Q46" s="8">
        <v>3</v>
      </c>
      <c r="R46" s="8">
        <v>3</v>
      </c>
      <c r="S46" s="8">
        <v>3</v>
      </c>
      <c r="T46" s="8">
        <v>7</v>
      </c>
      <c r="U46" s="8">
        <v>5</v>
      </c>
      <c r="V46" s="8">
        <v>3</v>
      </c>
    </row>
    <row r="47" spans="1:27" x14ac:dyDescent="0.25">
      <c r="A47" s="21"/>
      <c r="B47" s="2" t="s">
        <v>15</v>
      </c>
      <c r="C47" s="10">
        <v>0</v>
      </c>
      <c r="D47" s="10">
        <v>0</v>
      </c>
      <c r="E47" s="10">
        <v>1</v>
      </c>
      <c r="F47" s="10">
        <v>1</v>
      </c>
      <c r="G47" s="8">
        <v>2</v>
      </c>
      <c r="H47" s="10">
        <v>2</v>
      </c>
      <c r="I47" s="8">
        <v>3</v>
      </c>
      <c r="J47" s="8">
        <v>4</v>
      </c>
      <c r="K47" s="8">
        <v>5</v>
      </c>
      <c r="L47" s="8">
        <v>6</v>
      </c>
      <c r="M47" s="8">
        <v>6</v>
      </c>
      <c r="N47" s="8">
        <v>7</v>
      </c>
      <c r="O47" s="8">
        <v>8</v>
      </c>
      <c r="P47" s="8">
        <v>8</v>
      </c>
      <c r="Q47" s="8">
        <v>9</v>
      </c>
      <c r="R47" s="8">
        <v>10</v>
      </c>
      <c r="S47" s="8">
        <v>11</v>
      </c>
      <c r="T47" s="8">
        <v>11</v>
      </c>
      <c r="U47" s="8">
        <v>14</v>
      </c>
      <c r="V47" s="8">
        <v>17</v>
      </c>
    </row>
    <row r="48" spans="1:27" x14ac:dyDescent="0.25">
      <c r="A48" s="21"/>
      <c r="B48" s="2" t="s">
        <v>9</v>
      </c>
      <c r="C48" s="10">
        <v>20</v>
      </c>
      <c r="D48" s="10">
        <f>C48+20</f>
        <v>40</v>
      </c>
      <c r="E48" s="10">
        <f t="shared" ref="E48:V48" si="3">D48+20</f>
        <v>60</v>
      </c>
      <c r="F48" s="10">
        <f t="shared" si="3"/>
        <v>80</v>
      </c>
      <c r="G48" s="8">
        <f t="shared" si="3"/>
        <v>100</v>
      </c>
      <c r="H48" s="10">
        <f t="shared" si="3"/>
        <v>120</v>
      </c>
      <c r="I48" s="8">
        <f t="shared" si="3"/>
        <v>140</v>
      </c>
      <c r="J48" s="8">
        <f t="shared" si="3"/>
        <v>160</v>
      </c>
      <c r="K48" s="8">
        <f t="shared" si="3"/>
        <v>180</v>
      </c>
      <c r="L48" s="8">
        <f t="shared" si="3"/>
        <v>200</v>
      </c>
      <c r="M48" s="8">
        <f t="shared" si="3"/>
        <v>220</v>
      </c>
      <c r="N48" s="8">
        <f t="shared" si="3"/>
        <v>240</v>
      </c>
      <c r="O48" s="8">
        <f t="shared" si="3"/>
        <v>260</v>
      </c>
      <c r="P48" s="8">
        <f t="shared" si="3"/>
        <v>280</v>
      </c>
      <c r="Q48" s="8">
        <f t="shared" si="3"/>
        <v>300</v>
      </c>
      <c r="R48" s="8">
        <f t="shared" si="3"/>
        <v>320</v>
      </c>
      <c r="S48" s="8">
        <f t="shared" si="3"/>
        <v>340</v>
      </c>
      <c r="T48" s="8">
        <f t="shared" si="3"/>
        <v>360</v>
      </c>
      <c r="U48" s="8">
        <f t="shared" si="3"/>
        <v>380</v>
      </c>
      <c r="V48" s="8">
        <f t="shared" si="3"/>
        <v>400</v>
      </c>
    </row>
    <row r="49" spans="1:27" x14ac:dyDescent="0.25">
      <c r="A49" s="21"/>
      <c r="B49" s="1" t="s">
        <v>2</v>
      </c>
      <c r="C49" s="10">
        <v>23</v>
      </c>
      <c r="D49" s="10">
        <v>40</v>
      </c>
      <c r="E49" s="10">
        <v>70</v>
      </c>
      <c r="F49" s="10">
        <v>80</v>
      </c>
      <c r="G49" s="8">
        <v>105</v>
      </c>
      <c r="H49" s="10">
        <v>120</v>
      </c>
      <c r="I49" s="8">
        <v>148</v>
      </c>
      <c r="J49" s="8">
        <v>160</v>
      </c>
      <c r="K49" s="8">
        <v>182</v>
      </c>
      <c r="L49" s="8">
        <v>202</v>
      </c>
      <c r="M49" s="8">
        <v>221</v>
      </c>
      <c r="N49" s="8">
        <v>245</v>
      </c>
      <c r="O49" s="8">
        <v>263</v>
      </c>
      <c r="P49" s="8">
        <v>283</v>
      </c>
      <c r="Q49" s="8">
        <v>300</v>
      </c>
      <c r="R49" s="8">
        <v>320</v>
      </c>
      <c r="S49" s="8">
        <v>341</v>
      </c>
      <c r="T49" s="8">
        <v>360</v>
      </c>
      <c r="U49" s="8">
        <v>380</v>
      </c>
      <c r="V49" s="8">
        <v>400</v>
      </c>
    </row>
    <row r="50" spans="1:27" x14ac:dyDescent="0.25">
      <c r="A50" s="21"/>
      <c r="B50" s="1" t="s">
        <v>1</v>
      </c>
      <c r="C50" s="10">
        <v>2.4470999999999998</v>
      </c>
      <c r="D50" s="10">
        <v>2.4470999999999998</v>
      </c>
      <c r="E50" s="10">
        <v>2.8971</v>
      </c>
      <c r="F50" s="10">
        <v>2.8971</v>
      </c>
      <c r="G50" s="8">
        <v>3.3471000000000002</v>
      </c>
      <c r="H50" s="10">
        <v>3.3471000000000002</v>
      </c>
      <c r="I50" s="8">
        <v>3.7970999999999999</v>
      </c>
      <c r="J50" s="8">
        <v>4.2470999999999997</v>
      </c>
      <c r="K50" s="8">
        <v>4.6970999999999998</v>
      </c>
      <c r="L50" s="8">
        <v>5.1471</v>
      </c>
      <c r="M50" s="8">
        <v>5.4530000000000003</v>
      </c>
      <c r="N50" s="8">
        <v>5.9029999999999996</v>
      </c>
      <c r="O50" s="8">
        <v>6.3529999999999998</v>
      </c>
      <c r="P50" s="8">
        <v>6.9648000000000003</v>
      </c>
      <c r="Q50" s="8">
        <v>7.7206000000000001</v>
      </c>
      <c r="R50" s="8">
        <v>8.4764999999999997</v>
      </c>
      <c r="S50" s="8">
        <v>9.2324000000000002</v>
      </c>
      <c r="T50" s="8">
        <v>10.456</v>
      </c>
      <c r="U50" s="8">
        <v>12.1119</v>
      </c>
      <c r="V50" s="8">
        <v>13.767799999999999</v>
      </c>
    </row>
    <row r="51" spans="1:27" x14ac:dyDescent="0.25">
      <c r="A51" s="21"/>
      <c r="B51" s="1" t="s">
        <v>0</v>
      </c>
      <c r="C51" s="11">
        <v>0</v>
      </c>
      <c r="D51" s="11">
        <v>0</v>
      </c>
      <c r="E51" s="11">
        <v>0</v>
      </c>
      <c r="F51" s="11">
        <v>0</v>
      </c>
      <c r="G51" s="9">
        <v>11.99</v>
      </c>
      <c r="H51" s="11">
        <v>0.02</v>
      </c>
      <c r="I51" s="9">
        <v>10.86</v>
      </c>
      <c r="J51" s="9">
        <v>10.59</v>
      </c>
      <c r="K51" s="9">
        <v>19.16</v>
      </c>
      <c r="L51" s="9">
        <v>17.48</v>
      </c>
      <c r="M51" s="8">
        <v>20.95</v>
      </c>
      <c r="N51" s="8">
        <v>20.420000000000002</v>
      </c>
      <c r="O51" s="8">
        <v>23.13</v>
      </c>
      <c r="P51" s="8">
        <v>24.91</v>
      </c>
      <c r="Q51" s="8">
        <v>25.32</v>
      </c>
      <c r="R51" s="8">
        <v>26.5</v>
      </c>
      <c r="S51" s="8">
        <v>26.35</v>
      </c>
      <c r="T51" s="8">
        <v>28.36</v>
      </c>
      <c r="U51" s="8">
        <v>31.02</v>
      </c>
      <c r="V51" s="8">
        <v>22.44</v>
      </c>
    </row>
    <row r="52" spans="1:27" x14ac:dyDescent="0.25">
      <c r="A52" s="21"/>
      <c r="B52" s="1" t="s">
        <v>3</v>
      </c>
      <c r="C52" s="28">
        <v>334960</v>
      </c>
      <c r="D52" s="28"/>
      <c r="E52" s="28"/>
      <c r="F52" s="28"/>
      <c r="G52" s="29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7" x14ac:dyDescent="0.25">
      <c r="A53" s="21"/>
      <c r="B53" s="1" t="s">
        <v>7</v>
      </c>
      <c r="C53" s="28">
        <v>643765</v>
      </c>
      <c r="D53" s="28"/>
      <c r="E53" s="28"/>
      <c r="F53" s="28"/>
      <c r="G53" s="29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7" x14ac:dyDescent="0.25">
      <c r="A54" s="21"/>
      <c r="B54" s="1" t="s">
        <v>5</v>
      </c>
      <c r="C54" s="28">
        <v>0</v>
      </c>
      <c r="D54" s="28"/>
      <c r="E54" s="28"/>
      <c r="F54" s="28"/>
      <c r="G54" s="29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7" x14ac:dyDescent="0.25">
      <c r="A55" s="21"/>
      <c r="B55" s="1" t="s">
        <v>4</v>
      </c>
      <c r="C55" s="28">
        <v>335122</v>
      </c>
      <c r="D55" s="28"/>
      <c r="E55" s="28"/>
      <c r="F55" s="28"/>
      <c r="G55" s="29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7" x14ac:dyDescent="0.25">
      <c r="A56" s="21"/>
      <c r="B56" s="1" t="s">
        <v>6</v>
      </c>
      <c r="C56" s="28">
        <v>335122</v>
      </c>
      <c r="D56" s="28"/>
      <c r="E56" s="28"/>
      <c r="F56" s="28"/>
      <c r="G56" s="29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X56" s="1" t="s">
        <v>19</v>
      </c>
      <c r="Y56" s="1" t="s">
        <v>20</v>
      </c>
      <c r="Z56" s="1" t="s">
        <v>21</v>
      </c>
      <c r="AA56" s="1" t="s">
        <v>22</v>
      </c>
    </row>
    <row r="57" spans="1:27" x14ac:dyDescent="0.25">
      <c r="A57" s="21"/>
      <c r="B57" s="1" t="s">
        <v>17</v>
      </c>
      <c r="C57" s="10">
        <v>26.1</v>
      </c>
      <c r="D57" s="10">
        <v>74.77</v>
      </c>
      <c r="E57" s="10">
        <v>1136.76</v>
      </c>
      <c r="F57" s="10">
        <v>498.38</v>
      </c>
      <c r="G57" s="8">
        <v>43200</v>
      </c>
      <c r="H57" s="10">
        <v>25020</v>
      </c>
      <c r="I57" s="8">
        <v>43200</v>
      </c>
      <c r="J57" s="8">
        <v>43200</v>
      </c>
      <c r="K57" s="8">
        <v>43200</v>
      </c>
      <c r="L57" s="8">
        <v>43200</v>
      </c>
      <c r="M57" s="8">
        <v>43200</v>
      </c>
      <c r="N57" s="8">
        <v>43200</v>
      </c>
      <c r="O57" s="8">
        <v>43200</v>
      </c>
      <c r="P57" s="8">
        <v>43200</v>
      </c>
      <c r="Q57" s="8">
        <v>43200</v>
      </c>
      <c r="R57" s="8">
        <v>43200</v>
      </c>
      <c r="S57" s="8">
        <v>43200</v>
      </c>
      <c r="T57" s="8">
        <v>43200</v>
      </c>
      <c r="U57" s="8">
        <v>43200</v>
      </c>
      <c r="V57" s="8">
        <v>43200</v>
      </c>
      <c r="X57" s="1">
        <f>SUM(C57:V57)</f>
        <v>674756.01</v>
      </c>
      <c r="Y57" s="1">
        <f>ROUND(X57/60,2)</f>
        <v>11245.93</v>
      </c>
      <c r="Z57" s="1">
        <f>ROUND(Y57/60,2)</f>
        <v>187.43</v>
      </c>
      <c r="AA57" s="1">
        <f>ROUND(Z57/24,2)</f>
        <v>7.81</v>
      </c>
    </row>
    <row r="58" spans="1:27" x14ac:dyDescent="0.25">
      <c r="A58" s="21"/>
      <c r="B58" s="1" t="s">
        <v>18</v>
      </c>
      <c r="C58" s="10">
        <v>81.510000000000005</v>
      </c>
      <c r="D58" s="10">
        <v>120.27</v>
      </c>
      <c r="E58" s="10">
        <v>1180.58</v>
      </c>
      <c r="F58" s="10">
        <v>542.08000000000004</v>
      </c>
      <c r="G58" s="8">
        <v>43247</v>
      </c>
      <c r="H58" s="10">
        <v>25074</v>
      </c>
      <c r="I58" s="8">
        <v>43247</v>
      </c>
      <c r="J58" s="8">
        <v>43261</v>
      </c>
      <c r="K58" s="8">
        <v>43367</v>
      </c>
      <c r="L58" s="8">
        <v>43362</v>
      </c>
      <c r="M58" s="8">
        <v>43357</v>
      </c>
      <c r="N58" s="8">
        <v>43377</v>
      </c>
      <c r="O58" s="8">
        <v>43362</v>
      </c>
      <c r="P58" s="8">
        <v>43379</v>
      </c>
      <c r="Q58" s="8">
        <v>43379</v>
      </c>
      <c r="R58" s="8">
        <v>43347</v>
      </c>
      <c r="S58" s="8">
        <v>43383</v>
      </c>
      <c r="T58" s="8">
        <v>43254</v>
      </c>
      <c r="U58" s="8">
        <v>43366</v>
      </c>
      <c r="V58" s="8">
        <v>43360</v>
      </c>
      <c r="X58" s="1">
        <f>SUM(C58:V58)</f>
        <v>677046.44</v>
      </c>
      <c r="Y58" s="1">
        <f>ROUND(X58/60,2)</f>
        <v>11284.11</v>
      </c>
      <c r="Z58" s="1">
        <f>ROUND(Y58/60,2)</f>
        <v>188.07</v>
      </c>
      <c r="AA58" s="1">
        <f>ROUND(Z58/24,2)</f>
        <v>7.84</v>
      </c>
    </row>
    <row r="59" spans="1:27" x14ac:dyDescent="0.25">
      <c r="A59" s="21">
        <v>0.5</v>
      </c>
      <c r="B59" s="2" t="s">
        <v>13</v>
      </c>
      <c r="C59" s="18">
        <v>200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20"/>
    </row>
    <row r="60" spans="1:27" x14ac:dyDescent="0.25">
      <c r="A60" s="21"/>
      <c r="B60" s="2" t="s">
        <v>14</v>
      </c>
      <c r="C60" s="10">
        <v>10</v>
      </c>
      <c r="D60" s="10">
        <v>10</v>
      </c>
      <c r="E60" s="8">
        <v>9</v>
      </c>
      <c r="F60" s="8">
        <v>9</v>
      </c>
      <c r="G60" s="8">
        <v>10</v>
      </c>
      <c r="H60" s="8">
        <v>8</v>
      </c>
      <c r="I60" s="8">
        <v>7</v>
      </c>
      <c r="J60" s="8">
        <v>7</v>
      </c>
      <c r="K60" s="8">
        <v>6</v>
      </c>
      <c r="L60" s="8">
        <v>6</v>
      </c>
      <c r="M60" s="8">
        <v>5</v>
      </c>
      <c r="N60" s="8">
        <v>4</v>
      </c>
      <c r="O60" s="8">
        <v>1</v>
      </c>
      <c r="P60" s="8">
        <v>2</v>
      </c>
      <c r="Q60" s="8">
        <v>2</v>
      </c>
      <c r="R60" s="8">
        <v>1</v>
      </c>
      <c r="S60" s="8">
        <v>3</v>
      </c>
      <c r="T60" s="8">
        <v>1</v>
      </c>
      <c r="U60" s="8">
        <v>5</v>
      </c>
      <c r="V60" s="8">
        <v>5</v>
      </c>
    </row>
    <row r="61" spans="1:27" x14ac:dyDescent="0.25">
      <c r="A61" s="21"/>
      <c r="B61" s="2" t="s">
        <v>15</v>
      </c>
      <c r="C61" s="10">
        <v>0</v>
      </c>
      <c r="D61" s="10">
        <v>0</v>
      </c>
      <c r="E61" s="8">
        <v>1</v>
      </c>
      <c r="F61" s="8">
        <v>1</v>
      </c>
      <c r="G61" s="8">
        <v>1</v>
      </c>
      <c r="H61" s="8">
        <v>2</v>
      </c>
      <c r="I61" s="8">
        <v>3</v>
      </c>
      <c r="J61" s="8">
        <v>3</v>
      </c>
      <c r="K61" s="8">
        <v>4</v>
      </c>
      <c r="L61" s="8">
        <v>4</v>
      </c>
      <c r="M61" s="8">
        <v>5</v>
      </c>
      <c r="N61" s="8">
        <v>6</v>
      </c>
      <c r="O61" s="8">
        <v>5</v>
      </c>
      <c r="P61" s="8">
        <v>8</v>
      </c>
      <c r="Q61" s="8">
        <v>9</v>
      </c>
      <c r="R61" s="8">
        <v>10</v>
      </c>
      <c r="S61" s="8">
        <v>10</v>
      </c>
      <c r="T61" s="8">
        <v>12</v>
      </c>
      <c r="U61" s="8">
        <v>12</v>
      </c>
      <c r="V61" s="8">
        <v>13</v>
      </c>
    </row>
    <row r="62" spans="1:27" x14ac:dyDescent="0.25">
      <c r="A62" s="21"/>
      <c r="B62" s="2" t="s">
        <v>9</v>
      </c>
      <c r="C62" s="10">
        <v>19</v>
      </c>
      <c r="D62" s="10">
        <f>C62+19</f>
        <v>38</v>
      </c>
      <c r="E62" s="8">
        <f t="shared" ref="E62:V62" si="4">D62+19</f>
        <v>57</v>
      </c>
      <c r="F62" s="8">
        <f t="shared" si="4"/>
        <v>76</v>
      </c>
      <c r="G62" s="8">
        <f t="shared" si="4"/>
        <v>95</v>
      </c>
      <c r="H62" s="8">
        <f t="shared" si="4"/>
        <v>114</v>
      </c>
      <c r="I62" s="8">
        <f t="shared" si="4"/>
        <v>133</v>
      </c>
      <c r="J62" s="8">
        <f t="shared" si="4"/>
        <v>152</v>
      </c>
      <c r="K62" s="8">
        <f t="shared" si="4"/>
        <v>171</v>
      </c>
      <c r="L62" s="8">
        <f t="shared" si="4"/>
        <v>190</v>
      </c>
      <c r="M62" s="8">
        <f t="shared" si="4"/>
        <v>209</v>
      </c>
      <c r="N62" s="8">
        <f t="shared" si="4"/>
        <v>228</v>
      </c>
      <c r="O62" s="8">
        <f t="shared" si="4"/>
        <v>247</v>
      </c>
      <c r="P62" s="8">
        <f t="shared" si="4"/>
        <v>266</v>
      </c>
      <c r="Q62" s="8">
        <f t="shared" si="4"/>
        <v>285</v>
      </c>
      <c r="R62" s="8">
        <f t="shared" si="4"/>
        <v>304</v>
      </c>
      <c r="S62" s="8">
        <f t="shared" si="4"/>
        <v>323</v>
      </c>
      <c r="T62" s="8">
        <f t="shared" si="4"/>
        <v>342</v>
      </c>
      <c r="U62" s="8">
        <f t="shared" si="4"/>
        <v>361</v>
      </c>
      <c r="V62" s="8">
        <f t="shared" si="4"/>
        <v>380</v>
      </c>
    </row>
    <row r="63" spans="1:27" x14ac:dyDescent="0.25">
      <c r="A63" s="21"/>
      <c r="B63" s="1" t="s">
        <v>2</v>
      </c>
      <c r="C63" s="10">
        <v>40</v>
      </c>
      <c r="D63" s="10">
        <v>40</v>
      </c>
      <c r="E63" s="8">
        <v>66</v>
      </c>
      <c r="F63" s="8">
        <v>80</v>
      </c>
      <c r="G63" s="8">
        <v>95</v>
      </c>
      <c r="H63" s="8">
        <v>114</v>
      </c>
      <c r="I63" s="8">
        <v>135</v>
      </c>
      <c r="J63" s="8">
        <v>153</v>
      </c>
      <c r="K63" s="8">
        <v>179</v>
      </c>
      <c r="L63" s="8">
        <v>192</v>
      </c>
      <c r="M63" s="8">
        <v>213</v>
      </c>
      <c r="N63" s="8">
        <v>228</v>
      </c>
      <c r="O63" s="8">
        <v>247</v>
      </c>
      <c r="P63" s="8">
        <v>269</v>
      </c>
      <c r="Q63" s="8">
        <v>290</v>
      </c>
      <c r="R63" s="8">
        <v>306</v>
      </c>
      <c r="S63" s="8">
        <v>323</v>
      </c>
      <c r="T63" s="8">
        <v>342</v>
      </c>
      <c r="U63" s="8">
        <v>362</v>
      </c>
      <c r="V63" s="8">
        <v>380</v>
      </c>
    </row>
    <row r="64" spans="1:27" x14ac:dyDescent="0.25">
      <c r="A64" s="21"/>
      <c r="B64" s="1" t="s">
        <v>1</v>
      </c>
      <c r="C64" s="10">
        <v>3.0589</v>
      </c>
      <c r="D64" s="10">
        <v>3.0589</v>
      </c>
      <c r="E64" s="8">
        <v>3.5089000000000001</v>
      </c>
      <c r="F64" s="8">
        <v>3.5089000000000001</v>
      </c>
      <c r="G64" s="8">
        <v>3.8148</v>
      </c>
      <c r="H64" s="8">
        <v>3.9588999999999999</v>
      </c>
      <c r="I64" s="8">
        <v>4.4089</v>
      </c>
      <c r="J64" s="8">
        <v>4.4089</v>
      </c>
      <c r="K64" s="8">
        <v>4.8589000000000002</v>
      </c>
      <c r="L64" s="8">
        <v>4.8589000000000002</v>
      </c>
      <c r="M64" s="8">
        <v>5.3089000000000004</v>
      </c>
      <c r="N64" s="8">
        <v>5.7588999999999997</v>
      </c>
      <c r="O64" s="8">
        <v>6.6589</v>
      </c>
      <c r="P64" s="8">
        <v>6.6589</v>
      </c>
      <c r="Q64" s="8">
        <v>7.4147999999999996</v>
      </c>
      <c r="R64" s="8">
        <v>7.8647999999999998</v>
      </c>
      <c r="S64" s="8">
        <v>8.4764999999999997</v>
      </c>
      <c r="T64" s="8">
        <v>9.3765000000000001</v>
      </c>
      <c r="U64" s="8">
        <v>10.600099999999999</v>
      </c>
      <c r="V64" s="8">
        <v>11.356</v>
      </c>
    </row>
    <row r="65" spans="1:27" x14ac:dyDescent="0.25">
      <c r="A65" s="21"/>
      <c r="B65" s="1" t="s">
        <v>0</v>
      </c>
      <c r="C65" s="11">
        <v>0</v>
      </c>
      <c r="D65" s="11">
        <v>0</v>
      </c>
      <c r="E65" s="9">
        <v>12.82</v>
      </c>
      <c r="F65" s="9">
        <v>4.0999999999999996</v>
      </c>
      <c r="G65" s="9">
        <v>9.9700000000000006</v>
      </c>
      <c r="H65" s="9">
        <v>11.36</v>
      </c>
      <c r="I65" s="9">
        <v>13.47</v>
      </c>
      <c r="J65" s="9">
        <v>10.199999999999999</v>
      </c>
      <c r="K65" s="9">
        <v>12.22</v>
      </c>
      <c r="L65" s="9">
        <v>9.26</v>
      </c>
      <c r="M65" s="8">
        <v>15.16</v>
      </c>
      <c r="N65" s="8">
        <v>15.62</v>
      </c>
      <c r="O65" s="8">
        <v>25.9</v>
      </c>
      <c r="P65" s="8">
        <v>20.27</v>
      </c>
      <c r="Q65" s="8">
        <v>25.69</v>
      </c>
      <c r="R65" s="8">
        <v>26.56</v>
      </c>
      <c r="S65" s="8">
        <v>26.75</v>
      </c>
      <c r="T65" s="8">
        <v>29.64</v>
      </c>
      <c r="U65" s="8">
        <v>30.93</v>
      </c>
      <c r="V65" s="8">
        <v>26.59</v>
      </c>
    </row>
    <row r="66" spans="1:27" x14ac:dyDescent="0.25">
      <c r="A66" s="21"/>
      <c r="B66" s="1" t="s">
        <v>3</v>
      </c>
      <c r="C66" s="28">
        <v>482400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7" x14ac:dyDescent="0.25">
      <c r="A67" s="21"/>
      <c r="B67" s="1" t="s">
        <v>7</v>
      </c>
      <c r="C67" s="28">
        <v>964205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7" x14ac:dyDescent="0.25">
      <c r="A68" s="21"/>
      <c r="B68" s="1" t="s">
        <v>5</v>
      </c>
      <c r="C68" s="28">
        <v>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7" x14ac:dyDescent="0.25">
      <c r="A69" s="21"/>
      <c r="B69" s="1" t="s">
        <v>4</v>
      </c>
      <c r="C69" s="28">
        <v>482602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7" x14ac:dyDescent="0.25">
      <c r="A70" s="21"/>
      <c r="B70" s="1" t="s">
        <v>6</v>
      </c>
      <c r="C70" s="28">
        <v>482602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X70" s="1" t="s">
        <v>19</v>
      </c>
      <c r="Y70" s="1" t="s">
        <v>20</v>
      </c>
      <c r="Z70" s="1" t="s">
        <v>21</v>
      </c>
      <c r="AA70" s="1" t="s">
        <v>22</v>
      </c>
    </row>
    <row r="71" spans="1:27" x14ac:dyDescent="0.25">
      <c r="A71" s="21"/>
      <c r="B71" s="1" t="s">
        <v>17</v>
      </c>
      <c r="C71" s="10">
        <v>58.59</v>
      </c>
      <c r="D71" s="10">
        <v>174.95</v>
      </c>
      <c r="E71" s="10">
        <v>43200</v>
      </c>
      <c r="F71" s="10">
        <v>43200</v>
      </c>
      <c r="G71" s="10">
        <v>43200</v>
      </c>
      <c r="H71" s="10">
        <v>43200</v>
      </c>
      <c r="I71" s="10">
        <v>43200</v>
      </c>
      <c r="J71" s="10">
        <v>43200</v>
      </c>
      <c r="K71" s="10">
        <v>43200</v>
      </c>
      <c r="L71" s="10">
        <v>43200</v>
      </c>
      <c r="M71" s="10">
        <v>43200</v>
      </c>
      <c r="N71" s="10">
        <v>43200</v>
      </c>
      <c r="O71" s="10">
        <v>43200</v>
      </c>
      <c r="P71" s="10">
        <v>43200</v>
      </c>
      <c r="Q71" s="10">
        <v>43200</v>
      </c>
      <c r="R71" s="10">
        <v>43200</v>
      </c>
      <c r="S71" s="10">
        <v>43200</v>
      </c>
      <c r="T71" s="10">
        <v>43200</v>
      </c>
      <c r="U71" s="10">
        <v>43200</v>
      </c>
      <c r="V71" s="10">
        <v>43200</v>
      </c>
      <c r="X71" s="1">
        <f>SUM(C71:V71)</f>
        <v>777833.54</v>
      </c>
      <c r="Y71" s="1">
        <f>ROUND(X71/60,2)</f>
        <v>12963.89</v>
      </c>
      <c r="Z71" s="1">
        <f>ROUND(Y71/60,2)</f>
        <v>216.06</v>
      </c>
      <c r="AA71" s="1">
        <f>ROUND(Z71/24,2)</f>
        <v>9</v>
      </c>
    </row>
    <row r="72" spans="1:27" x14ac:dyDescent="0.25">
      <c r="A72" s="21"/>
      <c r="B72" s="1" t="s">
        <v>18</v>
      </c>
      <c r="C72" s="13">
        <v>328.06</v>
      </c>
      <c r="D72" s="13">
        <v>429.82</v>
      </c>
      <c r="E72" s="13">
        <v>43494</v>
      </c>
      <c r="F72" s="13">
        <v>43476</v>
      </c>
      <c r="G72" s="13">
        <v>43446</v>
      </c>
      <c r="H72" s="13">
        <v>43447</v>
      </c>
      <c r="I72" s="13">
        <v>43434</v>
      </c>
      <c r="J72" s="13">
        <v>43289</v>
      </c>
      <c r="K72" s="13">
        <v>43489</v>
      </c>
      <c r="L72" s="13">
        <v>43452</v>
      </c>
      <c r="M72" s="13">
        <v>43455</v>
      </c>
      <c r="N72" s="13">
        <v>43428</v>
      </c>
      <c r="O72" s="13">
        <v>43410</v>
      </c>
      <c r="P72" s="13">
        <v>43418</v>
      </c>
      <c r="Q72" s="13">
        <v>43413</v>
      </c>
      <c r="R72" s="13">
        <v>43415</v>
      </c>
      <c r="S72" s="13">
        <v>43413</v>
      </c>
      <c r="T72" s="13">
        <v>43415</v>
      </c>
      <c r="U72" s="13">
        <v>43410</v>
      </c>
      <c r="V72" s="13">
        <v>43413</v>
      </c>
      <c r="X72" s="1">
        <f>SUM(C72:V72)</f>
        <v>782474.88</v>
      </c>
      <c r="Y72" s="1">
        <f>ROUND(X72/60,2)</f>
        <v>13041.25</v>
      </c>
      <c r="Z72" s="1">
        <f>ROUND(Y72/60,2)</f>
        <v>217.35</v>
      </c>
      <c r="AA72" s="1">
        <f>ROUND(Z72/24,2)</f>
        <v>9.06</v>
      </c>
    </row>
    <row r="81" spans="1:27" x14ac:dyDescent="0.25">
      <c r="X81" s="17" t="s">
        <v>23</v>
      </c>
      <c r="Y81" s="17"/>
      <c r="Z81" s="17"/>
      <c r="AA81" s="17"/>
    </row>
    <row r="82" spans="1:27" x14ac:dyDescent="0.25">
      <c r="X82" s="1" t="s">
        <v>24</v>
      </c>
      <c r="Y82" s="1" t="s">
        <v>25</v>
      </c>
      <c r="Z82" s="1" t="s">
        <v>26</v>
      </c>
      <c r="AA82" s="1" t="s">
        <v>27</v>
      </c>
    </row>
    <row r="83" spans="1:27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X83" s="1">
        <f>SUM(X72,X58,X44,X30,X16)</f>
        <v>2524410.83</v>
      </c>
      <c r="Y83" s="1">
        <f>ROUND(X83/60,2)</f>
        <v>42073.51</v>
      </c>
      <c r="Z83" s="1">
        <f>ROUND(Y83/60,2)</f>
        <v>701.23</v>
      </c>
      <c r="AA83" s="1">
        <f>Z83/24</f>
        <v>29.217916666666667</v>
      </c>
    </row>
    <row r="84" spans="1:27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</row>
    <row r="85" spans="1:27" x14ac:dyDescent="0.25">
      <c r="A85" s="36"/>
      <c r="B85" s="37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spans="1:27" x14ac:dyDescent="0.25">
      <c r="A86" s="36"/>
      <c r="B86" s="37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</row>
    <row r="87" spans="1:27" x14ac:dyDescent="0.25">
      <c r="A87" s="36"/>
      <c r="B87" s="37"/>
      <c r="C87" s="37"/>
      <c r="D87" s="37"/>
      <c r="E87" s="37"/>
      <c r="F87" s="37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</row>
    <row r="88" spans="1:27" x14ac:dyDescent="0.25">
      <c r="A88" s="36"/>
      <c r="B88" s="38"/>
      <c r="C88" s="38"/>
      <c r="D88" s="38"/>
      <c r="E88" s="38"/>
      <c r="F88" s="38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</row>
    <row r="89" spans="1:27" x14ac:dyDescent="0.25">
      <c r="A89" s="36"/>
      <c r="B89" s="38"/>
      <c r="C89" s="38"/>
      <c r="D89" s="38"/>
      <c r="E89" s="38"/>
      <c r="F89" s="38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</row>
    <row r="90" spans="1:27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</row>
    <row r="91" spans="1:27" x14ac:dyDescent="0.25">
      <c r="A91" s="36"/>
      <c r="B91" s="37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</row>
    <row r="92" spans="1:27" x14ac:dyDescent="0.25">
      <c r="A92" s="36"/>
      <c r="B92" s="37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</row>
    <row r="93" spans="1:27" x14ac:dyDescent="0.25">
      <c r="A93" s="36"/>
      <c r="B93" s="37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</row>
    <row r="94" spans="1:27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</row>
    <row r="95" spans="1:27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</row>
    <row r="96" spans="1:27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</row>
    <row r="97" spans="1:2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</row>
    <row r="98" spans="1:2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</row>
    <row r="99" spans="1:2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</row>
    <row r="100" spans="1:2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</row>
    <row r="101" spans="1:2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</row>
    <row r="102" spans="1:2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</row>
    <row r="103" spans="1:21" x14ac:dyDescent="0.25">
      <c r="A103" s="37"/>
      <c r="B103" s="39"/>
      <c r="C103" s="39"/>
      <c r="D103" s="39"/>
      <c r="E103" s="39"/>
      <c r="F103" s="39"/>
      <c r="G103" s="39"/>
      <c r="H103" s="40"/>
      <c r="I103" s="39"/>
      <c r="J103" s="39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</row>
    <row r="104" spans="1:21" x14ac:dyDescent="0.25">
      <c r="A104" s="37"/>
      <c r="B104" s="39"/>
      <c r="C104" s="39"/>
      <c r="D104" s="39"/>
      <c r="E104" s="39"/>
      <c r="F104" s="39"/>
      <c r="G104" s="39"/>
      <c r="H104" s="40"/>
      <c r="I104" s="39"/>
      <c r="J104" s="39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</row>
    <row r="105" spans="1:21" x14ac:dyDescent="0.25">
      <c r="A105" s="37"/>
      <c r="B105" s="39"/>
      <c r="C105" s="39"/>
      <c r="D105" s="39"/>
      <c r="E105" s="39"/>
      <c r="F105" s="39"/>
      <c r="G105" s="39"/>
      <c r="H105" s="40"/>
      <c r="I105" s="39"/>
      <c r="J105" s="39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</row>
    <row r="106" spans="1:2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</row>
    <row r="107" spans="1:2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</row>
    <row r="108" spans="1:2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</row>
    <row r="109" spans="1:2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 spans="1:2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</row>
    <row r="111" spans="1:2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</row>
    <row r="112" spans="1:2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</row>
  </sheetData>
  <mergeCells count="38">
    <mergeCell ref="A3:A16"/>
    <mergeCell ref="C3:V3"/>
    <mergeCell ref="A31:A44"/>
    <mergeCell ref="C38:V38"/>
    <mergeCell ref="C39:V39"/>
    <mergeCell ref="C40:V40"/>
    <mergeCell ref="A17:A30"/>
    <mergeCell ref="C17:V17"/>
    <mergeCell ref="C24:V24"/>
    <mergeCell ref="C25:V25"/>
    <mergeCell ref="A59:A72"/>
    <mergeCell ref="C66:V66"/>
    <mergeCell ref="C67:V67"/>
    <mergeCell ref="C68:V68"/>
    <mergeCell ref="A45:A58"/>
    <mergeCell ref="C56:V56"/>
    <mergeCell ref="C28:V28"/>
    <mergeCell ref="C10:V10"/>
    <mergeCell ref="C11:V11"/>
    <mergeCell ref="C12:V12"/>
    <mergeCell ref="C13:V13"/>
    <mergeCell ref="C14:V14"/>
    <mergeCell ref="X81:AA81"/>
    <mergeCell ref="C69:V69"/>
    <mergeCell ref="C70:V70"/>
    <mergeCell ref="B2:V2"/>
    <mergeCell ref="A1:V1"/>
    <mergeCell ref="C59:V59"/>
    <mergeCell ref="C45:V45"/>
    <mergeCell ref="C31:V31"/>
    <mergeCell ref="C41:V41"/>
    <mergeCell ref="C42:V42"/>
    <mergeCell ref="C52:V52"/>
    <mergeCell ref="C53:V53"/>
    <mergeCell ref="C54:V54"/>
    <mergeCell ref="C55:V55"/>
    <mergeCell ref="C26:V26"/>
    <mergeCell ref="C27:V2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5C4F-DF6F-48EC-95CF-724FBBB445DB}">
  <dimension ref="A1:D3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22" t="s">
        <v>28</v>
      </c>
      <c r="B1" s="23"/>
      <c r="C1" s="23"/>
      <c r="D1" s="24"/>
    </row>
    <row r="2" spans="1:4" x14ac:dyDescent="0.25">
      <c r="A2" s="1" t="s">
        <v>24</v>
      </c>
      <c r="B2" s="1" t="s">
        <v>25</v>
      </c>
      <c r="C2" s="1" t="s">
        <v>26</v>
      </c>
      <c r="D2" s="1" t="s">
        <v>27</v>
      </c>
    </row>
    <row r="3" spans="1:4" x14ac:dyDescent="0.25">
      <c r="A3" s="1">
        <f>SUM('L=20'!X83,'L=15'!S83,'L=10'!N83)</f>
        <v>2843180.9606999997</v>
      </c>
      <c r="B3" s="1">
        <f>A3/60</f>
        <v>47386.349344999995</v>
      </c>
      <c r="C3" s="1">
        <f>B3/60</f>
        <v>789.7724890833332</v>
      </c>
      <c r="D3" s="1">
        <f>C3/24</f>
        <v>32.907187045138883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L=10</vt:lpstr>
      <vt:lpstr>L=15</vt:lpstr>
      <vt:lpstr>L=20</vt:lpstr>
      <vt:lpstr>Total Geral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Pinheiro</dc:creator>
  <cp:keywords/>
  <dc:description/>
  <cp:lastModifiedBy>LUCAS FERREIRA PINHEIRO</cp:lastModifiedBy>
  <cp:revision/>
  <dcterms:created xsi:type="dcterms:W3CDTF">2022-06-12T21:40:48Z</dcterms:created>
  <dcterms:modified xsi:type="dcterms:W3CDTF">2024-09-18T21:46:56Z</dcterms:modified>
  <cp:category/>
  <cp:contentStatus/>
</cp:coreProperties>
</file>