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sos" sheetId="1" r:id="rId4"/>
    <sheet state="visible" name="Matriz SWOT" sheetId="2" r:id="rId5"/>
    <sheet state="visible" name="Matrizes de Correlações" sheetId="3" r:id="rId6"/>
    <sheet state="visible" name="graf final" sheetId="4" r:id="rId7"/>
    <sheet state="visible" name="tabelas apenas" sheetId="5" r:id="rId8"/>
    <sheet state="visible" name="Cópia de tabelas apenas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0">
      <text>
        <t xml:space="preserve">quanto menos pontos fortes que neutralizam, mais força ganha a ameaça
	-Augusto Chebel Machado</t>
      </text>
    </comment>
    <comment authorId="0" ref="H12">
      <text>
        <t xml:space="preserve">se uma ameaça tem um custo grande de eliminação, essa ameaça precisa ser priorizada (max) ou deixada de lado (min)?
	-Augusto Chebel Machado</t>
      </text>
    </comment>
  </commentList>
</comments>
</file>

<file path=xl/sharedStrings.xml><?xml version="1.0" encoding="utf-8"?>
<sst xmlns="http://schemas.openxmlformats.org/spreadsheetml/2006/main" count="766" uniqueCount="224">
  <si>
    <t>Oportunidades</t>
  </si>
  <si>
    <t>Critérios/Subcritérios</t>
  </si>
  <si>
    <t>Esp.1</t>
  </si>
  <si>
    <t>Esp. 2</t>
  </si>
  <si>
    <t>Esp. 3</t>
  </si>
  <si>
    <t>Esp. 4</t>
  </si>
  <si>
    <t>Pesos</t>
  </si>
  <si>
    <t>Orientação</t>
  </si>
  <si>
    <t>Qtd de pontos fortes que alavancam</t>
  </si>
  <si>
    <t>Max</t>
  </si>
  <si>
    <t>Oportunidades com mais pontos fortes que alavancam são desejadas</t>
  </si>
  <si>
    <t>"Low hanging fruits" - aproveitar as oportunidades mais impactantes, mas, também, mais fáceis de aproveitar</t>
  </si>
  <si>
    <t>Qtd de pontos fracos que impedem aproveitamento</t>
  </si>
  <si>
    <t>Min</t>
  </si>
  <si>
    <t>Oportunidades com menos pontos fracos que impedem são desejadas</t>
  </si>
  <si>
    <t>Probabilidade de ocorrer</t>
  </si>
  <si>
    <t>Qto maior probabilidade de ocorrer é desejada</t>
  </si>
  <si>
    <t>Custo de aproveitamento previsto</t>
  </si>
  <si>
    <t>Menor custo é desejado</t>
  </si>
  <si>
    <t>Benefício previsto</t>
  </si>
  <si>
    <t>Maior benefício é desejado</t>
  </si>
  <si>
    <t>Nível de contribuição para alcance da Visão</t>
  </si>
  <si>
    <t>Maior contribuição é desejado</t>
  </si>
  <si>
    <t>Ameaças</t>
  </si>
  <si>
    <t>Qtd de pontos fracos que potencializam</t>
  </si>
  <si>
    <t>Mín</t>
  </si>
  <si>
    <t>Ameaças que possuem menos pontos fracos que potencializam são desejadas</t>
  </si>
  <si>
    <t>Priorizar as ameaças que mais impedem a realização da visão, mas que sejam mais fáceis de resolver, ou, seja, que tenha menos ptos fracos e mais ptos fortes</t>
  </si>
  <si>
    <t>Qtd de pontos fortes que neutralizam</t>
  </si>
  <si>
    <t>Máx.</t>
  </si>
  <si>
    <t>Ameaças que possuem mais ptos fortes que neutralizam são desejadas</t>
  </si>
  <si>
    <t>Qto maior probabilidade de ocorrer é desejado</t>
  </si>
  <si>
    <t>Custo de eliminação</t>
  </si>
  <si>
    <t>Impacto de não eliminação</t>
  </si>
  <si>
    <t>Maior impacto é "desejado"</t>
  </si>
  <si>
    <t>Nível de impedimento para realização da Visão</t>
  </si>
  <si>
    <t>Ameaças que mais impedem a visão são "desejadas"</t>
  </si>
  <si>
    <t>Pontos Fracos</t>
  </si>
  <si>
    <t>Qtd que potencializa as ameaças</t>
  </si>
  <si>
    <t>ptos fracos que potencializam mais ameaças são desejados</t>
  </si>
  <si>
    <t>Priorizar ptos fracos que mais impedem a realização de visão, que mais impedem oportunidades e potencializam ameaças</t>
  </si>
  <si>
    <t>Qtd que dificulta o aproveitamento das oportunidades</t>
  </si>
  <si>
    <t>ptos fracos que dificultam mais oportunidades são desejados</t>
  </si>
  <si>
    <t>Custo para otimizar o ponto fraco</t>
  </si>
  <si>
    <t>Retorno da otimização do ponto fraco</t>
  </si>
  <si>
    <t>maior retorno é desejado</t>
  </si>
  <si>
    <t>Impacto sobre a Missão do orgão</t>
  </si>
  <si>
    <t>ptos fracos que mais impactam na realização da missão são desejados</t>
  </si>
  <si>
    <t>ptos fracos que mais impedem a realização da visão são desejados</t>
  </si>
  <si>
    <t>Pontos Fortes</t>
  </si>
  <si>
    <t>Qtd que potencializa as oportunidades</t>
  </si>
  <si>
    <t>ptos fortes que potencializam mais oportunidades são desejados</t>
  </si>
  <si>
    <t>Qtd que neutraliza as ameaças</t>
  </si>
  <si>
    <t>ptos fortes que neutralizam mais ameaças são desejados</t>
  </si>
  <si>
    <t>ptos fortes que mais impactam na missão são desejados</t>
  </si>
  <si>
    <t>Nível de contribuição para realização da Visão</t>
  </si>
  <si>
    <t>ptos fortes que mais contribuem para realização da visão são desejados</t>
  </si>
  <si>
    <t>S - Strenghts (Pontos Fortes)</t>
  </si>
  <si>
    <t>W - Weaknesses (Pontos Fracos)</t>
  </si>
  <si>
    <t>Pot. Oportunidades</t>
  </si>
  <si>
    <t>Neut. Ameaças</t>
  </si>
  <si>
    <t>Missão</t>
  </si>
  <si>
    <t>Visão</t>
  </si>
  <si>
    <t>Pot. Ameaças</t>
  </si>
  <si>
    <t>Dif. Oportunidades</t>
  </si>
  <si>
    <t>Custo</t>
  </si>
  <si>
    <t>Retorno</t>
  </si>
  <si>
    <t>S1</t>
  </si>
  <si>
    <t>Quantitavivo (Matrizes de Correlação)</t>
  </si>
  <si>
    <t>Qualitativo (Julgamento Verbal)</t>
  </si>
  <si>
    <t>W1</t>
  </si>
  <si>
    <t>S2</t>
  </si>
  <si>
    <t>W2</t>
  </si>
  <si>
    <t>...</t>
  </si>
  <si>
    <t>Sn</t>
  </si>
  <si>
    <t>Wn</t>
  </si>
  <si>
    <t>O - Opportunities (Oportunidades)</t>
  </si>
  <si>
    <t>T - Threats (Ameaças)</t>
  </si>
  <si>
    <t>Probabilidade</t>
  </si>
  <si>
    <t>Benefício</t>
  </si>
  <si>
    <t>Impacto</t>
  </si>
  <si>
    <t>O1</t>
  </si>
  <si>
    <t>T1</t>
  </si>
  <si>
    <t>O2</t>
  </si>
  <si>
    <t>T2</t>
  </si>
  <si>
    <t>On</t>
  </si>
  <si>
    <t>Tn</t>
  </si>
  <si>
    <t>Pontos Fortes x Oportunidades</t>
  </si>
  <si>
    <t>Om</t>
  </si>
  <si>
    <t>linear</t>
  </si>
  <si>
    <t>q</t>
  </si>
  <si>
    <t>p</t>
  </si>
  <si>
    <t>Pontos Fortes x Ameaças</t>
  </si>
  <si>
    <t>Tm</t>
  </si>
  <si>
    <t>Pontos Fracos x Oportunidades</t>
  </si>
  <si>
    <t>Pontos Fracos x Ameaças</t>
  </si>
  <si>
    <t>#</t>
  </si>
  <si>
    <t>Descrição</t>
  </si>
  <si>
    <t>D1</t>
  </si>
  <si>
    <t>D2</t>
  </si>
  <si>
    <t>D3</t>
  </si>
  <si>
    <t>D4</t>
  </si>
  <si>
    <t>Borda</t>
  </si>
  <si>
    <t>Condorcet</t>
  </si>
  <si>
    <t>Of. 17/nov</t>
  </si>
  <si>
    <t>Crescimento do tema sustentabilidade</t>
  </si>
  <si>
    <t>Recursos para projetos obras e ações</t>
  </si>
  <si>
    <t>O3</t>
  </si>
  <si>
    <t>Uso da tecnologia BIM</t>
  </si>
  <si>
    <t>O4</t>
  </si>
  <si>
    <t>Melhoria do trabalho com uso das TIC</t>
  </si>
  <si>
    <t>O5</t>
  </si>
  <si>
    <t>Eventos da Universidade</t>
  </si>
  <si>
    <t>O6</t>
  </si>
  <si>
    <t>Interesse de agentes externos para novas parcerias</t>
  </si>
  <si>
    <t>O7</t>
  </si>
  <si>
    <t>Representação em órgãos externos</t>
  </si>
  <si>
    <t>O8</t>
  </si>
  <si>
    <t>Fundo patronos, nova via de financiamento das ações da DEPI</t>
  </si>
  <si>
    <t>O9</t>
  </si>
  <si>
    <t>Valorização e reconhecimento das competências independentemente das caraterísticas físicas</t>
  </si>
  <si>
    <t>O10</t>
  </si>
  <si>
    <t>Inovação do ambiente universitário</t>
  </si>
  <si>
    <t>O11</t>
  </si>
  <si>
    <t>Lei de licitações 14.133 otimizando o processo de licitações a partir de 2023</t>
  </si>
  <si>
    <t>O12</t>
  </si>
  <si>
    <t>Amparo e segurança legal</t>
  </si>
  <si>
    <t>A1</t>
  </si>
  <si>
    <t>Resistência da comunidade universitária à políticas de planejamento e gestão integradas</t>
  </si>
  <si>
    <t>A2</t>
  </si>
  <si>
    <t>Crescimento da demanda além da capacidade operacional</t>
  </si>
  <si>
    <t>A3</t>
  </si>
  <si>
    <t>Falta de infraestrutura e resistência a automatização dos processos</t>
  </si>
  <si>
    <t>A4</t>
  </si>
  <si>
    <t>HIDS: o início da ocupação da fazenda argentina trará alta demanda dos serviços da DEPI (obras e sustentabilidade)</t>
  </si>
  <si>
    <t>A5</t>
  </si>
  <si>
    <t>Implicações orçamentárias</t>
  </si>
  <si>
    <t>A6</t>
  </si>
  <si>
    <t>Baixa qualidade das empresas/ produtos/ serviços contratados</t>
  </si>
  <si>
    <t>A7</t>
  </si>
  <si>
    <t>Dificuldade de interface com outras áreas técnicas e administrativas da Unicamp</t>
  </si>
  <si>
    <t>A8</t>
  </si>
  <si>
    <t>Intrusão do novo governo do estado de São Paulo na autonomia orçamentária da universidade</t>
  </si>
  <si>
    <t>A9</t>
  </si>
  <si>
    <t>Mudança no cenário político</t>
  </si>
  <si>
    <t>A10</t>
  </si>
  <si>
    <t>Ameaças sanitárias</t>
  </si>
  <si>
    <t>A11</t>
  </si>
  <si>
    <t>Obstrução da procuradoria geral da universidade</t>
  </si>
  <si>
    <t>A12</t>
  </si>
  <si>
    <t>Incertezas de critérios e volume de recursos para política de progressão de carreira na universidade</t>
  </si>
  <si>
    <t>A13</t>
  </si>
  <si>
    <t>Perda de talentos</t>
  </si>
  <si>
    <t>A14</t>
  </si>
  <si>
    <t>Interesses pessoais acima das desições técnicas</t>
  </si>
  <si>
    <t>A15</t>
  </si>
  <si>
    <t>Deterioração do patrimônio edificado da Unicamp</t>
  </si>
  <si>
    <t>A16</t>
  </si>
  <si>
    <t>Vulnerabilidade dos sistemas automatizados podem causar vazamento de dados</t>
  </si>
  <si>
    <t>A17</t>
  </si>
  <si>
    <t>Despreparo para trabalhar a inclusão podendo gerar conflitos internos</t>
  </si>
  <si>
    <t>A18</t>
  </si>
  <si>
    <t>Revogação e ou abrandamento das legislações vigentes</t>
  </si>
  <si>
    <t>Pf1</t>
  </si>
  <si>
    <t>Falta de clareza dos objetivos a serem alcançados</t>
  </si>
  <si>
    <t>Pf2</t>
  </si>
  <si>
    <t>Processos de trabalhos pouco definidos</t>
  </si>
  <si>
    <t>Pf3</t>
  </si>
  <si>
    <t>Falta de sistema de informação adequado ao processo atual</t>
  </si>
  <si>
    <t>Pf4</t>
  </si>
  <si>
    <t>Comunicação institucional deficiente</t>
  </si>
  <si>
    <t>Pf5</t>
  </si>
  <si>
    <t>Falta de integração entre os setores da DEPI</t>
  </si>
  <si>
    <t>Pf6</t>
  </si>
  <si>
    <t>Falta de pessoal</t>
  </si>
  <si>
    <t>Pf7</t>
  </si>
  <si>
    <t>Oferecer poucos treinamentos na universidade dado o conhecimento que possui</t>
  </si>
  <si>
    <t>Pf8</t>
  </si>
  <si>
    <t>Falha de comunicação interna entre as equipes</t>
  </si>
  <si>
    <t>Pf9</t>
  </si>
  <si>
    <t>Falta de conhecimento do usuário sobre os serviços prestados</t>
  </si>
  <si>
    <t>Pf10</t>
  </si>
  <si>
    <t>Indefinição sobre a área de projetos de empreendimentos</t>
  </si>
  <si>
    <t>Pf11</t>
  </si>
  <si>
    <t>Talentos pouco explorados</t>
  </si>
  <si>
    <t>Pf12</t>
  </si>
  <si>
    <t>Demora no retorno de algumas solicitações</t>
  </si>
  <si>
    <t>Pf13</t>
  </si>
  <si>
    <t>Separação física das equipes</t>
  </si>
  <si>
    <t>PF1</t>
  </si>
  <si>
    <t>Profissionais engajados</t>
  </si>
  <si>
    <t>PF2</t>
  </si>
  <si>
    <t>Qualidade técnica dos profissionais</t>
  </si>
  <si>
    <t>PF3</t>
  </si>
  <si>
    <t>Incentivo à novas iniciativas</t>
  </si>
  <si>
    <t>PF4</t>
  </si>
  <si>
    <t>Visão sistemica</t>
  </si>
  <si>
    <t>PF5</t>
  </si>
  <si>
    <t>Conhecimento abrangente e disseminável</t>
  </si>
  <si>
    <t>PF6</t>
  </si>
  <si>
    <t>Papel atuante como suporte à tomada de decisões na universidade</t>
  </si>
  <si>
    <t>PF7</t>
  </si>
  <si>
    <t>Ações geram impacto na Comunidade</t>
  </si>
  <si>
    <t>PF8</t>
  </si>
  <si>
    <t>Autonomia e confiança na tomada de decisões</t>
  </si>
  <si>
    <t>PF9</t>
  </si>
  <si>
    <t>Clareza e detalhamento dos procedimentos e processos padronizados</t>
  </si>
  <si>
    <t>PF10</t>
  </si>
  <si>
    <t>Comunicação interna</t>
  </si>
  <si>
    <t>PF11</t>
  </si>
  <si>
    <t>Coerência na composição da DEPI frente a estrutura organizacional da Unicamp</t>
  </si>
  <si>
    <t>PF12</t>
  </si>
  <si>
    <t>Incetivo à capacitação</t>
  </si>
  <si>
    <t>PF13</t>
  </si>
  <si>
    <t>Equipe e ambiente</t>
  </si>
  <si>
    <t>PF14</t>
  </si>
  <si>
    <t>Boa comunicação com usuários</t>
  </si>
  <si>
    <t>PF15</t>
  </si>
  <si>
    <t>Boa infraestrutura e boas condições de trabalho</t>
  </si>
  <si>
    <t>PF16</t>
  </si>
  <si>
    <t>Bom atendimento</t>
  </si>
  <si>
    <t>Descrição Oportunidade</t>
  </si>
  <si>
    <t>-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</si>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</sst>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d.m"/>
  </numFmts>
  <fonts count="13">
    <font>
      <sz val="10.0"/>
      <color rgb="FF000000"/>
      <name val="Arial"/>
      <scheme val="minor"/>
    </font>
    <font>
      <b/>
      <color theme="1"/>
      <name val="Times New Roman"/>
    </font>
    <font>
      <color theme="1"/>
      <name val="Times New Roman"/>
    </font>
    <font>
      <sz val="10.0"/>
      <color theme="1"/>
      <name val="Times New Roman"/>
    </font>
    <font>
      <color theme="1"/>
      <name val="Arial"/>
      <scheme val="minor"/>
    </font>
    <font/>
    <font>
      <color rgb="FF000000"/>
      <name val="Arial"/>
      <scheme val="minor"/>
    </font>
    <font>
      <b/>
      <sz val="10.0"/>
      <color theme="1"/>
      <name val="Times New Roman"/>
    </font>
    <font>
      <b/>
      <color theme="1"/>
      <name val="Arial"/>
      <scheme val="minor"/>
    </font>
    <font>
      <sz val="11.0"/>
      <color rgb="FF000000"/>
      <name val="&quot;Times New Roman&quot;"/>
    </font>
    <font>
      <b/>
      <sz val="11.0"/>
      <color rgb="FF212121"/>
      <name val="Roboto"/>
    </font>
    <font>
      <sz val="11.0"/>
      <color rgb="FF212121"/>
      <name val="Roboto"/>
    </font>
    <font>
      <b/>
      <sz val="11.0"/>
      <color theme="1"/>
      <name val="Roboto"/>
    </font>
  </fonts>
  <fills count="1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6D9EEB"/>
        <bgColor rgb="FF6D9EEB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2" fillId="2" fontId="1" numFmtId="2" xfId="0" applyAlignment="1" applyBorder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/>
    </xf>
    <xf borderId="2" fillId="2" fontId="1" numFmtId="164" xfId="0" applyAlignment="1" applyBorder="1" applyFont="1" applyNumberFormat="1">
      <alignment horizontal="center" readingOrder="0" shrinkToFit="0" vertical="center" wrapText="1"/>
    </xf>
    <xf borderId="0" fillId="0" fontId="2" numFmtId="0" xfId="0" applyFont="1"/>
    <xf borderId="0" fillId="0" fontId="4" numFmtId="0" xfId="0" applyAlignment="1" applyFont="1">
      <alignment readingOrder="0"/>
    </xf>
    <xf borderId="3" fillId="0" fontId="5" numFmtId="0" xfId="0" applyBorder="1" applyFont="1"/>
    <xf borderId="2" fillId="2" fontId="2" numFmtId="0" xfId="0" applyAlignment="1" applyBorder="1" applyFont="1">
      <alignment horizontal="center" shrinkToFit="0" vertical="center" wrapText="1"/>
    </xf>
    <xf borderId="2" fillId="2" fontId="1" numFmtId="2" xfId="0" applyAlignment="1" applyBorder="1" applyFont="1" applyNumberFormat="1">
      <alignment horizontal="center" shrinkToFit="0" vertical="center" wrapText="1"/>
    </xf>
    <xf borderId="0" fillId="3" fontId="3" numFmtId="0" xfId="0" applyAlignment="1" applyFill="1" applyFont="1">
      <alignment horizontal="center" readingOrder="0"/>
    </xf>
    <xf borderId="2" fillId="2" fontId="1" numFmtId="164" xfId="0" applyAlignment="1" applyBorder="1" applyFont="1" applyNumberFormat="1">
      <alignment horizontal="center" shrinkToFit="0" vertical="center" wrapText="1"/>
    </xf>
    <xf borderId="0" fillId="0" fontId="2" numFmtId="164" xfId="0" applyFont="1" applyNumberFormat="1"/>
    <xf borderId="0" fillId="0" fontId="4" numFmtId="0" xfId="0" applyAlignment="1" applyFont="1">
      <alignment readingOrder="0" shrinkToFit="0" vertical="center" wrapText="1"/>
    </xf>
    <xf borderId="0" fillId="4" fontId="3" numFmtId="0" xfId="0" applyAlignment="1" applyFill="1" applyFont="1">
      <alignment horizontal="center" readingOrder="0"/>
    </xf>
    <xf borderId="4" fillId="0" fontId="5" numFmtId="0" xfId="0" applyBorder="1" applyFont="1"/>
    <xf borderId="1" fillId="5" fontId="1" numFmtId="0" xfId="0" applyAlignment="1" applyBorder="1" applyFill="1" applyFont="1">
      <alignment horizontal="center" readingOrder="0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2" fillId="5" fontId="2" numFmtId="0" xfId="0" applyAlignment="1" applyBorder="1" applyFont="1">
      <alignment horizontal="center" readingOrder="0" shrinkToFit="0" vertical="center" wrapText="1"/>
    </xf>
    <xf borderId="2" fillId="5" fontId="1" numFmtId="2" xfId="0" applyAlignment="1" applyBorder="1" applyFont="1" applyNumberFormat="1">
      <alignment horizontal="center" readingOrder="0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2" fillId="5" fontId="1" numFmtId="2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1" fillId="6" fontId="1" numFmtId="0" xfId="0" applyAlignment="1" applyBorder="1" applyFill="1" applyFont="1">
      <alignment horizontal="center" readingOrder="0" shrinkToFit="0" vertical="center" wrapText="1"/>
    </xf>
    <xf borderId="2" fillId="6" fontId="1" numFmtId="0" xfId="0" applyAlignment="1" applyBorder="1" applyFont="1">
      <alignment horizontal="center" readingOrder="0" shrinkToFit="0" vertical="center" wrapText="1"/>
    </xf>
    <xf borderId="2" fillId="6" fontId="2" numFmtId="0" xfId="0" applyAlignment="1" applyBorder="1" applyFont="1">
      <alignment horizontal="center" readingOrder="0" shrinkToFit="0" vertical="center" wrapText="1"/>
    </xf>
    <xf borderId="2" fillId="6" fontId="1" numFmtId="2" xfId="0" applyAlignment="1" applyBorder="1" applyFont="1" applyNumberFormat="1">
      <alignment horizontal="center" readingOrder="0" shrinkToFit="0" vertical="center" wrapText="1"/>
    </xf>
    <xf borderId="2" fillId="6" fontId="2" numFmtId="0" xfId="0" applyAlignment="1" applyBorder="1" applyFont="1">
      <alignment horizontal="center" shrinkToFit="0" vertical="center" wrapText="1"/>
    </xf>
    <xf borderId="2" fillId="6" fontId="1" numFmtId="2" xfId="0" applyAlignment="1" applyBorder="1" applyFont="1" applyNumberFormat="1">
      <alignment horizontal="center" shrinkToFit="0" vertical="center" wrapText="1"/>
    </xf>
    <xf borderId="1" fillId="7" fontId="1" numFmtId="0" xfId="0" applyAlignment="1" applyBorder="1" applyFill="1" applyFont="1">
      <alignment horizontal="center" readingOrder="0" shrinkToFit="0" vertical="center" wrapText="1"/>
    </xf>
    <xf borderId="2" fillId="7" fontId="1" numFmtId="0" xfId="0" applyAlignment="1" applyBorder="1" applyFont="1">
      <alignment horizontal="center" readingOrder="0" shrinkToFit="0" vertical="center" wrapText="1"/>
    </xf>
    <xf borderId="2" fillId="7" fontId="2" numFmtId="0" xfId="0" applyAlignment="1" applyBorder="1" applyFont="1">
      <alignment horizontal="center" readingOrder="0" shrinkToFit="0" vertical="center" wrapText="1"/>
    </xf>
    <xf borderId="2" fillId="7" fontId="1" numFmtId="2" xfId="0" applyAlignment="1" applyBorder="1" applyFont="1" applyNumberFormat="1">
      <alignment horizontal="center" readingOrder="0" shrinkToFit="0" vertical="center" wrapText="1"/>
    </xf>
    <xf borderId="2" fillId="7" fontId="2" numFmtId="0" xfId="0" applyAlignment="1" applyBorder="1" applyFont="1">
      <alignment horizontal="center" shrinkToFit="0" vertical="center" wrapText="1"/>
    </xf>
    <xf borderId="2" fillId="7" fontId="1" numFmtId="2" xfId="0" applyAlignment="1" applyBorder="1" applyFont="1" applyNumberFormat="1">
      <alignment horizontal="center" shrinkToFit="0" vertical="center" wrapText="1"/>
    </xf>
    <xf borderId="0" fillId="0" fontId="4" numFmtId="2" xfId="0" applyFont="1" applyNumberFormat="1"/>
    <xf borderId="0" fillId="0" fontId="4" numFmtId="164" xfId="0" applyFont="1" applyNumberFormat="1"/>
    <xf borderId="5" fillId="8" fontId="7" numFmtId="0" xfId="0" applyAlignment="1" applyBorder="1" applyFill="1" applyFont="1">
      <alignment horizontal="center" readingOrder="0" shrinkToFit="0" vertical="center" wrapText="1"/>
    </xf>
    <xf borderId="6" fillId="0" fontId="5" numFmtId="0" xfId="0" applyBorder="1" applyFont="1"/>
    <xf borderId="7" fillId="0" fontId="5" numFmtId="0" xfId="0" applyBorder="1" applyFont="1"/>
    <xf borderId="5" fillId="6" fontId="7" numFmtId="0" xfId="0" applyAlignment="1" applyBorder="1" applyFont="1">
      <alignment horizontal="center" readingOrder="0" shrinkToFit="0" vertical="center" wrapText="1"/>
    </xf>
    <xf borderId="2" fillId="9" fontId="7" numFmtId="0" xfId="0" applyAlignment="1" applyBorder="1" applyFill="1" applyFont="1">
      <alignment horizontal="center" shrinkToFit="0" vertical="center" wrapText="1"/>
    </xf>
    <xf borderId="5" fillId="9" fontId="3" numFmtId="0" xfId="0" applyAlignment="1" applyBorder="1" applyFont="1">
      <alignment horizontal="center" readingOrder="0" shrinkToFit="0" vertical="center" wrapText="1"/>
    </xf>
    <xf borderId="2" fillId="9" fontId="3" numFmtId="0" xfId="0" applyAlignment="1" applyBorder="1" applyFont="1">
      <alignment horizontal="center" readingOrder="0" shrinkToFit="0" vertical="center" wrapText="1"/>
    </xf>
    <xf borderId="2" fillId="10" fontId="7" numFmtId="0" xfId="0" applyAlignment="1" applyBorder="1" applyFill="1" applyFont="1">
      <alignment horizontal="center" shrinkToFit="0" vertical="center" wrapText="1"/>
    </xf>
    <xf borderId="2" fillId="10" fontId="3" numFmtId="0" xfId="0" applyAlignment="1" applyBorder="1" applyFont="1">
      <alignment horizontal="center" readingOrder="0" shrinkToFit="0" vertical="center" wrapText="1"/>
    </xf>
    <xf borderId="2" fillId="9" fontId="7" numFmtId="0" xfId="0" applyAlignment="1" applyBorder="1" applyFont="1">
      <alignment horizontal="center" readingOrder="0" shrinkToFit="0" vertical="center" wrapText="1"/>
    </xf>
    <xf borderId="8" fillId="9" fontId="3" numFmtId="0" xfId="0" applyAlignment="1" applyBorder="1" applyFont="1">
      <alignment horizontal="center" readingOrder="0" shrinkToFit="0" vertical="center" wrapText="1"/>
    </xf>
    <xf borderId="9" fillId="0" fontId="5" numFmtId="0" xfId="0" applyBorder="1" applyFont="1"/>
    <xf borderId="10" fillId="0" fontId="5" numFmtId="0" xfId="0" applyBorder="1" applyFont="1"/>
    <xf borderId="2" fillId="10" fontId="7" numFmtId="0" xfId="0" applyAlignment="1" applyBorder="1" applyFont="1">
      <alignment horizontal="center" readingOrder="0" shrinkToFit="0" vertical="center" wrapText="1"/>
    </xf>
    <xf borderId="8" fillId="10" fontId="3" numFmtId="0" xfId="0" applyAlignment="1" applyBorder="1" applyFont="1">
      <alignment horizontal="center" readingOrder="0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5" fillId="9" fontId="3" numFmtId="2" xfId="0" applyAlignment="1" applyBorder="1" applyFont="1" applyNumberFormat="1">
      <alignment horizontal="center" readingOrder="0" shrinkToFit="0" vertical="center" wrapText="1"/>
    </xf>
    <xf borderId="2" fillId="9" fontId="3" numFmtId="2" xfId="0" applyAlignment="1" applyBorder="1" applyFont="1" applyNumberFormat="1">
      <alignment horizontal="center" readingOrder="0" shrinkToFit="0" vertical="center" wrapText="1"/>
    </xf>
    <xf borderId="2" fillId="10" fontId="3" numFmtId="2" xfId="0" applyAlignment="1" applyBorder="1" applyFont="1" applyNumberFormat="1">
      <alignment horizontal="center" readingOrder="0" shrinkToFit="0" vertical="center" wrapText="1"/>
    </xf>
    <xf borderId="5" fillId="11" fontId="7" numFmtId="0" xfId="0" applyAlignment="1" applyBorder="1" applyFill="1" applyFont="1">
      <alignment horizontal="center" readingOrder="0" shrinkToFit="0" vertical="center" wrapText="1"/>
    </xf>
    <xf borderId="5" fillId="12" fontId="7" numFmtId="0" xfId="0" applyAlignment="1" applyBorder="1" applyFill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horizontal="center" readingOrder="0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3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readingOrder="0" shrinkToFit="0" vertical="center" wrapText="1"/>
    </xf>
    <xf borderId="8" fillId="2" fontId="3" numFmtId="0" xfId="0" applyAlignment="1" applyBorder="1" applyFont="1">
      <alignment horizontal="center" readingOrder="0" shrinkToFit="0" vertical="center" wrapText="1"/>
    </xf>
    <xf borderId="2" fillId="5" fontId="7" numFmtId="0" xfId="0" applyAlignment="1" applyBorder="1" applyFont="1">
      <alignment horizontal="center" readingOrder="0" shrinkToFit="0" vertical="center" wrapText="1"/>
    </xf>
    <xf borderId="8" fillId="5" fontId="3" numFmtId="0" xfId="0" applyAlignment="1" applyBorder="1" applyFont="1">
      <alignment horizontal="center" readingOrder="0" shrinkToFit="0" vertical="center" wrapText="1"/>
    </xf>
    <xf borderId="2" fillId="2" fontId="3" numFmtId="2" xfId="0" applyAlignment="1" applyBorder="1" applyFont="1" applyNumberFormat="1">
      <alignment horizontal="center" readingOrder="0" shrinkToFit="0" vertical="center" wrapText="1"/>
    </xf>
    <xf borderId="2" fillId="5" fontId="3" numFmtId="2" xfId="0" applyAlignment="1" applyBorder="1" applyFont="1" applyNumberFormat="1">
      <alignment horizontal="center" readingOrder="0" shrinkToFit="0" vertical="center" wrapText="1"/>
    </xf>
    <xf borderId="0" fillId="0" fontId="8" numFmtId="0" xfId="0" applyFont="1"/>
    <xf borderId="5" fillId="13" fontId="7" numFmtId="0" xfId="0" applyAlignment="1" applyBorder="1" applyFill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2" fillId="13" fontId="7" numFmtId="0" xfId="0" applyAlignment="1" applyBorder="1" applyFont="1">
      <alignment horizontal="center" shrinkToFit="0" vertical="center" wrapText="1"/>
    </xf>
    <xf borderId="2" fillId="14" fontId="7" numFmtId="0" xfId="0" applyAlignment="1" applyBorder="1" applyFill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2" fillId="8" fontId="7" numFmtId="0" xfId="0" applyAlignment="1" applyBorder="1" applyFont="1">
      <alignment horizontal="center" readingOrder="0" shrinkToFit="0" vertical="center" wrapText="1"/>
    </xf>
    <xf borderId="2" fillId="13" fontId="7" numFmtId="0" xfId="0" applyAlignment="1" applyBorder="1" applyFont="1">
      <alignment horizontal="center" readingOrder="0" shrinkToFit="0" vertical="center" wrapText="1"/>
    </xf>
    <xf borderId="1" fillId="13" fontId="7" numFmtId="0" xfId="0" applyAlignment="1" applyBorder="1" applyFont="1">
      <alignment horizontal="center" shrinkToFit="0" vertical="center" wrapText="1"/>
    </xf>
    <xf borderId="8" fillId="13" fontId="7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5" fillId="15" fontId="7" numFmtId="0" xfId="0" applyAlignment="1" applyBorder="1" applyFill="1" applyFont="1">
      <alignment horizontal="center" readingOrder="0" shrinkToFit="0" vertical="center" wrapText="1"/>
    </xf>
    <xf borderId="0" fillId="0" fontId="9" numFmtId="0" xfId="0" applyFont="1"/>
    <xf borderId="2" fillId="15" fontId="7" numFmtId="0" xfId="0" applyAlignment="1" applyBorder="1" applyFont="1">
      <alignment horizontal="center" shrinkToFit="0" vertical="center" wrapText="1"/>
    </xf>
    <xf borderId="2" fillId="16" fontId="7" numFmtId="0" xfId="0" applyAlignment="1" applyBorder="1" applyFill="1" applyFont="1">
      <alignment horizontal="center" readingOrder="0" shrinkToFit="0" vertical="center" wrapText="1"/>
    </xf>
    <xf borderId="1" fillId="15" fontId="7" numFmtId="0" xfId="0" applyAlignment="1" applyBorder="1" applyFont="1">
      <alignment horizontal="center" shrinkToFit="0" vertical="center" wrapText="1"/>
    </xf>
    <xf borderId="8" fillId="15" fontId="7" numFmtId="0" xfId="0" applyAlignment="1" applyBorder="1" applyFont="1">
      <alignment horizontal="center" shrinkToFit="0" vertical="center" wrapText="1"/>
    </xf>
    <xf borderId="2" fillId="15" fontId="7" numFmtId="0" xfId="0" applyAlignment="1" applyBorder="1" applyFont="1">
      <alignment horizontal="center" vertical="center"/>
    </xf>
    <xf borderId="2" fillId="14" fontId="7" numFmtId="0" xfId="0" applyAlignment="1" applyBorder="1" applyFont="1">
      <alignment horizontal="center" readingOrder="0" vertical="center"/>
    </xf>
    <xf borderId="2" fillId="6" fontId="7" numFmtId="0" xfId="0" applyAlignment="1" applyBorder="1" applyFont="1">
      <alignment horizontal="center" readingOrder="0" shrinkToFit="0" vertical="center" wrapText="1"/>
    </xf>
    <xf borderId="1" fillId="15" fontId="7" numFmtId="0" xfId="0" applyAlignment="1" applyBorder="1" applyFont="1">
      <alignment horizontal="center" vertical="center"/>
    </xf>
    <xf borderId="2" fillId="6" fontId="7" numFmtId="0" xfId="0" applyAlignment="1" applyBorder="1" applyFont="1">
      <alignment horizontal="center" shrinkToFit="0" vertical="center" wrapText="1"/>
    </xf>
    <xf borderId="2" fillId="16" fontId="7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readingOrder="0"/>
    </xf>
    <xf borderId="0" fillId="17" fontId="10" numFmtId="0" xfId="0" applyAlignment="1" applyFill="1" applyFont="1">
      <alignment horizontal="center" readingOrder="0" shrinkToFit="0" wrapText="1"/>
    </xf>
    <xf borderId="0" fillId="17" fontId="1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8" numFmtId="0" xfId="0" applyAlignment="1" applyFont="1">
      <alignment horizontal="center" readingOrder="0" vertical="center"/>
    </xf>
    <xf borderId="0" fillId="0" fontId="12" numFmtId="0" xfId="0" applyAlignment="1" applyFont="1">
      <alignment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4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/>
    </xf>
    <xf borderId="0" fillId="17" fontId="10" numFmtId="0" xfId="0" applyAlignment="1" applyFont="1">
      <alignment horizontal="left" readingOrder="0"/>
    </xf>
    <xf borderId="0" fillId="17" fontId="11" numFmtId="0" xfId="0" applyAlignment="1" applyFont="1">
      <alignment horizontal="left" readingOrder="0"/>
    </xf>
    <xf borderId="0" fillId="17" fontId="11" numFmtId="165" xfId="0" applyAlignment="1" applyFont="1" applyNumberFormat="1">
      <alignment horizontal="left" readingOrder="0"/>
    </xf>
    <xf borderId="0" fillId="17" fontId="11" numFmtId="0" xfId="0" applyAlignment="1" applyFont="1">
      <alignment horizontal="left"/>
    </xf>
    <xf borderId="0" fillId="0" fontId="8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2" fillId="0" fontId="8" numFmtId="0" xfId="0" applyAlignment="1" applyBorder="1" applyFont="1">
      <alignment horizontal="center" readingOrder="0"/>
    </xf>
    <xf borderId="2" fillId="17" fontId="10" numFmtId="0" xfId="0" applyAlignment="1" applyBorder="1" applyFont="1">
      <alignment horizontal="center" readingOrder="0" shrinkToFit="0" vertical="center" wrapText="1"/>
    </xf>
    <xf borderId="2" fillId="17" fontId="10" numFmtId="0" xfId="0" applyAlignment="1" applyBorder="1" applyFont="1">
      <alignment horizontal="center" readingOrder="0" shrinkToFit="0" wrapText="1"/>
    </xf>
    <xf borderId="2" fillId="17" fontId="11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  <tableStyles count="12">
    <tableStyle count="3" pivot="0" name="graf final-style">
      <tableStyleElement dxfId="1" type="headerRow"/>
      <tableStyleElement dxfId="2" type="firstRowStripe"/>
      <tableStyleElement dxfId="3" type="secondRowStripe"/>
    </tableStyle>
    <tableStyle count="3" pivot="0" name="graf final-style 2">
      <tableStyleElement dxfId="4" type="headerRow"/>
      <tableStyleElement dxfId="2" type="firstRowStripe"/>
      <tableStyleElement dxfId="5" type="secondRowStripe"/>
    </tableStyle>
    <tableStyle count="3" pivot="0" name="graf final-style 3">
      <tableStyleElement dxfId="6" type="headerRow"/>
      <tableStyleElement dxfId="2" type="firstRowStripe"/>
      <tableStyleElement dxfId="7" type="secondRowStripe"/>
    </tableStyle>
    <tableStyle count="3" pivot="0" name="graf final-style 4">
      <tableStyleElement dxfId="8" type="headerRow"/>
      <tableStyleElement dxfId="2" type="firstRowStripe"/>
      <tableStyleElement dxfId="3" type="secondRowStripe"/>
    </tableStyle>
    <tableStyle count="3" pivot="0" name="tabelas apenas-style">
      <tableStyleElement dxfId="1" type="headerRow"/>
      <tableStyleElement dxfId="2" type="firstRowStripe"/>
      <tableStyleElement dxfId="3" type="secondRowStripe"/>
    </tableStyle>
    <tableStyle count="3" pivot="0" name="tabelas apenas-style 2">
      <tableStyleElement dxfId="4" type="headerRow"/>
      <tableStyleElement dxfId="2" type="firstRowStripe"/>
      <tableStyleElement dxfId="5" type="secondRowStripe"/>
    </tableStyle>
    <tableStyle count="3" pivot="0" name="tabelas apenas-style 3">
      <tableStyleElement dxfId="6" type="headerRow"/>
      <tableStyleElement dxfId="2" type="firstRowStripe"/>
      <tableStyleElement dxfId="7" type="secondRowStripe"/>
    </tableStyle>
    <tableStyle count="3" pivot="0" name="tabelas apenas-style 4">
      <tableStyleElement dxfId="8" type="headerRow"/>
      <tableStyleElement dxfId="2" type="firstRowStripe"/>
      <tableStyleElement dxfId="3" type="secondRowStripe"/>
    </tableStyle>
    <tableStyle count="3" pivot="0" name="Cópia de tabelas apenas-style">
      <tableStyleElement dxfId="1" type="headerRow"/>
      <tableStyleElement dxfId="2" type="firstRowStripe"/>
      <tableStyleElement dxfId="3" type="secondRowStripe"/>
    </tableStyle>
    <tableStyle count="3" pivot="0" name="Cópia de tabelas apenas-style 2">
      <tableStyleElement dxfId="4" type="headerRow"/>
      <tableStyleElement dxfId="2" type="firstRowStripe"/>
      <tableStyleElement dxfId="5" type="secondRowStripe"/>
    </tableStyle>
    <tableStyle count="3" pivot="0" name="Cópia de tabelas apenas-style 3">
      <tableStyleElement dxfId="6" type="headerRow"/>
      <tableStyleElement dxfId="2" type="firstRowStripe"/>
      <tableStyleElement dxfId="7" type="secondRowStripe"/>
    </tableStyle>
    <tableStyle count="3" pivot="0" name="Cópia de tabelas apenas-style 4">
      <tableStyleElement dxfId="8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Ameaças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'graf final'!$G$19</c:f>
            </c:strRef>
          </c:tx>
          <c:spPr>
            <a:ln cmpd="sng">
              <a:solidFill>
                <a:srgbClr val="98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980000">
                  <a:alpha val="100000"/>
                </a:srgbClr>
              </a:solidFill>
              <a:ln cmpd="sng">
                <a:solidFill>
                  <a:srgbClr val="980000">
                    <a:alpha val="100000"/>
                  </a:srgbClr>
                </a:solidFill>
              </a:ln>
            </c:spPr>
          </c:marker>
          <c:cat>
            <c:strRef>
              <c:f>'graf final'!$A$20:$A$37</c:f>
            </c:strRef>
          </c:cat>
          <c:val>
            <c:numRef>
              <c:f>'graf final'!$G$20:$G$37</c:f>
              <c:numCache/>
            </c:numRef>
          </c:val>
        </c:ser>
        <c:ser>
          <c:idx val="1"/>
          <c:order val="1"/>
          <c:tx>
            <c:strRef>
              <c:f>'graf final'!$H$19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strRef>
              <c:f>'graf final'!$A$20:$A$37</c:f>
            </c:strRef>
          </c:cat>
          <c:val>
            <c:numRef>
              <c:f>'graf final'!$H$20:$H$37</c:f>
              <c:numCache/>
            </c:numRef>
          </c:val>
        </c:ser>
        <c:ser>
          <c:idx val="2"/>
          <c:order val="2"/>
          <c:tx>
            <c:strRef>
              <c:f>'graf final'!$I$19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FF00">
                  <a:alpha val="100000"/>
                </a:srgbClr>
              </a:solidFill>
              <a:ln cmpd="sng">
                <a:solidFill>
                  <a:srgbClr val="00FF00">
                    <a:alpha val="100000"/>
                  </a:srgbClr>
                </a:solidFill>
              </a:ln>
            </c:spPr>
          </c:marker>
          <c:cat>
            <c:strRef>
              <c:f>'graf final'!$A$20:$A$37</c:f>
            </c:strRef>
          </c:cat>
          <c:val>
            <c:numRef>
              <c:f>'graf final'!$I$20:$I$37</c:f>
              <c:numCache/>
            </c:numRef>
          </c:val>
        </c:ser>
        <c:axId val="870927841"/>
        <c:axId val="479418002"/>
      </c:radarChart>
      <c:catAx>
        <c:axId val="870927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418002"/>
      </c:catAx>
      <c:valAx>
        <c:axId val="47941800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92784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Pontos Fracos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'graf final'!$G$40</c:f>
            </c:strRef>
          </c:tx>
          <c:spPr>
            <a:ln cmpd="sng">
              <a:solidFill>
                <a:srgbClr val="98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980000">
                  <a:alpha val="100000"/>
                </a:srgbClr>
              </a:solidFill>
              <a:ln cmpd="sng">
                <a:solidFill>
                  <a:srgbClr val="980000">
                    <a:alpha val="100000"/>
                  </a:srgbClr>
                </a:solidFill>
              </a:ln>
            </c:spPr>
          </c:marker>
          <c:cat>
            <c:strRef>
              <c:f>'graf final'!$A$41:$A$53</c:f>
            </c:strRef>
          </c:cat>
          <c:val>
            <c:numRef>
              <c:f>'graf final'!$G$41:$G$53</c:f>
              <c:numCache/>
            </c:numRef>
          </c:val>
        </c:ser>
        <c:ser>
          <c:idx val="1"/>
          <c:order val="1"/>
          <c:tx>
            <c:strRef>
              <c:f>'graf final'!$H$40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strRef>
              <c:f>'graf final'!$A$41:$A$53</c:f>
            </c:strRef>
          </c:cat>
          <c:val>
            <c:numRef>
              <c:f>'graf final'!$H$41:$H$53</c:f>
              <c:numCache/>
            </c:numRef>
          </c:val>
        </c:ser>
        <c:ser>
          <c:idx val="2"/>
          <c:order val="2"/>
          <c:tx>
            <c:strRef>
              <c:f>'graf final'!$I$40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FF00">
                  <a:alpha val="100000"/>
                </a:srgbClr>
              </a:solidFill>
              <a:ln cmpd="sng">
                <a:solidFill>
                  <a:srgbClr val="00FF00">
                    <a:alpha val="100000"/>
                  </a:srgbClr>
                </a:solidFill>
              </a:ln>
            </c:spPr>
          </c:marker>
          <c:cat>
            <c:strRef>
              <c:f>'graf final'!$A$41:$A$53</c:f>
            </c:strRef>
          </c:cat>
          <c:val>
            <c:numRef>
              <c:f>'graf final'!$I$41:$I$53</c:f>
              <c:numCache/>
            </c:numRef>
          </c:val>
        </c:ser>
        <c:axId val="1368412304"/>
        <c:axId val="1289273094"/>
      </c:radarChart>
      <c:catAx>
        <c:axId val="136841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273094"/>
      </c:catAx>
      <c:valAx>
        <c:axId val="1289273094"/>
        <c:scaling>
          <c:orientation val="minMax"/>
        </c:scaling>
        <c:delete val="0"/>
        <c:axPos val="l"/>
        <c:majorGridlines>
          <c:spPr>
            <a:ln>
              <a:solidFill>
                <a:srgbClr val="212121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41230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Pontos Fortes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'graf final'!$G$59</c:f>
            </c:strRef>
          </c:tx>
          <c:spPr>
            <a:ln cmpd="sng">
              <a:solidFill>
                <a:srgbClr val="98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980000">
                  <a:alpha val="100000"/>
                </a:srgbClr>
              </a:solidFill>
              <a:ln cmpd="sng">
                <a:solidFill>
                  <a:srgbClr val="980000">
                    <a:alpha val="100000"/>
                  </a:srgbClr>
                </a:solidFill>
              </a:ln>
            </c:spPr>
          </c:marker>
          <c:cat>
            <c:strRef>
              <c:f>'graf final'!$A$60:$A$75</c:f>
            </c:strRef>
          </c:cat>
          <c:val>
            <c:numRef>
              <c:f>'graf final'!$G$60:$G$75</c:f>
              <c:numCache/>
            </c:numRef>
          </c:val>
        </c:ser>
        <c:ser>
          <c:idx val="1"/>
          <c:order val="1"/>
          <c:tx>
            <c:strRef>
              <c:f>'graf final'!$H$59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strRef>
              <c:f>'graf final'!$A$60:$A$75</c:f>
            </c:strRef>
          </c:cat>
          <c:val>
            <c:numRef>
              <c:f>'graf final'!$H$60:$H$75</c:f>
              <c:numCache/>
            </c:numRef>
          </c:val>
        </c:ser>
        <c:ser>
          <c:idx val="2"/>
          <c:order val="2"/>
          <c:tx>
            <c:strRef>
              <c:f>'graf final'!$I$59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FF00">
                  <a:alpha val="100000"/>
                </a:srgbClr>
              </a:solidFill>
              <a:ln cmpd="sng">
                <a:solidFill>
                  <a:srgbClr val="00FF00">
                    <a:alpha val="100000"/>
                  </a:srgbClr>
                </a:solidFill>
              </a:ln>
            </c:spPr>
          </c:marker>
          <c:cat>
            <c:strRef>
              <c:f>'graf final'!$A$60:$A$75</c:f>
            </c:strRef>
          </c:cat>
          <c:val>
            <c:numRef>
              <c:f>'graf final'!$I$60:$I$75</c:f>
              <c:numCache/>
            </c:numRef>
          </c:val>
        </c:ser>
        <c:axId val="811614029"/>
        <c:axId val="2046825513"/>
      </c:radarChart>
      <c:catAx>
        <c:axId val="811614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825513"/>
      </c:catAx>
      <c:valAx>
        <c:axId val="204682551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61402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Oportunidades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'graf final'!$G$3</c:f>
            </c:strRef>
          </c:tx>
          <c:spPr>
            <a:ln cmpd="sng">
              <a:solidFill>
                <a:srgbClr val="98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980000">
                  <a:alpha val="100000"/>
                </a:srgbClr>
              </a:solidFill>
              <a:ln cmpd="sng">
                <a:solidFill>
                  <a:srgbClr val="980000">
                    <a:alpha val="100000"/>
                  </a:srgbClr>
                </a:solidFill>
              </a:ln>
            </c:spPr>
          </c:marker>
          <c:cat>
            <c:strRef>
              <c:f>'graf final'!$A$4:$A$15</c:f>
            </c:strRef>
          </c:cat>
          <c:val>
            <c:numRef>
              <c:f>'graf final'!$G$4:$G$15</c:f>
              <c:numCache/>
            </c:numRef>
          </c:val>
        </c:ser>
        <c:ser>
          <c:idx val="1"/>
          <c:order val="1"/>
          <c:tx>
            <c:strRef>
              <c:f>'graf final'!$H$3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strRef>
              <c:f>'graf final'!$A$4:$A$15</c:f>
            </c:strRef>
          </c:cat>
          <c:val>
            <c:numRef>
              <c:f>'graf final'!$H$4:$H$15</c:f>
              <c:numCache/>
            </c:numRef>
          </c:val>
        </c:ser>
        <c:ser>
          <c:idx val="2"/>
          <c:order val="2"/>
          <c:tx>
            <c:strRef>
              <c:f>'graf final'!$I$3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FF00">
                  <a:alpha val="100000"/>
                </a:srgbClr>
              </a:solidFill>
              <a:ln cmpd="sng">
                <a:solidFill>
                  <a:srgbClr val="00FF00">
                    <a:alpha val="100000"/>
                  </a:srgbClr>
                </a:solidFill>
              </a:ln>
            </c:spPr>
          </c:marker>
          <c:cat>
            <c:strRef>
              <c:f>'graf final'!$A$4:$A$15</c:f>
            </c:strRef>
          </c:cat>
          <c:val>
            <c:numRef>
              <c:f>'graf final'!$I$4:$I$15</c:f>
              <c:numCache/>
            </c:numRef>
          </c:val>
        </c:ser>
        <c:axId val="1350850904"/>
        <c:axId val="701581369"/>
      </c:radarChart>
      <c:catAx>
        <c:axId val="135085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1581369"/>
      </c:catAx>
      <c:valAx>
        <c:axId val="701581369"/>
        <c:scaling>
          <c:orientation val="minMax"/>
        </c:scaling>
        <c:delete val="0"/>
        <c:axPos val="l"/>
        <c:majorGridlines>
          <c:spPr>
            <a:ln>
              <a:solidFill>
                <a:srgbClr val="212121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85090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8.png"/><Relationship Id="rId4" Type="http://schemas.openxmlformats.org/officeDocument/2006/relationships/image" Target="../media/image7.png"/><Relationship Id="rId5" Type="http://schemas.openxmlformats.org/officeDocument/2006/relationships/image" Target="../media/image3.png"/><Relationship Id="rId6" Type="http://schemas.openxmlformats.org/officeDocument/2006/relationships/image" Target="../media/image2.png"/><Relationship Id="rId7" Type="http://schemas.openxmlformats.org/officeDocument/2006/relationships/image" Target="../media/image6.png"/><Relationship Id="rId8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2</xdr:row>
      <xdr:rowOff>171450</xdr:rowOff>
    </xdr:from>
    <xdr:ext cx="1533525" cy="400050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5</xdr:row>
      <xdr:rowOff>200025</xdr:rowOff>
    </xdr:from>
    <xdr:ext cx="1647825" cy="40005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11</xdr:row>
      <xdr:rowOff>171450</xdr:rowOff>
    </xdr:from>
    <xdr:ext cx="1533525" cy="400050"/>
    <xdr:pic>
      <xdr:nvPicPr>
        <xdr:cNvPr id="0" name="image8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15</xdr:row>
      <xdr:rowOff>9525</xdr:rowOff>
    </xdr:from>
    <xdr:ext cx="1533525" cy="400050"/>
    <xdr:pic>
      <xdr:nvPicPr>
        <xdr:cNvPr id="0" name="image7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20</xdr:row>
      <xdr:rowOff>190500</xdr:rowOff>
    </xdr:from>
    <xdr:ext cx="1533525" cy="400050"/>
    <xdr:pic>
      <xdr:nvPicPr>
        <xdr:cNvPr id="0" name="image3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23</xdr:row>
      <xdr:rowOff>190500</xdr:rowOff>
    </xdr:from>
    <xdr:ext cx="1533525" cy="400050"/>
    <xdr:pic>
      <xdr:nvPicPr>
        <xdr:cNvPr id="0" name="image2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29</xdr:row>
      <xdr:rowOff>200025</xdr:rowOff>
    </xdr:from>
    <xdr:ext cx="1533525" cy="400050"/>
    <xdr:pic>
      <xdr:nvPicPr>
        <xdr:cNvPr id="0" name="image6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85725</xdr:colOff>
      <xdr:row>33</xdr:row>
      <xdr:rowOff>9525</xdr:rowOff>
    </xdr:from>
    <xdr:ext cx="1466850" cy="400050"/>
    <xdr:pic>
      <xdr:nvPicPr>
        <xdr:cNvPr id="0" name="image5.pn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85725</xdr:colOff>
      <xdr:row>18</xdr:row>
      <xdr:rowOff>28575</xdr:rowOff>
    </xdr:from>
    <xdr:ext cx="51435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85725</xdr:colOff>
      <xdr:row>38</xdr:row>
      <xdr:rowOff>152400</xdr:rowOff>
    </xdr:from>
    <xdr:ext cx="51435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85725</xdr:colOff>
      <xdr:row>57</xdr:row>
      <xdr:rowOff>161925</xdr:rowOff>
    </xdr:from>
    <xdr:ext cx="51435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85725</xdr:colOff>
      <xdr:row>2</xdr:row>
      <xdr:rowOff>0</xdr:rowOff>
    </xdr:from>
    <xdr:ext cx="5143500" cy="34861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I15" displayName="Table_1" name="Table_1" id="1">
  <tableColumns count="9">
    <tableColumn name="#" id="1"/>
    <tableColumn name="Descrição" id="2"/>
    <tableColumn name="D1" id="3"/>
    <tableColumn name="D2" id="4"/>
    <tableColumn name="D3" id="5"/>
    <tableColumn name="D4" id="6"/>
    <tableColumn name="Borda" id="7"/>
    <tableColumn name="Condorcet" id="8"/>
    <tableColumn name="Of. 17/nov" id="9"/>
  </tableColumns>
  <tableStyleInfo name="graf final-style" showColumnStripes="0" showFirstColumn="1" showLastColumn="1" showRowStripes="1"/>
</table>
</file>

<file path=xl/tables/table10.xml><?xml version="1.0" encoding="utf-8"?>
<table xmlns="http://schemas.openxmlformats.org/spreadsheetml/2006/main" headerRowCount="0" ref="A19:J37" displayName="Table_10" name="Table_10" id="10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Cópia de tabelas apena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A40:K53" displayName="Table_11" name="Table_11" id="1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Cópia de tabelas apenas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A59:J75" displayName="Table_12" name="Table_12" id="1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Cópia de tabelas apenas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9:I37" displayName="Table_2" name="Table_2" id="2">
  <tableColumns count="9">
    <tableColumn name="#" id="1"/>
    <tableColumn name="Descrição" id="2"/>
    <tableColumn name="D1" id="3"/>
    <tableColumn name="D2" id="4"/>
    <tableColumn name="D3" id="5"/>
    <tableColumn name="D4" id="6"/>
    <tableColumn name="Borda" id="7"/>
    <tableColumn name="Condorcet" id="8"/>
    <tableColumn name="Of. 17/nov" id="9"/>
  </tableColumns>
  <tableStyleInfo name="graf final-style 2" showColumnStripes="0" showFirstColumn="1" showLastColumn="1" showRowStripes="1"/>
</table>
</file>

<file path=xl/tables/table3.xml><?xml version="1.0" encoding="utf-8"?>
<table xmlns="http://schemas.openxmlformats.org/spreadsheetml/2006/main" ref="A40:I53" displayName="Table_3" name="Table_3" id="3">
  <tableColumns count="9">
    <tableColumn name="#" id="1"/>
    <tableColumn name="Descrição" id="2"/>
    <tableColumn name="D1" id="3"/>
    <tableColumn name="D2" id="4"/>
    <tableColumn name="D3" id="5"/>
    <tableColumn name="D4" id="6"/>
    <tableColumn name="Borda" id="7"/>
    <tableColumn name="Condorcet" id="8"/>
    <tableColumn name="Of. 17/nov" id="9"/>
  </tableColumns>
  <tableStyleInfo name="graf final-style 3" showColumnStripes="0" showFirstColumn="1" showLastColumn="1" showRowStripes="1"/>
</table>
</file>

<file path=xl/tables/table4.xml><?xml version="1.0" encoding="utf-8"?>
<table xmlns="http://schemas.openxmlformats.org/spreadsheetml/2006/main" ref="A59:I75" displayName="Table_4" name="Table_4" id="4">
  <tableColumns count="9">
    <tableColumn name="#" id="1"/>
    <tableColumn name="Descrição" id="2"/>
    <tableColumn name="D1" id="3"/>
    <tableColumn name="D2" id="4"/>
    <tableColumn name="D3" id="5"/>
    <tableColumn name="D4" id="6"/>
    <tableColumn name="Borda" id="7"/>
    <tableColumn name="Condorcet" id="8"/>
    <tableColumn name="Of. 17/nov" id="9"/>
  </tableColumns>
  <tableStyleInfo name="graf final-style 4" showColumnStripes="0" showFirstColumn="1" showLastColumn="1" showRowStripes="1"/>
</table>
</file>

<file path=xl/tables/table5.xml><?xml version="1.0" encoding="utf-8"?>
<table xmlns="http://schemas.openxmlformats.org/spreadsheetml/2006/main" headerRowCount="0" ref="A3:J15" displayName="Table_5" name="Table_5" id="5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tabelas apena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9:J37" displayName="Table_6" name="Table_6" id="6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tabelas apena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40:K53" displayName="Table_7" name="Table_7" id="7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tabelas apenas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59:J75" displayName="Table_8" name="Table_8" id="8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tabelas apenas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3:J15" displayName="Table_9" name="Table_9" id="9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Cópia de tabelas apena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9" Type="http://schemas.openxmlformats.org/officeDocument/2006/relationships/table" Target="../tables/table8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9" Type="http://schemas.openxmlformats.org/officeDocument/2006/relationships/table" Target="../tables/table12.xml"/><Relationship Id="rId6" Type="http://schemas.openxmlformats.org/officeDocument/2006/relationships/table" Target="../tables/table9.xml"/><Relationship Id="rId7" Type="http://schemas.openxmlformats.org/officeDocument/2006/relationships/table" Target="../tables/table10.xml"/><Relationship Id="rId8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36.88"/>
    <col customWidth="1" min="3" max="3" width="5.88"/>
    <col customWidth="1" min="4" max="4" width="6.5"/>
    <col customWidth="1" min="5" max="5" width="6.13"/>
    <col customWidth="1" min="6" max="6" width="6.88"/>
    <col customWidth="1" min="7" max="7" width="4.88"/>
    <col customWidth="1" min="9" max="9" width="6.88"/>
    <col customWidth="1" min="11" max="11" width="56.88"/>
    <col customWidth="1" min="12" max="12" width="21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6"/>
      <c r="J1" s="7"/>
      <c r="K1" s="8" t="s">
        <v>7</v>
      </c>
    </row>
    <row r="2">
      <c r="A2" s="9"/>
      <c r="B2" s="3" t="s">
        <v>8</v>
      </c>
      <c r="C2" s="10">
        <f>0.8*0.3</f>
        <v>0.24</v>
      </c>
      <c r="D2" s="10">
        <f>0.7*0.4</f>
        <v>0.28</v>
      </c>
      <c r="E2" s="10">
        <f>0.4*0.2</f>
        <v>0.08</v>
      </c>
      <c r="F2" s="10">
        <f>0.8*0.3</f>
        <v>0.24</v>
      </c>
      <c r="G2" s="11">
        <f t="shared" ref="G2:G7" si="1">J2</f>
        <v>0.21</v>
      </c>
      <c r="H2" s="12" t="s">
        <v>9</v>
      </c>
      <c r="I2" s="13">
        <f t="shared" ref="I2:I7" si="2">AVERAGE(C2:F2)</f>
        <v>0.21</v>
      </c>
      <c r="J2" s="14">
        <f t="shared" ref="J2:J7" si="3">ROUND(I2,2)</f>
        <v>0.21</v>
      </c>
      <c r="K2" s="8" t="s">
        <v>10</v>
      </c>
      <c r="L2" s="15" t="s">
        <v>11</v>
      </c>
    </row>
    <row r="3">
      <c r="A3" s="9"/>
      <c r="B3" s="3" t="s">
        <v>12</v>
      </c>
      <c r="C3" s="10">
        <f>0.2*0.3</f>
        <v>0.06</v>
      </c>
      <c r="D3" s="10">
        <f>0.3*0.4</f>
        <v>0.12</v>
      </c>
      <c r="E3" s="10">
        <f>0.6*0.2</f>
        <v>0.12</v>
      </c>
      <c r="F3" s="10">
        <f>0.2*0.3</f>
        <v>0.06</v>
      </c>
      <c r="G3" s="11">
        <f t="shared" si="1"/>
        <v>0.09</v>
      </c>
      <c r="H3" s="12" t="s">
        <v>13</v>
      </c>
      <c r="I3" s="13">
        <f t="shared" si="2"/>
        <v>0.09</v>
      </c>
      <c r="J3" s="14">
        <f t="shared" si="3"/>
        <v>0.09</v>
      </c>
      <c r="K3" s="8" t="s">
        <v>14</v>
      </c>
    </row>
    <row r="4">
      <c r="A4" s="9"/>
      <c r="B4" s="3" t="s">
        <v>15</v>
      </c>
      <c r="C4" s="10">
        <f t="shared" ref="C4:D4" si="4">0.1</f>
        <v>0.1</v>
      </c>
      <c r="D4" s="10">
        <f t="shared" si="4"/>
        <v>0.1</v>
      </c>
      <c r="E4" s="10">
        <f>0.2</f>
        <v>0.2</v>
      </c>
      <c r="F4" s="10">
        <f>0.1</f>
        <v>0.1</v>
      </c>
      <c r="G4" s="11">
        <f t="shared" si="1"/>
        <v>0.13</v>
      </c>
      <c r="H4" s="12" t="s">
        <v>9</v>
      </c>
      <c r="I4" s="13">
        <f t="shared" si="2"/>
        <v>0.125</v>
      </c>
      <c r="J4" s="14">
        <f t="shared" si="3"/>
        <v>0.13</v>
      </c>
      <c r="K4" s="8" t="s">
        <v>16</v>
      </c>
    </row>
    <row r="5">
      <c r="A5" s="9"/>
      <c r="B5" s="3" t="s">
        <v>17</v>
      </c>
      <c r="C5" s="10">
        <f>0.3*0.25</f>
        <v>0.075</v>
      </c>
      <c r="D5" s="10">
        <f t="shared" ref="D5:D6" si="5">0.5*0.2</f>
        <v>0.1</v>
      </c>
      <c r="E5" s="10">
        <f>0.6*0.3</f>
        <v>0.18</v>
      </c>
      <c r="F5" s="10">
        <f t="shared" ref="F5:F6" si="6">0.5*0.2</f>
        <v>0.1</v>
      </c>
      <c r="G5" s="11">
        <f t="shared" si="1"/>
        <v>0.11</v>
      </c>
      <c r="H5" s="16" t="s">
        <v>13</v>
      </c>
      <c r="I5" s="13">
        <f t="shared" si="2"/>
        <v>0.11375</v>
      </c>
      <c r="J5" s="14">
        <f t="shared" si="3"/>
        <v>0.11</v>
      </c>
      <c r="K5" s="8" t="s">
        <v>18</v>
      </c>
    </row>
    <row r="6">
      <c r="A6" s="9"/>
      <c r="B6" s="3" t="s">
        <v>19</v>
      </c>
      <c r="C6" s="10">
        <f>0.7*0.25</f>
        <v>0.175</v>
      </c>
      <c r="D6" s="10">
        <f t="shared" si="5"/>
        <v>0.1</v>
      </c>
      <c r="E6" s="10">
        <f>0.4*0.3</f>
        <v>0.12</v>
      </c>
      <c r="F6" s="10">
        <f t="shared" si="6"/>
        <v>0.1</v>
      </c>
      <c r="G6" s="11">
        <f t="shared" si="1"/>
        <v>0.12</v>
      </c>
      <c r="H6" s="12" t="s">
        <v>9</v>
      </c>
      <c r="I6" s="13">
        <f t="shared" si="2"/>
        <v>0.12375</v>
      </c>
      <c r="J6" s="14">
        <f t="shared" si="3"/>
        <v>0.12</v>
      </c>
      <c r="K6" s="8" t="s">
        <v>20</v>
      </c>
    </row>
    <row r="7">
      <c r="A7" s="17"/>
      <c r="B7" s="3" t="s">
        <v>21</v>
      </c>
      <c r="C7" s="10">
        <f>0.35</f>
        <v>0.35</v>
      </c>
      <c r="D7" s="3">
        <v>0.3</v>
      </c>
      <c r="E7" s="10">
        <f>0.3</f>
        <v>0.3</v>
      </c>
      <c r="F7" s="10">
        <f>0.4</f>
        <v>0.4</v>
      </c>
      <c r="G7" s="11">
        <f t="shared" si="1"/>
        <v>0.34</v>
      </c>
      <c r="H7" s="12" t="s">
        <v>9</v>
      </c>
      <c r="I7" s="13">
        <f t="shared" si="2"/>
        <v>0.3375</v>
      </c>
      <c r="J7" s="14">
        <f t="shared" si="3"/>
        <v>0.34</v>
      </c>
      <c r="K7" s="8" t="s">
        <v>22</v>
      </c>
    </row>
    <row r="8">
      <c r="A8" s="18" t="s">
        <v>23</v>
      </c>
      <c r="B8" s="19" t="s">
        <v>1</v>
      </c>
      <c r="C8" s="20" t="s">
        <v>2</v>
      </c>
      <c r="D8" s="20" t="s">
        <v>3</v>
      </c>
      <c r="E8" s="20" t="s">
        <v>4</v>
      </c>
      <c r="F8" s="20" t="s">
        <v>5</v>
      </c>
      <c r="G8" s="21" t="s">
        <v>6</v>
      </c>
      <c r="H8" s="5"/>
      <c r="I8" s="13"/>
      <c r="J8" s="7"/>
    </row>
    <row r="9">
      <c r="A9" s="9"/>
      <c r="B9" s="20" t="s">
        <v>24</v>
      </c>
      <c r="C9" s="22">
        <f>0.4*0.3</f>
        <v>0.12</v>
      </c>
      <c r="D9" s="22">
        <f>0.7*0.4</f>
        <v>0.28</v>
      </c>
      <c r="E9" s="22">
        <f>0.7*0.2</f>
        <v>0.14</v>
      </c>
      <c r="F9" s="22">
        <f>0.6*0.3</f>
        <v>0.18</v>
      </c>
      <c r="G9" s="23">
        <f t="shared" ref="G9:G14" si="7">J9</f>
        <v>0.18</v>
      </c>
      <c r="H9" s="16" t="s">
        <v>25</v>
      </c>
      <c r="I9" s="13">
        <f t="shared" ref="I9:I14" si="8">AVERAGE(C9:F9)</f>
        <v>0.18</v>
      </c>
      <c r="J9" s="14">
        <f t="shared" ref="J9:J13" si="9">ROUND(I9,2)</f>
        <v>0.18</v>
      </c>
      <c r="K9" s="8" t="s">
        <v>26</v>
      </c>
      <c r="L9" s="24" t="s">
        <v>27</v>
      </c>
    </row>
    <row r="10">
      <c r="A10" s="9"/>
      <c r="B10" s="20" t="s">
        <v>28</v>
      </c>
      <c r="C10" s="22">
        <f>0.6*0.3</f>
        <v>0.18</v>
      </c>
      <c r="D10" s="22">
        <f>0.3*0.4</f>
        <v>0.12</v>
      </c>
      <c r="E10" s="22">
        <f>0.3*0.2</f>
        <v>0.06</v>
      </c>
      <c r="F10" s="22">
        <f>0.4*0.3</f>
        <v>0.12</v>
      </c>
      <c r="G10" s="23">
        <f t="shared" si="7"/>
        <v>0.12</v>
      </c>
      <c r="H10" s="16" t="s">
        <v>29</v>
      </c>
      <c r="I10" s="13">
        <f t="shared" si="8"/>
        <v>0.12</v>
      </c>
      <c r="J10" s="14">
        <f t="shared" si="9"/>
        <v>0.12</v>
      </c>
      <c r="K10" s="8" t="s">
        <v>30</v>
      </c>
    </row>
    <row r="11">
      <c r="A11" s="9"/>
      <c r="B11" s="20" t="s">
        <v>15</v>
      </c>
      <c r="C11" s="20">
        <v>0.2</v>
      </c>
      <c r="D11" s="22">
        <f t="shared" ref="D11:E11" si="10">0.2</f>
        <v>0.2</v>
      </c>
      <c r="E11" s="22">
        <f t="shared" si="10"/>
        <v>0.2</v>
      </c>
      <c r="F11" s="22">
        <f>0.1</f>
        <v>0.1</v>
      </c>
      <c r="G11" s="23">
        <f t="shared" si="7"/>
        <v>0.18</v>
      </c>
      <c r="H11" s="12" t="s">
        <v>9</v>
      </c>
      <c r="I11" s="13">
        <f t="shared" si="8"/>
        <v>0.175</v>
      </c>
      <c r="J11" s="14">
        <f t="shared" si="9"/>
        <v>0.18</v>
      </c>
      <c r="K11" s="8" t="s">
        <v>31</v>
      </c>
    </row>
    <row r="12">
      <c r="A12" s="9"/>
      <c r="B12" s="20" t="s">
        <v>32</v>
      </c>
      <c r="C12" s="20">
        <f>0.4*0.2</f>
        <v>0.08</v>
      </c>
      <c r="D12" s="22">
        <f>0.4*0.1</f>
        <v>0.04</v>
      </c>
      <c r="E12" s="22">
        <f>0.4*0.3</f>
        <v>0.12</v>
      </c>
      <c r="F12" s="22">
        <f>0.4*0.2</f>
        <v>0.08</v>
      </c>
      <c r="G12" s="23">
        <f t="shared" si="7"/>
        <v>0.08</v>
      </c>
      <c r="H12" s="16" t="s">
        <v>13</v>
      </c>
      <c r="I12" s="13">
        <f t="shared" si="8"/>
        <v>0.08</v>
      </c>
      <c r="J12" s="14">
        <f t="shared" si="9"/>
        <v>0.08</v>
      </c>
      <c r="K12" s="8" t="s">
        <v>18</v>
      </c>
    </row>
    <row r="13">
      <c r="A13" s="9"/>
      <c r="B13" s="20" t="s">
        <v>33</v>
      </c>
      <c r="C13" s="22">
        <f>0.6*0.2</f>
        <v>0.12</v>
      </c>
      <c r="D13" s="22">
        <f>0.6*0.1</f>
        <v>0.06</v>
      </c>
      <c r="E13" s="22">
        <f>0.6*0.3</f>
        <v>0.18</v>
      </c>
      <c r="F13" s="22">
        <f>0.6*0.2</f>
        <v>0.12</v>
      </c>
      <c r="G13" s="23">
        <f t="shared" si="7"/>
        <v>0.12</v>
      </c>
      <c r="H13" s="12" t="s">
        <v>9</v>
      </c>
      <c r="I13" s="13">
        <f t="shared" si="8"/>
        <v>0.12</v>
      </c>
      <c r="J13" s="14">
        <f t="shared" si="9"/>
        <v>0.12</v>
      </c>
      <c r="K13" s="8" t="s">
        <v>34</v>
      </c>
    </row>
    <row r="14">
      <c r="A14" s="17"/>
      <c r="B14" s="20" t="s">
        <v>35</v>
      </c>
      <c r="C14" s="22">
        <f t="shared" ref="C14:E14" si="11">0.3</f>
        <v>0.3</v>
      </c>
      <c r="D14" s="22">
        <f t="shared" si="11"/>
        <v>0.3</v>
      </c>
      <c r="E14" s="22">
        <f t="shared" si="11"/>
        <v>0.3</v>
      </c>
      <c r="F14" s="22">
        <f>0.4</f>
        <v>0.4</v>
      </c>
      <c r="G14" s="23">
        <f t="shared" si="7"/>
        <v>0.32</v>
      </c>
      <c r="H14" s="12" t="s">
        <v>9</v>
      </c>
      <c r="I14" s="13">
        <f t="shared" si="8"/>
        <v>0.325</v>
      </c>
      <c r="J14" s="25">
        <v>0.32</v>
      </c>
      <c r="K14" s="26" t="s">
        <v>36</v>
      </c>
    </row>
    <row r="15">
      <c r="A15" s="27" t="s">
        <v>37</v>
      </c>
      <c r="B15" s="28" t="s">
        <v>1</v>
      </c>
      <c r="C15" s="29" t="s">
        <v>2</v>
      </c>
      <c r="D15" s="29" t="s">
        <v>3</v>
      </c>
      <c r="E15" s="29" t="s">
        <v>4</v>
      </c>
      <c r="F15" s="29" t="s">
        <v>5</v>
      </c>
      <c r="G15" s="30" t="s">
        <v>6</v>
      </c>
      <c r="H15" s="5"/>
      <c r="I15" s="13"/>
      <c r="J15" s="7"/>
    </row>
    <row r="16">
      <c r="A16" s="9"/>
      <c r="B16" s="29" t="s">
        <v>38</v>
      </c>
      <c r="C16" s="31">
        <f>0.65*0.2</f>
        <v>0.13</v>
      </c>
      <c r="D16" s="31">
        <f t="shared" ref="D16:D17" si="12">0.5*0.1</f>
        <v>0.05</v>
      </c>
      <c r="E16" s="31">
        <f>0.7*0.1</f>
        <v>0.07</v>
      </c>
      <c r="F16" s="31">
        <f>0.6*0.2</f>
        <v>0.12</v>
      </c>
      <c r="G16" s="32">
        <f t="shared" ref="G16:G21" si="13">J16</f>
        <v>0.09</v>
      </c>
      <c r="H16" s="12" t="s">
        <v>9</v>
      </c>
      <c r="I16" s="13">
        <f t="shared" ref="I16:I21" si="14">AVERAGE(C16:F16)</f>
        <v>0.0925</v>
      </c>
      <c r="J16" s="14">
        <f t="shared" ref="J16:J21" si="15">ROUND(I16,2)</f>
        <v>0.09</v>
      </c>
      <c r="K16" s="8" t="s">
        <v>39</v>
      </c>
      <c r="L16" s="15" t="s">
        <v>40</v>
      </c>
    </row>
    <row r="17">
      <c r="A17" s="9"/>
      <c r="B17" s="29" t="s">
        <v>41</v>
      </c>
      <c r="C17" s="31">
        <f t="shared" ref="C17:C18" si="16">0.35*0.2</f>
        <v>0.07</v>
      </c>
      <c r="D17" s="31">
        <f t="shared" si="12"/>
        <v>0.05</v>
      </c>
      <c r="E17" s="31">
        <f>0.3*0.1</f>
        <v>0.03</v>
      </c>
      <c r="F17" s="31">
        <f>0.4*0.2</f>
        <v>0.08</v>
      </c>
      <c r="G17" s="32">
        <f t="shared" si="13"/>
        <v>0.06</v>
      </c>
      <c r="H17" s="12" t="s">
        <v>9</v>
      </c>
      <c r="I17" s="13">
        <f t="shared" si="14"/>
        <v>0.0575</v>
      </c>
      <c r="J17" s="14">
        <f t="shared" si="15"/>
        <v>0.06</v>
      </c>
      <c r="K17" s="8" t="s">
        <v>42</v>
      </c>
    </row>
    <row r="18">
      <c r="A18" s="9"/>
      <c r="B18" s="29" t="s">
        <v>43</v>
      </c>
      <c r="C18" s="31">
        <f t="shared" si="16"/>
        <v>0.07</v>
      </c>
      <c r="D18" s="31">
        <f>0.6*0.2</f>
        <v>0.12</v>
      </c>
      <c r="E18" s="31">
        <f>0.6*0.3</f>
        <v>0.18</v>
      </c>
      <c r="F18" s="31">
        <f>0.6*0.2</f>
        <v>0.12</v>
      </c>
      <c r="G18" s="32">
        <f t="shared" si="13"/>
        <v>0.12</v>
      </c>
      <c r="H18" s="16" t="s">
        <v>13</v>
      </c>
      <c r="I18" s="13">
        <f t="shared" si="14"/>
        <v>0.1225</v>
      </c>
      <c r="J18" s="14">
        <f t="shared" si="15"/>
        <v>0.12</v>
      </c>
      <c r="K18" s="8" t="s">
        <v>18</v>
      </c>
    </row>
    <row r="19">
      <c r="A19" s="9"/>
      <c r="B19" s="29" t="s">
        <v>44</v>
      </c>
      <c r="C19" s="31">
        <f>0.65*0.2</f>
        <v>0.13</v>
      </c>
      <c r="D19" s="31">
        <f>0.4*0.2</f>
        <v>0.08</v>
      </c>
      <c r="E19" s="31">
        <f>0.4*0.3</f>
        <v>0.12</v>
      </c>
      <c r="F19" s="31">
        <f>0.4*0.2</f>
        <v>0.08</v>
      </c>
      <c r="G19" s="32">
        <f t="shared" si="13"/>
        <v>0.1</v>
      </c>
      <c r="H19" s="12" t="s">
        <v>9</v>
      </c>
      <c r="I19" s="13">
        <f t="shared" si="14"/>
        <v>0.1025</v>
      </c>
      <c r="J19" s="14">
        <f t="shared" si="15"/>
        <v>0.1</v>
      </c>
      <c r="K19" s="8" t="s">
        <v>45</v>
      </c>
    </row>
    <row r="20">
      <c r="A20" s="9"/>
      <c r="B20" s="29" t="s">
        <v>46</v>
      </c>
      <c r="C20" s="31">
        <f>0.2</f>
        <v>0.2</v>
      </c>
      <c r="D20" s="31">
        <f>0.3</f>
        <v>0.3</v>
      </c>
      <c r="E20" s="29">
        <v>0.1</v>
      </c>
      <c r="F20" s="31">
        <f>0.3</f>
        <v>0.3</v>
      </c>
      <c r="G20" s="32">
        <f t="shared" si="13"/>
        <v>0.23</v>
      </c>
      <c r="H20" s="12" t="s">
        <v>9</v>
      </c>
      <c r="I20" s="13">
        <f t="shared" si="14"/>
        <v>0.225</v>
      </c>
      <c r="J20" s="14">
        <f t="shared" si="15"/>
        <v>0.23</v>
      </c>
      <c r="K20" s="8" t="s">
        <v>47</v>
      </c>
    </row>
    <row r="21">
      <c r="A21" s="17"/>
      <c r="B21" s="29" t="s">
        <v>35</v>
      </c>
      <c r="C21" s="31">
        <f t="shared" ref="C21:D21" si="17">0.4</f>
        <v>0.4</v>
      </c>
      <c r="D21" s="31">
        <f t="shared" si="17"/>
        <v>0.4</v>
      </c>
      <c r="E21" s="29">
        <v>0.5</v>
      </c>
      <c r="F21" s="29">
        <v>0.3</v>
      </c>
      <c r="G21" s="32">
        <f t="shared" si="13"/>
        <v>0.4</v>
      </c>
      <c r="H21" s="12" t="s">
        <v>9</v>
      </c>
      <c r="I21" s="13">
        <f t="shared" si="14"/>
        <v>0.4</v>
      </c>
      <c r="J21" s="14">
        <f t="shared" si="15"/>
        <v>0.4</v>
      </c>
      <c r="K21" s="8" t="s">
        <v>48</v>
      </c>
    </row>
    <row r="22">
      <c r="A22" s="33" t="s">
        <v>49</v>
      </c>
      <c r="B22" s="34" t="s">
        <v>1</v>
      </c>
      <c r="C22" s="35" t="s">
        <v>2</v>
      </c>
      <c r="D22" s="35" t="s">
        <v>3</v>
      </c>
      <c r="E22" s="35" t="s">
        <v>4</v>
      </c>
      <c r="F22" s="35" t="s">
        <v>5</v>
      </c>
      <c r="G22" s="36" t="s">
        <v>6</v>
      </c>
      <c r="H22" s="5"/>
      <c r="I22" s="13"/>
      <c r="J22" s="7"/>
    </row>
    <row r="23">
      <c r="A23" s="9"/>
      <c r="B23" s="35" t="s">
        <v>50</v>
      </c>
      <c r="C23" s="37">
        <f>0.3*0.3</f>
        <v>0.09</v>
      </c>
      <c r="D23" s="37">
        <f t="shared" ref="D23:D24" si="18">0.5*0.2</f>
        <v>0.1</v>
      </c>
      <c r="E23" s="37">
        <f>0.3*0.3</f>
        <v>0.09</v>
      </c>
      <c r="F23" s="37">
        <f t="shared" ref="F23:F24" si="19">0.5*0.3</f>
        <v>0.15</v>
      </c>
      <c r="G23" s="38">
        <f t="shared" ref="G23:G26" si="20">J23</f>
        <v>0.1</v>
      </c>
      <c r="H23" s="12" t="s">
        <v>9</v>
      </c>
      <c r="I23" s="13">
        <f t="shared" ref="I23:I26" si="21">AVERAGE(C23:F23)</f>
        <v>0.1075</v>
      </c>
      <c r="J23" s="25">
        <v>0.1</v>
      </c>
      <c r="K23" s="8" t="s">
        <v>51</v>
      </c>
    </row>
    <row r="24">
      <c r="A24" s="9"/>
      <c r="B24" s="35" t="s">
        <v>52</v>
      </c>
      <c r="C24" s="37">
        <f>0.7*0.3</f>
        <v>0.21</v>
      </c>
      <c r="D24" s="37">
        <f t="shared" si="18"/>
        <v>0.1</v>
      </c>
      <c r="E24" s="37">
        <f>0.7*0.3</f>
        <v>0.21</v>
      </c>
      <c r="F24" s="37">
        <f t="shared" si="19"/>
        <v>0.15</v>
      </c>
      <c r="G24" s="38">
        <f t="shared" si="20"/>
        <v>0.17</v>
      </c>
      <c r="H24" s="12" t="s">
        <v>9</v>
      </c>
      <c r="I24" s="13">
        <f t="shared" si="21"/>
        <v>0.1675</v>
      </c>
      <c r="J24" s="14">
        <f t="shared" ref="J24:J26" si="22">ROUND(I24,2)</f>
        <v>0.17</v>
      </c>
      <c r="K24" s="8" t="s">
        <v>53</v>
      </c>
    </row>
    <row r="25">
      <c r="A25" s="9"/>
      <c r="B25" s="35" t="s">
        <v>46</v>
      </c>
      <c r="C25" s="37">
        <f>0.2</f>
        <v>0.2</v>
      </c>
      <c r="D25" s="37">
        <f t="shared" ref="D25:D26" si="23">0.4</f>
        <v>0.4</v>
      </c>
      <c r="E25" s="37">
        <f>0.1</f>
        <v>0.1</v>
      </c>
      <c r="F25" s="35">
        <v>0.3</v>
      </c>
      <c r="G25" s="38">
        <f t="shared" si="20"/>
        <v>0.25</v>
      </c>
      <c r="H25" s="12" t="s">
        <v>9</v>
      </c>
      <c r="I25" s="13">
        <f t="shared" si="21"/>
        <v>0.25</v>
      </c>
      <c r="J25" s="14">
        <f t="shared" si="22"/>
        <v>0.25</v>
      </c>
      <c r="K25" s="8" t="s">
        <v>54</v>
      </c>
    </row>
    <row r="26">
      <c r="A26" s="17"/>
      <c r="B26" s="35" t="s">
        <v>55</v>
      </c>
      <c r="C26" s="35">
        <v>0.5</v>
      </c>
      <c r="D26" s="37">
        <f t="shared" si="23"/>
        <v>0.4</v>
      </c>
      <c r="E26" s="35">
        <v>0.6</v>
      </c>
      <c r="F26" s="35">
        <v>0.4</v>
      </c>
      <c r="G26" s="38">
        <f t="shared" si="20"/>
        <v>0.48</v>
      </c>
      <c r="H26" s="12" t="s">
        <v>9</v>
      </c>
      <c r="I26" s="13">
        <f t="shared" si="21"/>
        <v>0.475</v>
      </c>
      <c r="J26" s="14">
        <f t="shared" si="22"/>
        <v>0.48</v>
      </c>
      <c r="K26" s="8" t="s">
        <v>56</v>
      </c>
    </row>
    <row r="27">
      <c r="G27" s="39"/>
      <c r="H27" s="5"/>
      <c r="I27" s="40"/>
    </row>
    <row r="28">
      <c r="G28" s="39"/>
      <c r="H28" s="5"/>
      <c r="I28" s="40"/>
    </row>
    <row r="29">
      <c r="G29" s="39"/>
      <c r="H29" s="5"/>
      <c r="I29" s="40"/>
    </row>
    <row r="30">
      <c r="G30" s="39"/>
      <c r="H30" s="5"/>
      <c r="I30" s="40"/>
    </row>
    <row r="31">
      <c r="G31" s="39"/>
      <c r="H31" s="5"/>
      <c r="I31" s="40"/>
    </row>
    <row r="32">
      <c r="G32" s="39"/>
      <c r="H32" s="5"/>
      <c r="I32" s="40"/>
    </row>
    <row r="33">
      <c r="G33" s="39"/>
      <c r="H33" s="5"/>
      <c r="I33" s="40"/>
    </row>
    <row r="34">
      <c r="G34" s="39"/>
      <c r="H34" s="5"/>
      <c r="I34" s="40"/>
    </row>
    <row r="35">
      <c r="G35" s="39"/>
      <c r="H35" s="5"/>
      <c r="I35" s="40"/>
    </row>
    <row r="36">
      <c r="G36" s="39"/>
      <c r="H36" s="5"/>
      <c r="I36" s="40"/>
    </row>
    <row r="37">
      <c r="G37" s="39"/>
      <c r="H37" s="5"/>
      <c r="I37" s="40"/>
    </row>
    <row r="38">
      <c r="G38" s="39"/>
      <c r="H38" s="5"/>
      <c r="I38" s="40"/>
    </row>
    <row r="39">
      <c r="G39" s="39"/>
      <c r="H39" s="5"/>
      <c r="I39" s="40"/>
    </row>
    <row r="40">
      <c r="G40" s="39"/>
      <c r="H40" s="5"/>
      <c r="I40" s="40"/>
    </row>
    <row r="41">
      <c r="G41" s="39"/>
      <c r="H41" s="5"/>
      <c r="I41" s="40"/>
    </row>
    <row r="42">
      <c r="G42" s="39"/>
      <c r="H42" s="5"/>
      <c r="I42" s="40"/>
    </row>
    <row r="43">
      <c r="G43" s="39"/>
      <c r="H43" s="5"/>
      <c r="I43" s="40"/>
    </row>
    <row r="44">
      <c r="G44" s="39"/>
      <c r="H44" s="5"/>
      <c r="I44" s="40"/>
    </row>
    <row r="45">
      <c r="G45" s="39"/>
      <c r="H45" s="5"/>
      <c r="I45" s="40"/>
    </row>
    <row r="46">
      <c r="G46" s="39"/>
      <c r="H46" s="5"/>
      <c r="I46" s="40"/>
    </row>
    <row r="47">
      <c r="G47" s="39"/>
      <c r="H47" s="5"/>
      <c r="I47" s="40"/>
    </row>
    <row r="48">
      <c r="G48" s="39"/>
      <c r="H48" s="5"/>
      <c r="I48" s="40"/>
    </row>
    <row r="49">
      <c r="G49" s="39"/>
      <c r="H49" s="5"/>
      <c r="I49" s="40"/>
    </row>
    <row r="50">
      <c r="G50" s="39"/>
      <c r="H50" s="5"/>
      <c r="I50" s="40"/>
    </row>
    <row r="51">
      <c r="G51" s="39"/>
      <c r="H51" s="5"/>
      <c r="I51" s="40"/>
    </row>
    <row r="52">
      <c r="G52" s="39"/>
      <c r="H52" s="5"/>
      <c r="I52" s="40"/>
    </row>
    <row r="53">
      <c r="G53" s="39"/>
      <c r="H53" s="5"/>
      <c r="I53" s="40"/>
    </row>
    <row r="54">
      <c r="G54" s="39"/>
      <c r="H54" s="5"/>
      <c r="I54" s="40"/>
    </row>
    <row r="55">
      <c r="G55" s="39"/>
      <c r="H55" s="5"/>
      <c r="I55" s="40"/>
    </row>
    <row r="56">
      <c r="G56" s="39"/>
      <c r="H56" s="5"/>
      <c r="I56" s="40"/>
    </row>
    <row r="57">
      <c r="G57" s="39"/>
      <c r="H57" s="5"/>
      <c r="I57" s="40"/>
    </row>
    <row r="58">
      <c r="G58" s="39"/>
      <c r="H58" s="5"/>
      <c r="I58" s="40"/>
    </row>
    <row r="59">
      <c r="G59" s="39"/>
      <c r="H59" s="5"/>
      <c r="I59" s="40"/>
    </row>
    <row r="60">
      <c r="G60" s="39"/>
      <c r="H60" s="5"/>
      <c r="I60" s="40"/>
    </row>
    <row r="61">
      <c r="G61" s="39"/>
      <c r="H61" s="5"/>
      <c r="I61" s="40"/>
    </row>
    <row r="62">
      <c r="G62" s="39"/>
      <c r="H62" s="5"/>
      <c r="I62" s="40"/>
    </row>
    <row r="63">
      <c r="G63" s="39"/>
      <c r="H63" s="5"/>
      <c r="I63" s="40"/>
    </row>
    <row r="64">
      <c r="G64" s="39"/>
      <c r="H64" s="5"/>
      <c r="I64" s="40"/>
    </row>
    <row r="65">
      <c r="G65" s="39"/>
      <c r="H65" s="5"/>
      <c r="I65" s="40"/>
    </row>
    <row r="66">
      <c r="G66" s="39"/>
      <c r="H66" s="5"/>
      <c r="I66" s="40"/>
    </row>
    <row r="67">
      <c r="G67" s="39"/>
      <c r="H67" s="5"/>
      <c r="I67" s="40"/>
    </row>
    <row r="68">
      <c r="G68" s="39"/>
      <c r="H68" s="5"/>
      <c r="I68" s="40"/>
    </row>
    <row r="69">
      <c r="G69" s="39"/>
      <c r="H69" s="5"/>
      <c r="I69" s="40"/>
    </row>
    <row r="70">
      <c r="G70" s="39"/>
      <c r="H70" s="5"/>
      <c r="I70" s="40"/>
    </row>
    <row r="71">
      <c r="G71" s="39"/>
      <c r="H71" s="5"/>
      <c r="I71" s="40"/>
    </row>
    <row r="72">
      <c r="G72" s="39"/>
      <c r="H72" s="5"/>
      <c r="I72" s="40"/>
    </row>
    <row r="73">
      <c r="G73" s="39"/>
      <c r="H73" s="5"/>
      <c r="I73" s="40"/>
    </row>
    <row r="74">
      <c r="G74" s="39"/>
      <c r="H74" s="5"/>
      <c r="I74" s="40"/>
    </row>
    <row r="75">
      <c r="G75" s="39"/>
      <c r="H75" s="5"/>
      <c r="I75" s="40"/>
    </row>
    <row r="76">
      <c r="G76" s="39"/>
      <c r="H76" s="5"/>
      <c r="I76" s="40"/>
    </row>
    <row r="77">
      <c r="G77" s="39"/>
      <c r="H77" s="5"/>
      <c r="I77" s="40"/>
    </row>
    <row r="78">
      <c r="G78" s="39"/>
      <c r="H78" s="5"/>
      <c r="I78" s="40"/>
    </row>
    <row r="79">
      <c r="G79" s="39"/>
      <c r="H79" s="5"/>
      <c r="I79" s="40"/>
    </row>
    <row r="80">
      <c r="G80" s="39"/>
      <c r="H80" s="5"/>
      <c r="I80" s="40"/>
    </row>
    <row r="81">
      <c r="G81" s="39"/>
      <c r="H81" s="5"/>
      <c r="I81" s="40"/>
    </row>
    <row r="82">
      <c r="G82" s="39"/>
      <c r="H82" s="5"/>
      <c r="I82" s="40"/>
    </row>
    <row r="83">
      <c r="G83" s="39"/>
      <c r="H83" s="5"/>
      <c r="I83" s="40"/>
    </row>
    <row r="84">
      <c r="G84" s="39"/>
      <c r="H84" s="5"/>
      <c r="I84" s="40"/>
    </row>
    <row r="85">
      <c r="G85" s="39"/>
      <c r="H85" s="5"/>
      <c r="I85" s="40"/>
    </row>
    <row r="86">
      <c r="G86" s="39"/>
      <c r="H86" s="5"/>
      <c r="I86" s="40"/>
    </row>
    <row r="87">
      <c r="G87" s="39"/>
      <c r="H87" s="5"/>
      <c r="I87" s="40"/>
    </row>
    <row r="88">
      <c r="G88" s="39"/>
      <c r="H88" s="5"/>
      <c r="I88" s="40"/>
    </row>
    <row r="89">
      <c r="G89" s="39"/>
      <c r="H89" s="5"/>
      <c r="I89" s="40"/>
    </row>
    <row r="90">
      <c r="G90" s="39"/>
      <c r="H90" s="5"/>
      <c r="I90" s="40"/>
    </row>
    <row r="91">
      <c r="G91" s="39"/>
      <c r="H91" s="5"/>
      <c r="I91" s="40"/>
    </row>
    <row r="92">
      <c r="G92" s="39"/>
      <c r="H92" s="5"/>
      <c r="I92" s="40"/>
    </row>
    <row r="93">
      <c r="G93" s="39"/>
      <c r="H93" s="5"/>
      <c r="I93" s="40"/>
    </row>
    <row r="94">
      <c r="G94" s="39"/>
      <c r="H94" s="5"/>
      <c r="I94" s="40"/>
    </row>
    <row r="95">
      <c r="G95" s="39"/>
      <c r="H95" s="5"/>
      <c r="I95" s="40"/>
    </row>
    <row r="96">
      <c r="G96" s="39"/>
      <c r="H96" s="5"/>
      <c r="I96" s="40"/>
    </row>
    <row r="97">
      <c r="G97" s="39"/>
      <c r="H97" s="5"/>
      <c r="I97" s="40"/>
    </row>
    <row r="98">
      <c r="G98" s="39"/>
      <c r="H98" s="5"/>
      <c r="I98" s="40"/>
    </row>
    <row r="99">
      <c r="G99" s="39"/>
      <c r="H99" s="5"/>
      <c r="I99" s="40"/>
    </row>
    <row r="100">
      <c r="G100" s="39"/>
      <c r="H100" s="5"/>
      <c r="I100" s="40"/>
    </row>
    <row r="101">
      <c r="G101" s="39"/>
      <c r="H101" s="5"/>
      <c r="I101" s="40"/>
    </row>
    <row r="102">
      <c r="G102" s="39"/>
      <c r="H102" s="5"/>
      <c r="I102" s="40"/>
    </row>
    <row r="103">
      <c r="G103" s="39"/>
      <c r="H103" s="5"/>
      <c r="I103" s="40"/>
    </row>
    <row r="104">
      <c r="G104" s="39"/>
      <c r="H104" s="5"/>
      <c r="I104" s="40"/>
    </row>
    <row r="105">
      <c r="G105" s="39"/>
      <c r="H105" s="5"/>
      <c r="I105" s="40"/>
    </row>
    <row r="106">
      <c r="G106" s="39"/>
      <c r="H106" s="5"/>
      <c r="I106" s="40"/>
    </row>
    <row r="107">
      <c r="G107" s="39"/>
      <c r="H107" s="5"/>
      <c r="I107" s="40"/>
    </row>
    <row r="108">
      <c r="G108" s="39"/>
      <c r="H108" s="5"/>
      <c r="I108" s="40"/>
    </row>
    <row r="109">
      <c r="G109" s="39"/>
      <c r="H109" s="5"/>
      <c r="I109" s="40"/>
    </row>
    <row r="110">
      <c r="G110" s="39"/>
      <c r="H110" s="5"/>
      <c r="I110" s="40"/>
    </row>
    <row r="111">
      <c r="G111" s="39"/>
      <c r="H111" s="5"/>
      <c r="I111" s="40"/>
    </row>
    <row r="112">
      <c r="G112" s="39"/>
      <c r="H112" s="5"/>
      <c r="I112" s="40"/>
    </row>
    <row r="113">
      <c r="G113" s="39"/>
      <c r="H113" s="5"/>
      <c r="I113" s="40"/>
    </row>
    <row r="114">
      <c r="G114" s="39"/>
      <c r="H114" s="5"/>
      <c r="I114" s="40"/>
    </row>
    <row r="115">
      <c r="G115" s="39"/>
      <c r="H115" s="5"/>
      <c r="I115" s="40"/>
    </row>
    <row r="116">
      <c r="G116" s="39"/>
      <c r="H116" s="5"/>
      <c r="I116" s="40"/>
    </row>
    <row r="117">
      <c r="G117" s="39"/>
      <c r="H117" s="5"/>
      <c r="I117" s="40"/>
    </row>
    <row r="118">
      <c r="G118" s="39"/>
      <c r="H118" s="5"/>
      <c r="I118" s="40"/>
    </row>
    <row r="119">
      <c r="G119" s="39"/>
      <c r="H119" s="5"/>
      <c r="I119" s="40"/>
    </row>
    <row r="120">
      <c r="G120" s="39"/>
      <c r="H120" s="5"/>
      <c r="I120" s="40"/>
    </row>
    <row r="121">
      <c r="G121" s="39"/>
      <c r="H121" s="5"/>
      <c r="I121" s="40"/>
    </row>
    <row r="122">
      <c r="G122" s="39"/>
      <c r="H122" s="5"/>
      <c r="I122" s="40"/>
    </row>
    <row r="123">
      <c r="G123" s="39"/>
      <c r="H123" s="5"/>
      <c r="I123" s="40"/>
    </row>
    <row r="124">
      <c r="G124" s="39"/>
      <c r="H124" s="5"/>
      <c r="I124" s="40"/>
    </row>
    <row r="125">
      <c r="G125" s="39"/>
      <c r="H125" s="5"/>
      <c r="I125" s="40"/>
    </row>
    <row r="126">
      <c r="G126" s="39"/>
      <c r="H126" s="5"/>
      <c r="I126" s="40"/>
    </row>
    <row r="127">
      <c r="G127" s="39"/>
      <c r="H127" s="5"/>
      <c r="I127" s="40"/>
    </row>
    <row r="128">
      <c r="G128" s="39"/>
      <c r="H128" s="5"/>
      <c r="I128" s="40"/>
    </row>
    <row r="129">
      <c r="G129" s="39"/>
      <c r="H129" s="5"/>
      <c r="I129" s="40"/>
    </row>
    <row r="130">
      <c r="G130" s="39"/>
      <c r="H130" s="5"/>
      <c r="I130" s="40"/>
    </row>
    <row r="131">
      <c r="G131" s="39"/>
      <c r="H131" s="5"/>
      <c r="I131" s="40"/>
    </row>
    <row r="132">
      <c r="G132" s="39"/>
      <c r="H132" s="5"/>
      <c r="I132" s="40"/>
    </row>
    <row r="133">
      <c r="G133" s="39"/>
      <c r="H133" s="5"/>
      <c r="I133" s="40"/>
    </row>
    <row r="134">
      <c r="G134" s="39"/>
      <c r="H134" s="5"/>
      <c r="I134" s="40"/>
    </row>
    <row r="135">
      <c r="G135" s="39"/>
      <c r="H135" s="5"/>
      <c r="I135" s="40"/>
    </row>
    <row r="136">
      <c r="G136" s="39"/>
      <c r="H136" s="5"/>
      <c r="I136" s="40"/>
    </row>
    <row r="137">
      <c r="G137" s="39"/>
      <c r="H137" s="5"/>
      <c r="I137" s="40"/>
    </row>
    <row r="138">
      <c r="G138" s="39"/>
      <c r="H138" s="5"/>
      <c r="I138" s="40"/>
    </row>
    <row r="139">
      <c r="G139" s="39"/>
      <c r="H139" s="5"/>
      <c r="I139" s="40"/>
    </row>
    <row r="140">
      <c r="G140" s="39"/>
      <c r="H140" s="5"/>
      <c r="I140" s="40"/>
    </row>
    <row r="141">
      <c r="G141" s="39"/>
      <c r="H141" s="5"/>
      <c r="I141" s="40"/>
    </row>
    <row r="142">
      <c r="G142" s="39"/>
      <c r="H142" s="5"/>
      <c r="I142" s="40"/>
    </row>
    <row r="143">
      <c r="G143" s="39"/>
      <c r="H143" s="5"/>
      <c r="I143" s="40"/>
    </row>
    <row r="144">
      <c r="G144" s="39"/>
      <c r="H144" s="5"/>
      <c r="I144" s="40"/>
    </row>
    <row r="145">
      <c r="G145" s="39"/>
      <c r="H145" s="5"/>
      <c r="I145" s="40"/>
    </row>
    <row r="146">
      <c r="G146" s="39"/>
      <c r="H146" s="5"/>
      <c r="I146" s="40"/>
    </row>
    <row r="147">
      <c r="G147" s="39"/>
      <c r="H147" s="5"/>
      <c r="I147" s="40"/>
    </row>
    <row r="148">
      <c r="G148" s="39"/>
      <c r="H148" s="5"/>
      <c r="I148" s="40"/>
    </row>
    <row r="149">
      <c r="G149" s="39"/>
      <c r="H149" s="5"/>
      <c r="I149" s="40"/>
    </row>
    <row r="150">
      <c r="G150" s="39"/>
      <c r="H150" s="5"/>
      <c r="I150" s="40"/>
    </row>
    <row r="151">
      <c r="G151" s="39"/>
      <c r="H151" s="5"/>
      <c r="I151" s="40"/>
    </row>
    <row r="152">
      <c r="G152" s="39"/>
      <c r="H152" s="5"/>
      <c r="I152" s="40"/>
    </row>
    <row r="153">
      <c r="G153" s="39"/>
      <c r="H153" s="5"/>
      <c r="I153" s="40"/>
    </row>
    <row r="154">
      <c r="G154" s="39"/>
      <c r="H154" s="5"/>
      <c r="I154" s="40"/>
    </row>
    <row r="155">
      <c r="G155" s="39"/>
      <c r="H155" s="5"/>
      <c r="I155" s="40"/>
    </row>
    <row r="156">
      <c r="G156" s="39"/>
      <c r="H156" s="5"/>
      <c r="I156" s="40"/>
    </row>
    <row r="157">
      <c r="G157" s="39"/>
      <c r="H157" s="5"/>
      <c r="I157" s="40"/>
    </row>
    <row r="158">
      <c r="G158" s="39"/>
      <c r="H158" s="5"/>
      <c r="I158" s="40"/>
    </row>
    <row r="159">
      <c r="G159" s="39"/>
      <c r="H159" s="5"/>
      <c r="I159" s="40"/>
    </row>
    <row r="160">
      <c r="G160" s="39"/>
      <c r="H160" s="5"/>
      <c r="I160" s="40"/>
    </row>
    <row r="161">
      <c r="G161" s="39"/>
      <c r="H161" s="5"/>
      <c r="I161" s="40"/>
    </row>
    <row r="162">
      <c r="G162" s="39"/>
      <c r="H162" s="5"/>
      <c r="I162" s="40"/>
    </row>
    <row r="163">
      <c r="G163" s="39"/>
      <c r="H163" s="5"/>
      <c r="I163" s="40"/>
    </row>
    <row r="164">
      <c r="G164" s="39"/>
      <c r="H164" s="5"/>
      <c r="I164" s="40"/>
    </row>
    <row r="165">
      <c r="G165" s="39"/>
      <c r="H165" s="5"/>
      <c r="I165" s="40"/>
    </row>
    <row r="166">
      <c r="G166" s="39"/>
      <c r="H166" s="5"/>
      <c r="I166" s="40"/>
    </row>
    <row r="167">
      <c r="G167" s="39"/>
      <c r="H167" s="5"/>
      <c r="I167" s="40"/>
    </row>
    <row r="168">
      <c r="G168" s="39"/>
      <c r="H168" s="5"/>
      <c r="I168" s="40"/>
    </row>
    <row r="169">
      <c r="G169" s="39"/>
      <c r="H169" s="5"/>
      <c r="I169" s="40"/>
    </row>
    <row r="170">
      <c r="G170" s="39"/>
      <c r="H170" s="5"/>
      <c r="I170" s="40"/>
    </row>
    <row r="171">
      <c r="G171" s="39"/>
      <c r="H171" s="5"/>
      <c r="I171" s="40"/>
    </row>
    <row r="172">
      <c r="G172" s="39"/>
      <c r="H172" s="5"/>
      <c r="I172" s="40"/>
    </row>
    <row r="173">
      <c r="G173" s="39"/>
      <c r="H173" s="5"/>
      <c r="I173" s="40"/>
    </row>
    <row r="174">
      <c r="G174" s="39"/>
      <c r="H174" s="5"/>
      <c r="I174" s="40"/>
    </row>
    <row r="175">
      <c r="G175" s="39"/>
      <c r="H175" s="5"/>
      <c r="I175" s="40"/>
    </row>
    <row r="176">
      <c r="G176" s="39"/>
      <c r="H176" s="5"/>
      <c r="I176" s="40"/>
    </row>
    <row r="177">
      <c r="G177" s="39"/>
      <c r="H177" s="5"/>
      <c r="I177" s="40"/>
    </row>
    <row r="178">
      <c r="G178" s="39"/>
      <c r="H178" s="5"/>
      <c r="I178" s="40"/>
    </row>
    <row r="179">
      <c r="G179" s="39"/>
      <c r="H179" s="5"/>
      <c r="I179" s="40"/>
    </row>
    <row r="180">
      <c r="G180" s="39"/>
      <c r="H180" s="5"/>
      <c r="I180" s="40"/>
    </row>
    <row r="181">
      <c r="G181" s="39"/>
      <c r="H181" s="5"/>
      <c r="I181" s="40"/>
    </row>
    <row r="182">
      <c r="G182" s="39"/>
      <c r="H182" s="5"/>
      <c r="I182" s="40"/>
    </row>
    <row r="183">
      <c r="G183" s="39"/>
      <c r="H183" s="5"/>
      <c r="I183" s="40"/>
    </row>
    <row r="184">
      <c r="G184" s="39"/>
      <c r="H184" s="5"/>
      <c r="I184" s="40"/>
    </row>
    <row r="185">
      <c r="G185" s="39"/>
      <c r="H185" s="5"/>
      <c r="I185" s="40"/>
    </row>
    <row r="186">
      <c r="G186" s="39"/>
      <c r="H186" s="5"/>
      <c r="I186" s="40"/>
    </row>
    <row r="187">
      <c r="G187" s="39"/>
      <c r="H187" s="5"/>
      <c r="I187" s="40"/>
    </row>
    <row r="188">
      <c r="G188" s="39"/>
      <c r="H188" s="5"/>
      <c r="I188" s="40"/>
    </row>
    <row r="189">
      <c r="G189" s="39"/>
      <c r="H189" s="5"/>
      <c r="I189" s="40"/>
    </row>
    <row r="190">
      <c r="G190" s="39"/>
      <c r="H190" s="5"/>
      <c r="I190" s="40"/>
    </row>
    <row r="191">
      <c r="G191" s="39"/>
      <c r="H191" s="5"/>
      <c r="I191" s="40"/>
    </row>
    <row r="192">
      <c r="G192" s="39"/>
      <c r="H192" s="5"/>
      <c r="I192" s="40"/>
    </row>
    <row r="193">
      <c r="G193" s="39"/>
      <c r="H193" s="5"/>
      <c r="I193" s="40"/>
    </row>
    <row r="194">
      <c r="G194" s="39"/>
      <c r="H194" s="5"/>
      <c r="I194" s="40"/>
    </row>
    <row r="195">
      <c r="G195" s="39"/>
      <c r="H195" s="5"/>
      <c r="I195" s="40"/>
    </row>
    <row r="196">
      <c r="G196" s="39"/>
      <c r="H196" s="5"/>
      <c r="I196" s="40"/>
    </row>
    <row r="197">
      <c r="G197" s="39"/>
      <c r="H197" s="5"/>
      <c r="I197" s="40"/>
    </row>
    <row r="198">
      <c r="G198" s="39"/>
      <c r="H198" s="5"/>
      <c r="I198" s="40"/>
    </row>
    <row r="199">
      <c r="G199" s="39"/>
      <c r="H199" s="5"/>
      <c r="I199" s="40"/>
    </row>
    <row r="200">
      <c r="G200" s="39"/>
      <c r="H200" s="5"/>
      <c r="I200" s="40"/>
    </row>
    <row r="201">
      <c r="G201" s="39"/>
      <c r="H201" s="5"/>
      <c r="I201" s="40"/>
    </row>
    <row r="202">
      <c r="G202" s="39"/>
      <c r="H202" s="5"/>
      <c r="I202" s="40"/>
    </row>
    <row r="203">
      <c r="G203" s="39"/>
      <c r="H203" s="5"/>
      <c r="I203" s="40"/>
    </row>
    <row r="204">
      <c r="G204" s="39"/>
      <c r="H204" s="5"/>
      <c r="I204" s="40"/>
    </row>
    <row r="205">
      <c r="G205" s="39"/>
      <c r="H205" s="5"/>
      <c r="I205" s="40"/>
    </row>
    <row r="206">
      <c r="G206" s="39"/>
      <c r="H206" s="5"/>
      <c r="I206" s="40"/>
    </row>
    <row r="207">
      <c r="G207" s="39"/>
      <c r="H207" s="5"/>
      <c r="I207" s="40"/>
    </row>
    <row r="208">
      <c r="G208" s="39"/>
      <c r="H208" s="5"/>
      <c r="I208" s="40"/>
    </row>
    <row r="209">
      <c r="G209" s="39"/>
      <c r="H209" s="5"/>
      <c r="I209" s="40"/>
    </row>
    <row r="210">
      <c r="G210" s="39"/>
      <c r="H210" s="5"/>
      <c r="I210" s="40"/>
    </row>
    <row r="211">
      <c r="G211" s="39"/>
      <c r="H211" s="5"/>
      <c r="I211" s="40"/>
    </row>
    <row r="212">
      <c r="G212" s="39"/>
      <c r="H212" s="5"/>
      <c r="I212" s="40"/>
    </row>
    <row r="213">
      <c r="G213" s="39"/>
      <c r="H213" s="5"/>
      <c r="I213" s="40"/>
    </row>
    <row r="214">
      <c r="G214" s="39"/>
      <c r="H214" s="5"/>
      <c r="I214" s="40"/>
    </row>
    <row r="215">
      <c r="G215" s="39"/>
      <c r="H215" s="5"/>
      <c r="I215" s="40"/>
    </row>
    <row r="216">
      <c r="G216" s="39"/>
      <c r="H216" s="5"/>
      <c r="I216" s="40"/>
    </row>
    <row r="217">
      <c r="G217" s="39"/>
      <c r="H217" s="5"/>
      <c r="I217" s="40"/>
    </row>
    <row r="218">
      <c r="G218" s="39"/>
      <c r="H218" s="5"/>
      <c r="I218" s="40"/>
    </row>
    <row r="219">
      <c r="G219" s="39"/>
      <c r="H219" s="5"/>
      <c r="I219" s="40"/>
    </row>
    <row r="220">
      <c r="G220" s="39"/>
      <c r="H220" s="5"/>
      <c r="I220" s="40"/>
    </row>
    <row r="221">
      <c r="G221" s="39"/>
      <c r="H221" s="5"/>
      <c r="I221" s="40"/>
    </row>
    <row r="222">
      <c r="G222" s="39"/>
      <c r="H222" s="5"/>
      <c r="I222" s="40"/>
    </row>
    <row r="223">
      <c r="G223" s="39"/>
      <c r="H223" s="5"/>
      <c r="I223" s="40"/>
    </row>
    <row r="224">
      <c r="G224" s="39"/>
      <c r="H224" s="5"/>
      <c r="I224" s="40"/>
    </row>
    <row r="225">
      <c r="G225" s="39"/>
      <c r="H225" s="5"/>
      <c r="I225" s="40"/>
    </row>
    <row r="226">
      <c r="G226" s="39"/>
      <c r="H226" s="5"/>
      <c r="I226" s="40"/>
    </row>
    <row r="227">
      <c r="G227" s="39"/>
      <c r="H227" s="5"/>
      <c r="I227" s="40"/>
    </row>
    <row r="228">
      <c r="G228" s="39"/>
      <c r="H228" s="5"/>
      <c r="I228" s="40"/>
    </row>
    <row r="229">
      <c r="G229" s="39"/>
      <c r="H229" s="5"/>
      <c r="I229" s="40"/>
    </row>
    <row r="230">
      <c r="G230" s="39"/>
      <c r="H230" s="5"/>
      <c r="I230" s="40"/>
    </row>
    <row r="231">
      <c r="G231" s="39"/>
      <c r="H231" s="5"/>
      <c r="I231" s="40"/>
    </row>
    <row r="232">
      <c r="G232" s="39"/>
      <c r="H232" s="5"/>
      <c r="I232" s="40"/>
    </row>
    <row r="233">
      <c r="G233" s="39"/>
      <c r="H233" s="5"/>
      <c r="I233" s="40"/>
    </row>
    <row r="234">
      <c r="G234" s="39"/>
      <c r="H234" s="5"/>
      <c r="I234" s="40"/>
    </row>
    <row r="235">
      <c r="G235" s="39"/>
      <c r="H235" s="5"/>
      <c r="I235" s="40"/>
    </row>
    <row r="236">
      <c r="G236" s="39"/>
      <c r="H236" s="5"/>
      <c r="I236" s="40"/>
    </row>
    <row r="237">
      <c r="G237" s="39"/>
      <c r="H237" s="5"/>
      <c r="I237" s="40"/>
    </row>
    <row r="238">
      <c r="G238" s="39"/>
      <c r="H238" s="5"/>
      <c r="I238" s="40"/>
    </row>
    <row r="239">
      <c r="G239" s="39"/>
      <c r="H239" s="5"/>
      <c r="I239" s="40"/>
    </row>
    <row r="240">
      <c r="G240" s="39"/>
      <c r="H240" s="5"/>
      <c r="I240" s="40"/>
    </row>
    <row r="241">
      <c r="G241" s="39"/>
      <c r="H241" s="5"/>
      <c r="I241" s="40"/>
    </row>
    <row r="242">
      <c r="G242" s="39"/>
      <c r="H242" s="5"/>
      <c r="I242" s="40"/>
    </row>
    <row r="243">
      <c r="G243" s="39"/>
      <c r="H243" s="5"/>
      <c r="I243" s="40"/>
    </row>
    <row r="244">
      <c r="G244" s="39"/>
      <c r="H244" s="5"/>
      <c r="I244" s="40"/>
    </row>
    <row r="245">
      <c r="G245" s="39"/>
      <c r="H245" s="5"/>
      <c r="I245" s="40"/>
    </row>
    <row r="246">
      <c r="G246" s="39"/>
      <c r="H246" s="5"/>
      <c r="I246" s="40"/>
    </row>
    <row r="247">
      <c r="G247" s="39"/>
      <c r="H247" s="5"/>
      <c r="I247" s="40"/>
    </row>
    <row r="248">
      <c r="G248" s="39"/>
      <c r="H248" s="5"/>
      <c r="I248" s="40"/>
    </row>
    <row r="249">
      <c r="G249" s="39"/>
      <c r="H249" s="5"/>
      <c r="I249" s="40"/>
    </row>
    <row r="250">
      <c r="G250" s="39"/>
      <c r="H250" s="5"/>
      <c r="I250" s="40"/>
    </row>
    <row r="251">
      <c r="G251" s="39"/>
      <c r="H251" s="5"/>
      <c r="I251" s="40"/>
    </row>
    <row r="252">
      <c r="G252" s="39"/>
      <c r="H252" s="5"/>
      <c r="I252" s="40"/>
    </row>
    <row r="253">
      <c r="G253" s="39"/>
      <c r="H253" s="5"/>
      <c r="I253" s="40"/>
    </row>
    <row r="254">
      <c r="G254" s="39"/>
      <c r="H254" s="5"/>
      <c r="I254" s="40"/>
    </row>
    <row r="255">
      <c r="G255" s="39"/>
      <c r="H255" s="5"/>
      <c r="I255" s="40"/>
    </row>
    <row r="256">
      <c r="G256" s="39"/>
      <c r="H256" s="5"/>
      <c r="I256" s="40"/>
    </row>
    <row r="257">
      <c r="G257" s="39"/>
      <c r="H257" s="5"/>
      <c r="I257" s="40"/>
    </row>
    <row r="258">
      <c r="G258" s="39"/>
      <c r="H258" s="5"/>
      <c r="I258" s="40"/>
    </row>
    <row r="259">
      <c r="G259" s="39"/>
      <c r="H259" s="5"/>
      <c r="I259" s="40"/>
    </row>
    <row r="260">
      <c r="G260" s="39"/>
      <c r="H260" s="5"/>
      <c r="I260" s="40"/>
    </row>
    <row r="261">
      <c r="G261" s="39"/>
      <c r="H261" s="5"/>
      <c r="I261" s="40"/>
    </row>
    <row r="262">
      <c r="G262" s="39"/>
      <c r="H262" s="5"/>
      <c r="I262" s="40"/>
    </row>
    <row r="263">
      <c r="G263" s="39"/>
      <c r="H263" s="5"/>
      <c r="I263" s="40"/>
    </row>
    <row r="264">
      <c r="G264" s="39"/>
      <c r="H264" s="5"/>
      <c r="I264" s="40"/>
    </row>
    <row r="265">
      <c r="G265" s="39"/>
      <c r="H265" s="5"/>
      <c r="I265" s="40"/>
    </row>
    <row r="266">
      <c r="G266" s="39"/>
      <c r="H266" s="5"/>
      <c r="I266" s="40"/>
    </row>
    <row r="267">
      <c r="G267" s="39"/>
      <c r="H267" s="5"/>
      <c r="I267" s="40"/>
    </row>
    <row r="268">
      <c r="G268" s="39"/>
      <c r="H268" s="5"/>
      <c r="I268" s="40"/>
    </row>
    <row r="269">
      <c r="G269" s="39"/>
      <c r="H269" s="5"/>
      <c r="I269" s="40"/>
    </row>
    <row r="270">
      <c r="G270" s="39"/>
      <c r="H270" s="5"/>
      <c r="I270" s="40"/>
    </row>
    <row r="271">
      <c r="G271" s="39"/>
      <c r="H271" s="5"/>
      <c r="I271" s="40"/>
    </row>
    <row r="272">
      <c r="G272" s="39"/>
      <c r="H272" s="5"/>
      <c r="I272" s="40"/>
    </row>
    <row r="273">
      <c r="G273" s="39"/>
      <c r="H273" s="5"/>
      <c r="I273" s="40"/>
    </row>
    <row r="274">
      <c r="G274" s="39"/>
      <c r="H274" s="5"/>
      <c r="I274" s="40"/>
    </row>
    <row r="275">
      <c r="G275" s="39"/>
      <c r="H275" s="5"/>
      <c r="I275" s="40"/>
    </row>
    <row r="276">
      <c r="G276" s="39"/>
      <c r="H276" s="5"/>
      <c r="I276" s="40"/>
    </row>
    <row r="277">
      <c r="G277" s="39"/>
      <c r="H277" s="5"/>
      <c r="I277" s="40"/>
    </row>
    <row r="278">
      <c r="G278" s="39"/>
      <c r="H278" s="5"/>
      <c r="I278" s="40"/>
    </row>
    <row r="279">
      <c r="G279" s="39"/>
      <c r="H279" s="5"/>
      <c r="I279" s="40"/>
    </row>
    <row r="280">
      <c r="G280" s="39"/>
      <c r="H280" s="5"/>
      <c r="I280" s="40"/>
    </row>
    <row r="281">
      <c r="G281" s="39"/>
      <c r="H281" s="5"/>
      <c r="I281" s="40"/>
    </row>
    <row r="282">
      <c r="G282" s="39"/>
      <c r="H282" s="5"/>
      <c r="I282" s="40"/>
    </row>
    <row r="283">
      <c r="G283" s="39"/>
      <c r="H283" s="5"/>
      <c r="I283" s="40"/>
    </row>
    <row r="284">
      <c r="G284" s="39"/>
      <c r="H284" s="5"/>
      <c r="I284" s="40"/>
    </row>
    <row r="285">
      <c r="G285" s="39"/>
      <c r="H285" s="5"/>
      <c r="I285" s="40"/>
    </row>
    <row r="286">
      <c r="G286" s="39"/>
      <c r="H286" s="5"/>
      <c r="I286" s="40"/>
    </row>
    <row r="287">
      <c r="G287" s="39"/>
      <c r="H287" s="5"/>
      <c r="I287" s="40"/>
    </row>
    <row r="288">
      <c r="G288" s="39"/>
      <c r="H288" s="5"/>
      <c r="I288" s="40"/>
    </row>
    <row r="289">
      <c r="G289" s="39"/>
      <c r="H289" s="5"/>
      <c r="I289" s="40"/>
    </row>
    <row r="290">
      <c r="G290" s="39"/>
      <c r="H290" s="5"/>
      <c r="I290" s="40"/>
    </row>
    <row r="291">
      <c r="G291" s="39"/>
      <c r="H291" s="5"/>
      <c r="I291" s="40"/>
    </row>
    <row r="292">
      <c r="G292" s="39"/>
      <c r="H292" s="5"/>
      <c r="I292" s="40"/>
    </row>
    <row r="293">
      <c r="G293" s="39"/>
      <c r="H293" s="5"/>
      <c r="I293" s="40"/>
    </row>
    <row r="294">
      <c r="G294" s="39"/>
      <c r="H294" s="5"/>
      <c r="I294" s="40"/>
    </row>
    <row r="295">
      <c r="G295" s="39"/>
      <c r="H295" s="5"/>
      <c r="I295" s="40"/>
    </row>
    <row r="296">
      <c r="G296" s="39"/>
      <c r="H296" s="5"/>
      <c r="I296" s="40"/>
    </row>
    <row r="297">
      <c r="G297" s="39"/>
      <c r="H297" s="5"/>
      <c r="I297" s="40"/>
    </row>
    <row r="298">
      <c r="G298" s="39"/>
      <c r="H298" s="5"/>
      <c r="I298" s="40"/>
    </row>
    <row r="299">
      <c r="G299" s="39"/>
      <c r="H299" s="5"/>
      <c r="I299" s="40"/>
    </row>
    <row r="300">
      <c r="G300" s="39"/>
      <c r="H300" s="5"/>
      <c r="I300" s="40"/>
    </row>
    <row r="301">
      <c r="G301" s="39"/>
      <c r="H301" s="5"/>
      <c r="I301" s="40"/>
    </row>
    <row r="302">
      <c r="G302" s="39"/>
      <c r="H302" s="5"/>
      <c r="I302" s="40"/>
    </row>
    <row r="303">
      <c r="G303" s="39"/>
      <c r="H303" s="5"/>
      <c r="I303" s="40"/>
    </row>
    <row r="304">
      <c r="G304" s="39"/>
      <c r="H304" s="5"/>
      <c r="I304" s="40"/>
    </row>
    <row r="305">
      <c r="G305" s="39"/>
      <c r="H305" s="5"/>
      <c r="I305" s="40"/>
    </row>
    <row r="306">
      <c r="G306" s="39"/>
      <c r="H306" s="5"/>
      <c r="I306" s="40"/>
    </row>
    <row r="307">
      <c r="G307" s="39"/>
      <c r="H307" s="5"/>
      <c r="I307" s="40"/>
    </row>
    <row r="308">
      <c r="G308" s="39"/>
      <c r="H308" s="5"/>
      <c r="I308" s="40"/>
    </row>
    <row r="309">
      <c r="G309" s="39"/>
      <c r="H309" s="5"/>
      <c r="I309" s="40"/>
    </row>
    <row r="310">
      <c r="G310" s="39"/>
      <c r="H310" s="5"/>
      <c r="I310" s="40"/>
    </row>
    <row r="311">
      <c r="G311" s="39"/>
      <c r="H311" s="5"/>
      <c r="I311" s="40"/>
    </row>
    <row r="312">
      <c r="G312" s="39"/>
      <c r="H312" s="5"/>
      <c r="I312" s="40"/>
    </row>
    <row r="313">
      <c r="G313" s="39"/>
      <c r="H313" s="5"/>
      <c r="I313" s="40"/>
    </row>
    <row r="314">
      <c r="G314" s="39"/>
      <c r="H314" s="5"/>
      <c r="I314" s="40"/>
    </row>
    <row r="315">
      <c r="G315" s="39"/>
      <c r="H315" s="5"/>
      <c r="I315" s="40"/>
    </row>
    <row r="316">
      <c r="G316" s="39"/>
      <c r="H316" s="5"/>
      <c r="I316" s="40"/>
    </row>
    <row r="317">
      <c r="G317" s="39"/>
      <c r="H317" s="5"/>
      <c r="I317" s="40"/>
    </row>
    <row r="318">
      <c r="G318" s="39"/>
      <c r="H318" s="5"/>
      <c r="I318" s="40"/>
    </row>
    <row r="319">
      <c r="G319" s="39"/>
      <c r="H319" s="5"/>
      <c r="I319" s="40"/>
    </row>
    <row r="320">
      <c r="G320" s="39"/>
      <c r="H320" s="5"/>
      <c r="I320" s="40"/>
    </row>
    <row r="321">
      <c r="G321" s="39"/>
      <c r="H321" s="5"/>
      <c r="I321" s="40"/>
    </row>
    <row r="322">
      <c r="G322" s="39"/>
      <c r="H322" s="5"/>
      <c r="I322" s="40"/>
    </row>
    <row r="323">
      <c r="G323" s="39"/>
      <c r="H323" s="5"/>
      <c r="I323" s="40"/>
    </row>
    <row r="324">
      <c r="G324" s="39"/>
      <c r="H324" s="5"/>
      <c r="I324" s="40"/>
    </row>
    <row r="325">
      <c r="G325" s="39"/>
      <c r="H325" s="5"/>
      <c r="I325" s="40"/>
    </row>
    <row r="326">
      <c r="G326" s="39"/>
      <c r="H326" s="5"/>
      <c r="I326" s="40"/>
    </row>
    <row r="327">
      <c r="G327" s="39"/>
      <c r="H327" s="5"/>
      <c r="I327" s="40"/>
    </row>
    <row r="328">
      <c r="G328" s="39"/>
      <c r="H328" s="5"/>
      <c r="I328" s="40"/>
    </row>
    <row r="329">
      <c r="G329" s="39"/>
      <c r="H329" s="5"/>
      <c r="I329" s="40"/>
    </row>
    <row r="330">
      <c r="G330" s="39"/>
      <c r="H330" s="5"/>
      <c r="I330" s="40"/>
    </row>
    <row r="331">
      <c r="G331" s="39"/>
      <c r="H331" s="5"/>
      <c r="I331" s="40"/>
    </row>
    <row r="332">
      <c r="G332" s="39"/>
      <c r="H332" s="5"/>
      <c r="I332" s="40"/>
    </row>
    <row r="333">
      <c r="G333" s="39"/>
      <c r="H333" s="5"/>
      <c r="I333" s="40"/>
    </row>
    <row r="334">
      <c r="G334" s="39"/>
      <c r="H334" s="5"/>
      <c r="I334" s="40"/>
    </row>
    <row r="335">
      <c r="G335" s="39"/>
      <c r="H335" s="5"/>
      <c r="I335" s="40"/>
    </row>
    <row r="336">
      <c r="G336" s="39"/>
      <c r="H336" s="5"/>
      <c r="I336" s="40"/>
    </row>
    <row r="337">
      <c r="G337" s="39"/>
      <c r="H337" s="5"/>
      <c r="I337" s="40"/>
    </row>
    <row r="338">
      <c r="G338" s="39"/>
      <c r="H338" s="5"/>
      <c r="I338" s="40"/>
    </row>
    <row r="339">
      <c r="G339" s="39"/>
      <c r="H339" s="5"/>
      <c r="I339" s="40"/>
    </row>
    <row r="340">
      <c r="G340" s="39"/>
      <c r="H340" s="5"/>
      <c r="I340" s="40"/>
    </row>
    <row r="341">
      <c r="G341" s="39"/>
      <c r="H341" s="5"/>
      <c r="I341" s="40"/>
    </row>
    <row r="342">
      <c r="G342" s="39"/>
      <c r="H342" s="5"/>
      <c r="I342" s="40"/>
    </row>
    <row r="343">
      <c r="G343" s="39"/>
      <c r="H343" s="5"/>
      <c r="I343" s="40"/>
    </row>
    <row r="344">
      <c r="G344" s="39"/>
      <c r="H344" s="5"/>
      <c r="I344" s="40"/>
    </row>
    <row r="345">
      <c r="G345" s="39"/>
      <c r="H345" s="5"/>
      <c r="I345" s="40"/>
    </row>
    <row r="346">
      <c r="G346" s="39"/>
      <c r="H346" s="5"/>
      <c r="I346" s="40"/>
    </row>
    <row r="347">
      <c r="G347" s="39"/>
      <c r="H347" s="5"/>
      <c r="I347" s="40"/>
    </row>
    <row r="348">
      <c r="G348" s="39"/>
      <c r="H348" s="5"/>
      <c r="I348" s="40"/>
    </row>
    <row r="349">
      <c r="G349" s="39"/>
      <c r="H349" s="5"/>
      <c r="I349" s="40"/>
    </row>
    <row r="350">
      <c r="G350" s="39"/>
      <c r="H350" s="5"/>
      <c r="I350" s="40"/>
    </row>
    <row r="351">
      <c r="G351" s="39"/>
      <c r="H351" s="5"/>
      <c r="I351" s="40"/>
    </row>
    <row r="352">
      <c r="G352" s="39"/>
      <c r="H352" s="5"/>
      <c r="I352" s="40"/>
    </row>
    <row r="353">
      <c r="G353" s="39"/>
      <c r="H353" s="5"/>
      <c r="I353" s="40"/>
    </row>
    <row r="354">
      <c r="G354" s="39"/>
      <c r="H354" s="5"/>
      <c r="I354" s="40"/>
    </row>
    <row r="355">
      <c r="G355" s="39"/>
      <c r="H355" s="5"/>
      <c r="I355" s="40"/>
    </row>
    <row r="356">
      <c r="G356" s="39"/>
      <c r="H356" s="5"/>
      <c r="I356" s="40"/>
    </row>
    <row r="357">
      <c r="G357" s="39"/>
      <c r="H357" s="5"/>
      <c r="I357" s="40"/>
    </row>
    <row r="358">
      <c r="G358" s="39"/>
      <c r="H358" s="5"/>
      <c r="I358" s="40"/>
    </row>
    <row r="359">
      <c r="G359" s="39"/>
      <c r="H359" s="5"/>
      <c r="I359" s="40"/>
    </row>
    <row r="360">
      <c r="G360" s="39"/>
      <c r="H360" s="5"/>
      <c r="I360" s="40"/>
    </row>
    <row r="361">
      <c r="G361" s="39"/>
      <c r="H361" s="5"/>
      <c r="I361" s="40"/>
    </row>
    <row r="362">
      <c r="G362" s="39"/>
      <c r="H362" s="5"/>
      <c r="I362" s="40"/>
    </row>
    <row r="363">
      <c r="G363" s="39"/>
      <c r="H363" s="5"/>
      <c r="I363" s="40"/>
    </row>
    <row r="364">
      <c r="G364" s="39"/>
      <c r="H364" s="5"/>
      <c r="I364" s="40"/>
    </row>
    <row r="365">
      <c r="G365" s="39"/>
      <c r="H365" s="5"/>
      <c r="I365" s="40"/>
    </row>
    <row r="366">
      <c r="G366" s="39"/>
      <c r="H366" s="5"/>
      <c r="I366" s="40"/>
    </row>
    <row r="367">
      <c r="G367" s="39"/>
      <c r="H367" s="5"/>
      <c r="I367" s="40"/>
    </row>
    <row r="368">
      <c r="G368" s="39"/>
      <c r="H368" s="5"/>
      <c r="I368" s="40"/>
    </row>
    <row r="369">
      <c r="G369" s="39"/>
      <c r="H369" s="5"/>
      <c r="I369" s="40"/>
    </row>
    <row r="370">
      <c r="G370" s="39"/>
      <c r="H370" s="5"/>
      <c r="I370" s="40"/>
    </row>
    <row r="371">
      <c r="G371" s="39"/>
      <c r="H371" s="5"/>
      <c r="I371" s="40"/>
    </row>
    <row r="372">
      <c r="G372" s="39"/>
      <c r="H372" s="5"/>
      <c r="I372" s="40"/>
    </row>
    <row r="373">
      <c r="G373" s="39"/>
      <c r="H373" s="5"/>
      <c r="I373" s="40"/>
    </row>
    <row r="374">
      <c r="G374" s="39"/>
      <c r="H374" s="5"/>
      <c r="I374" s="40"/>
    </row>
    <row r="375">
      <c r="G375" s="39"/>
      <c r="H375" s="5"/>
      <c r="I375" s="40"/>
    </row>
    <row r="376">
      <c r="G376" s="39"/>
      <c r="H376" s="5"/>
      <c r="I376" s="40"/>
    </row>
    <row r="377">
      <c r="G377" s="39"/>
      <c r="H377" s="5"/>
      <c r="I377" s="40"/>
    </row>
    <row r="378">
      <c r="G378" s="39"/>
      <c r="H378" s="5"/>
      <c r="I378" s="40"/>
    </row>
    <row r="379">
      <c r="G379" s="39"/>
      <c r="H379" s="5"/>
      <c r="I379" s="40"/>
    </row>
    <row r="380">
      <c r="G380" s="39"/>
      <c r="H380" s="5"/>
      <c r="I380" s="40"/>
    </row>
    <row r="381">
      <c r="G381" s="39"/>
      <c r="H381" s="5"/>
      <c r="I381" s="40"/>
    </row>
    <row r="382">
      <c r="G382" s="39"/>
      <c r="H382" s="5"/>
      <c r="I382" s="40"/>
    </row>
    <row r="383">
      <c r="G383" s="39"/>
      <c r="H383" s="5"/>
      <c r="I383" s="40"/>
    </row>
    <row r="384">
      <c r="G384" s="39"/>
      <c r="H384" s="5"/>
      <c r="I384" s="40"/>
    </row>
    <row r="385">
      <c r="G385" s="39"/>
      <c r="H385" s="5"/>
      <c r="I385" s="40"/>
    </row>
    <row r="386">
      <c r="G386" s="39"/>
      <c r="H386" s="5"/>
      <c r="I386" s="40"/>
    </row>
    <row r="387">
      <c r="G387" s="39"/>
      <c r="H387" s="5"/>
      <c r="I387" s="40"/>
    </row>
    <row r="388">
      <c r="G388" s="39"/>
      <c r="H388" s="5"/>
      <c r="I388" s="40"/>
    </row>
    <row r="389">
      <c r="G389" s="39"/>
      <c r="H389" s="5"/>
      <c r="I389" s="40"/>
    </row>
    <row r="390">
      <c r="G390" s="39"/>
      <c r="H390" s="5"/>
      <c r="I390" s="40"/>
    </row>
    <row r="391">
      <c r="G391" s="39"/>
      <c r="H391" s="5"/>
      <c r="I391" s="40"/>
    </row>
    <row r="392">
      <c r="G392" s="39"/>
      <c r="H392" s="5"/>
      <c r="I392" s="40"/>
    </row>
    <row r="393">
      <c r="G393" s="39"/>
      <c r="H393" s="5"/>
      <c r="I393" s="40"/>
    </row>
    <row r="394">
      <c r="G394" s="39"/>
      <c r="H394" s="5"/>
      <c r="I394" s="40"/>
    </row>
    <row r="395">
      <c r="G395" s="39"/>
      <c r="H395" s="5"/>
      <c r="I395" s="40"/>
    </row>
    <row r="396">
      <c r="G396" s="39"/>
      <c r="H396" s="5"/>
      <c r="I396" s="40"/>
    </row>
    <row r="397">
      <c r="G397" s="39"/>
      <c r="H397" s="5"/>
      <c r="I397" s="40"/>
    </row>
    <row r="398">
      <c r="G398" s="39"/>
      <c r="H398" s="5"/>
      <c r="I398" s="40"/>
    </row>
    <row r="399">
      <c r="G399" s="39"/>
      <c r="H399" s="5"/>
      <c r="I399" s="40"/>
    </row>
    <row r="400">
      <c r="G400" s="39"/>
      <c r="H400" s="5"/>
      <c r="I400" s="40"/>
    </row>
    <row r="401">
      <c r="G401" s="39"/>
      <c r="H401" s="5"/>
      <c r="I401" s="40"/>
    </row>
    <row r="402">
      <c r="G402" s="39"/>
      <c r="H402" s="5"/>
      <c r="I402" s="40"/>
    </row>
    <row r="403">
      <c r="G403" s="39"/>
      <c r="H403" s="5"/>
      <c r="I403" s="40"/>
    </row>
    <row r="404">
      <c r="G404" s="39"/>
      <c r="H404" s="5"/>
      <c r="I404" s="40"/>
    </row>
    <row r="405">
      <c r="G405" s="39"/>
      <c r="H405" s="5"/>
      <c r="I405" s="40"/>
    </row>
    <row r="406">
      <c r="G406" s="39"/>
      <c r="H406" s="5"/>
      <c r="I406" s="40"/>
    </row>
    <row r="407">
      <c r="G407" s="39"/>
      <c r="H407" s="5"/>
      <c r="I407" s="40"/>
    </row>
    <row r="408">
      <c r="G408" s="39"/>
      <c r="H408" s="5"/>
      <c r="I408" s="40"/>
    </row>
    <row r="409">
      <c r="G409" s="39"/>
      <c r="H409" s="5"/>
      <c r="I409" s="40"/>
    </row>
    <row r="410">
      <c r="G410" s="39"/>
      <c r="H410" s="5"/>
      <c r="I410" s="40"/>
    </row>
    <row r="411">
      <c r="G411" s="39"/>
      <c r="H411" s="5"/>
      <c r="I411" s="40"/>
    </row>
    <row r="412">
      <c r="G412" s="39"/>
      <c r="H412" s="5"/>
      <c r="I412" s="40"/>
    </row>
    <row r="413">
      <c r="G413" s="39"/>
      <c r="H413" s="5"/>
      <c r="I413" s="40"/>
    </row>
    <row r="414">
      <c r="G414" s="39"/>
      <c r="H414" s="5"/>
      <c r="I414" s="40"/>
    </row>
    <row r="415">
      <c r="G415" s="39"/>
      <c r="H415" s="5"/>
      <c r="I415" s="40"/>
    </row>
    <row r="416">
      <c r="G416" s="39"/>
      <c r="H416" s="5"/>
      <c r="I416" s="40"/>
    </row>
    <row r="417">
      <c r="G417" s="39"/>
      <c r="H417" s="5"/>
      <c r="I417" s="40"/>
    </row>
    <row r="418">
      <c r="G418" s="39"/>
      <c r="H418" s="5"/>
      <c r="I418" s="40"/>
    </row>
    <row r="419">
      <c r="G419" s="39"/>
      <c r="H419" s="5"/>
      <c r="I419" s="40"/>
    </row>
    <row r="420">
      <c r="G420" s="39"/>
      <c r="H420" s="5"/>
      <c r="I420" s="40"/>
    </row>
    <row r="421">
      <c r="G421" s="39"/>
      <c r="H421" s="5"/>
      <c r="I421" s="40"/>
    </row>
    <row r="422">
      <c r="G422" s="39"/>
      <c r="H422" s="5"/>
      <c r="I422" s="40"/>
    </row>
    <row r="423">
      <c r="G423" s="39"/>
      <c r="H423" s="5"/>
      <c r="I423" s="40"/>
    </row>
    <row r="424">
      <c r="G424" s="39"/>
      <c r="H424" s="5"/>
      <c r="I424" s="40"/>
    </row>
    <row r="425">
      <c r="G425" s="39"/>
      <c r="H425" s="5"/>
      <c r="I425" s="40"/>
    </row>
    <row r="426">
      <c r="G426" s="39"/>
      <c r="H426" s="5"/>
      <c r="I426" s="40"/>
    </row>
    <row r="427">
      <c r="G427" s="39"/>
      <c r="H427" s="5"/>
      <c r="I427" s="40"/>
    </row>
    <row r="428">
      <c r="G428" s="39"/>
      <c r="H428" s="5"/>
      <c r="I428" s="40"/>
    </row>
    <row r="429">
      <c r="G429" s="39"/>
      <c r="H429" s="5"/>
      <c r="I429" s="40"/>
    </row>
    <row r="430">
      <c r="G430" s="39"/>
      <c r="H430" s="5"/>
      <c r="I430" s="40"/>
    </row>
    <row r="431">
      <c r="G431" s="39"/>
      <c r="H431" s="5"/>
      <c r="I431" s="40"/>
    </row>
    <row r="432">
      <c r="G432" s="39"/>
      <c r="H432" s="5"/>
      <c r="I432" s="40"/>
    </row>
    <row r="433">
      <c r="G433" s="39"/>
      <c r="H433" s="5"/>
      <c r="I433" s="40"/>
    </row>
    <row r="434">
      <c r="G434" s="39"/>
      <c r="H434" s="5"/>
      <c r="I434" s="40"/>
    </row>
    <row r="435">
      <c r="G435" s="39"/>
      <c r="H435" s="5"/>
      <c r="I435" s="40"/>
    </row>
    <row r="436">
      <c r="G436" s="39"/>
      <c r="H436" s="5"/>
      <c r="I436" s="40"/>
    </row>
    <row r="437">
      <c r="G437" s="39"/>
      <c r="H437" s="5"/>
      <c r="I437" s="40"/>
    </row>
    <row r="438">
      <c r="G438" s="39"/>
      <c r="H438" s="5"/>
      <c r="I438" s="40"/>
    </row>
    <row r="439">
      <c r="G439" s="39"/>
      <c r="H439" s="5"/>
      <c r="I439" s="40"/>
    </row>
    <row r="440">
      <c r="G440" s="39"/>
      <c r="H440" s="5"/>
      <c r="I440" s="40"/>
    </row>
    <row r="441">
      <c r="G441" s="39"/>
      <c r="H441" s="5"/>
      <c r="I441" s="40"/>
    </row>
    <row r="442">
      <c r="G442" s="39"/>
      <c r="H442" s="5"/>
      <c r="I442" s="40"/>
    </row>
    <row r="443">
      <c r="G443" s="39"/>
      <c r="H443" s="5"/>
      <c r="I443" s="40"/>
    </row>
    <row r="444">
      <c r="G444" s="39"/>
      <c r="H444" s="5"/>
      <c r="I444" s="40"/>
    </row>
    <row r="445">
      <c r="G445" s="39"/>
      <c r="H445" s="5"/>
      <c r="I445" s="40"/>
    </row>
    <row r="446">
      <c r="G446" s="39"/>
      <c r="H446" s="5"/>
      <c r="I446" s="40"/>
    </row>
    <row r="447">
      <c r="G447" s="39"/>
      <c r="H447" s="5"/>
      <c r="I447" s="40"/>
    </row>
    <row r="448">
      <c r="G448" s="39"/>
      <c r="H448" s="5"/>
      <c r="I448" s="40"/>
    </row>
    <row r="449">
      <c r="G449" s="39"/>
      <c r="H449" s="5"/>
      <c r="I449" s="40"/>
    </row>
    <row r="450">
      <c r="G450" s="39"/>
      <c r="H450" s="5"/>
      <c r="I450" s="40"/>
    </row>
    <row r="451">
      <c r="G451" s="39"/>
      <c r="H451" s="5"/>
      <c r="I451" s="40"/>
    </row>
    <row r="452">
      <c r="G452" s="39"/>
      <c r="H452" s="5"/>
      <c r="I452" s="40"/>
    </row>
    <row r="453">
      <c r="G453" s="39"/>
      <c r="H453" s="5"/>
      <c r="I453" s="40"/>
    </row>
    <row r="454">
      <c r="G454" s="39"/>
      <c r="H454" s="5"/>
      <c r="I454" s="40"/>
    </row>
    <row r="455">
      <c r="G455" s="39"/>
      <c r="H455" s="5"/>
      <c r="I455" s="40"/>
    </row>
    <row r="456">
      <c r="G456" s="39"/>
      <c r="H456" s="5"/>
      <c r="I456" s="40"/>
    </row>
    <row r="457">
      <c r="G457" s="39"/>
      <c r="H457" s="5"/>
      <c r="I457" s="40"/>
    </row>
    <row r="458">
      <c r="G458" s="39"/>
      <c r="H458" s="5"/>
      <c r="I458" s="40"/>
    </row>
    <row r="459">
      <c r="G459" s="39"/>
      <c r="H459" s="5"/>
      <c r="I459" s="40"/>
    </row>
    <row r="460">
      <c r="G460" s="39"/>
      <c r="H460" s="5"/>
      <c r="I460" s="40"/>
    </row>
    <row r="461">
      <c r="G461" s="39"/>
      <c r="H461" s="5"/>
      <c r="I461" s="40"/>
    </row>
    <row r="462">
      <c r="G462" s="39"/>
      <c r="H462" s="5"/>
      <c r="I462" s="40"/>
    </row>
    <row r="463">
      <c r="G463" s="39"/>
      <c r="H463" s="5"/>
      <c r="I463" s="40"/>
    </row>
    <row r="464">
      <c r="G464" s="39"/>
      <c r="H464" s="5"/>
      <c r="I464" s="40"/>
    </row>
    <row r="465">
      <c r="G465" s="39"/>
      <c r="H465" s="5"/>
      <c r="I465" s="40"/>
    </row>
    <row r="466">
      <c r="G466" s="39"/>
      <c r="H466" s="5"/>
      <c r="I466" s="40"/>
    </row>
    <row r="467">
      <c r="G467" s="39"/>
      <c r="H467" s="5"/>
      <c r="I467" s="40"/>
    </row>
    <row r="468">
      <c r="G468" s="39"/>
      <c r="H468" s="5"/>
      <c r="I468" s="40"/>
    </row>
    <row r="469">
      <c r="G469" s="39"/>
      <c r="H469" s="5"/>
      <c r="I469" s="40"/>
    </row>
    <row r="470">
      <c r="G470" s="39"/>
      <c r="H470" s="5"/>
      <c r="I470" s="40"/>
    </row>
    <row r="471">
      <c r="G471" s="39"/>
      <c r="H471" s="5"/>
      <c r="I471" s="40"/>
    </row>
    <row r="472">
      <c r="G472" s="39"/>
      <c r="H472" s="5"/>
      <c r="I472" s="40"/>
    </row>
    <row r="473">
      <c r="G473" s="39"/>
      <c r="H473" s="5"/>
      <c r="I473" s="40"/>
    </row>
    <row r="474">
      <c r="G474" s="39"/>
      <c r="H474" s="5"/>
      <c r="I474" s="40"/>
    </row>
    <row r="475">
      <c r="G475" s="39"/>
      <c r="H475" s="5"/>
      <c r="I475" s="40"/>
    </row>
    <row r="476">
      <c r="G476" s="39"/>
      <c r="H476" s="5"/>
      <c r="I476" s="40"/>
    </row>
    <row r="477">
      <c r="G477" s="39"/>
      <c r="H477" s="5"/>
      <c r="I477" s="40"/>
    </row>
    <row r="478">
      <c r="G478" s="39"/>
      <c r="H478" s="5"/>
      <c r="I478" s="40"/>
    </row>
    <row r="479">
      <c r="G479" s="39"/>
      <c r="H479" s="5"/>
      <c r="I479" s="40"/>
    </row>
    <row r="480">
      <c r="G480" s="39"/>
      <c r="H480" s="5"/>
      <c r="I480" s="40"/>
    </row>
    <row r="481">
      <c r="G481" s="39"/>
      <c r="H481" s="5"/>
      <c r="I481" s="40"/>
    </row>
    <row r="482">
      <c r="G482" s="39"/>
      <c r="H482" s="5"/>
      <c r="I482" s="40"/>
    </row>
    <row r="483">
      <c r="G483" s="39"/>
      <c r="H483" s="5"/>
      <c r="I483" s="40"/>
    </row>
    <row r="484">
      <c r="G484" s="39"/>
      <c r="H484" s="5"/>
      <c r="I484" s="40"/>
    </row>
    <row r="485">
      <c r="G485" s="39"/>
      <c r="H485" s="5"/>
      <c r="I485" s="40"/>
    </row>
    <row r="486">
      <c r="G486" s="39"/>
      <c r="H486" s="5"/>
      <c r="I486" s="40"/>
    </row>
    <row r="487">
      <c r="G487" s="39"/>
      <c r="H487" s="5"/>
      <c r="I487" s="40"/>
    </row>
    <row r="488">
      <c r="G488" s="39"/>
      <c r="H488" s="5"/>
      <c r="I488" s="40"/>
    </row>
    <row r="489">
      <c r="G489" s="39"/>
      <c r="H489" s="5"/>
      <c r="I489" s="40"/>
    </row>
    <row r="490">
      <c r="G490" s="39"/>
      <c r="H490" s="5"/>
      <c r="I490" s="40"/>
    </row>
    <row r="491">
      <c r="G491" s="39"/>
      <c r="H491" s="5"/>
      <c r="I491" s="40"/>
    </row>
    <row r="492">
      <c r="G492" s="39"/>
      <c r="H492" s="5"/>
      <c r="I492" s="40"/>
    </row>
    <row r="493">
      <c r="G493" s="39"/>
      <c r="H493" s="5"/>
      <c r="I493" s="40"/>
    </row>
    <row r="494">
      <c r="G494" s="39"/>
      <c r="H494" s="5"/>
      <c r="I494" s="40"/>
    </row>
    <row r="495">
      <c r="G495" s="39"/>
      <c r="H495" s="5"/>
      <c r="I495" s="40"/>
    </row>
    <row r="496">
      <c r="G496" s="39"/>
      <c r="H496" s="5"/>
      <c r="I496" s="40"/>
    </row>
    <row r="497">
      <c r="G497" s="39"/>
      <c r="H497" s="5"/>
      <c r="I497" s="40"/>
    </row>
    <row r="498">
      <c r="G498" s="39"/>
      <c r="H498" s="5"/>
      <c r="I498" s="40"/>
    </row>
    <row r="499">
      <c r="G499" s="39"/>
      <c r="H499" s="5"/>
      <c r="I499" s="40"/>
    </row>
    <row r="500">
      <c r="G500" s="39"/>
      <c r="H500" s="5"/>
      <c r="I500" s="40"/>
    </row>
    <row r="501">
      <c r="G501" s="39"/>
      <c r="H501" s="5"/>
      <c r="I501" s="40"/>
    </row>
    <row r="502">
      <c r="G502" s="39"/>
      <c r="H502" s="5"/>
      <c r="I502" s="40"/>
    </row>
    <row r="503">
      <c r="G503" s="39"/>
      <c r="H503" s="5"/>
      <c r="I503" s="40"/>
    </row>
    <row r="504">
      <c r="G504" s="39"/>
      <c r="H504" s="5"/>
      <c r="I504" s="40"/>
    </row>
    <row r="505">
      <c r="G505" s="39"/>
      <c r="H505" s="5"/>
      <c r="I505" s="40"/>
    </row>
    <row r="506">
      <c r="G506" s="39"/>
      <c r="H506" s="5"/>
      <c r="I506" s="40"/>
    </row>
    <row r="507">
      <c r="G507" s="39"/>
      <c r="H507" s="5"/>
      <c r="I507" s="40"/>
    </row>
    <row r="508">
      <c r="G508" s="39"/>
      <c r="H508" s="5"/>
      <c r="I508" s="40"/>
    </row>
    <row r="509">
      <c r="G509" s="39"/>
      <c r="H509" s="5"/>
      <c r="I509" s="40"/>
    </row>
    <row r="510">
      <c r="G510" s="39"/>
      <c r="H510" s="5"/>
      <c r="I510" s="40"/>
    </row>
    <row r="511">
      <c r="G511" s="39"/>
      <c r="H511" s="5"/>
      <c r="I511" s="40"/>
    </row>
    <row r="512">
      <c r="G512" s="39"/>
      <c r="H512" s="5"/>
      <c r="I512" s="40"/>
    </row>
    <row r="513">
      <c r="G513" s="39"/>
      <c r="H513" s="5"/>
      <c r="I513" s="40"/>
    </row>
    <row r="514">
      <c r="G514" s="39"/>
      <c r="H514" s="5"/>
      <c r="I514" s="40"/>
    </row>
    <row r="515">
      <c r="G515" s="39"/>
      <c r="H515" s="5"/>
      <c r="I515" s="40"/>
    </row>
    <row r="516">
      <c r="G516" s="39"/>
      <c r="H516" s="5"/>
      <c r="I516" s="40"/>
    </row>
    <row r="517">
      <c r="G517" s="39"/>
      <c r="H517" s="5"/>
      <c r="I517" s="40"/>
    </row>
    <row r="518">
      <c r="G518" s="39"/>
      <c r="H518" s="5"/>
      <c r="I518" s="40"/>
    </row>
    <row r="519">
      <c r="G519" s="39"/>
      <c r="H519" s="5"/>
      <c r="I519" s="40"/>
    </row>
    <row r="520">
      <c r="G520" s="39"/>
      <c r="H520" s="5"/>
      <c r="I520" s="40"/>
    </row>
    <row r="521">
      <c r="G521" s="39"/>
      <c r="H521" s="5"/>
      <c r="I521" s="40"/>
    </row>
    <row r="522">
      <c r="G522" s="39"/>
      <c r="H522" s="5"/>
      <c r="I522" s="40"/>
    </row>
    <row r="523">
      <c r="G523" s="39"/>
      <c r="H523" s="5"/>
      <c r="I523" s="40"/>
    </row>
    <row r="524">
      <c r="G524" s="39"/>
      <c r="H524" s="5"/>
      <c r="I524" s="40"/>
    </row>
    <row r="525">
      <c r="G525" s="39"/>
      <c r="H525" s="5"/>
      <c r="I525" s="40"/>
    </row>
    <row r="526">
      <c r="G526" s="39"/>
      <c r="H526" s="5"/>
      <c r="I526" s="40"/>
    </row>
    <row r="527">
      <c r="G527" s="39"/>
      <c r="H527" s="5"/>
      <c r="I527" s="40"/>
    </row>
    <row r="528">
      <c r="G528" s="39"/>
      <c r="H528" s="5"/>
      <c r="I528" s="40"/>
    </row>
    <row r="529">
      <c r="G529" s="39"/>
      <c r="H529" s="5"/>
      <c r="I529" s="40"/>
    </row>
    <row r="530">
      <c r="G530" s="39"/>
      <c r="H530" s="5"/>
      <c r="I530" s="40"/>
    </row>
    <row r="531">
      <c r="G531" s="39"/>
      <c r="H531" s="5"/>
      <c r="I531" s="40"/>
    </row>
    <row r="532">
      <c r="G532" s="39"/>
      <c r="H532" s="5"/>
      <c r="I532" s="40"/>
    </row>
    <row r="533">
      <c r="G533" s="39"/>
      <c r="H533" s="5"/>
      <c r="I533" s="40"/>
    </row>
    <row r="534">
      <c r="G534" s="39"/>
      <c r="H534" s="5"/>
      <c r="I534" s="40"/>
    </row>
    <row r="535">
      <c r="G535" s="39"/>
      <c r="H535" s="5"/>
      <c r="I535" s="40"/>
    </row>
    <row r="536">
      <c r="G536" s="39"/>
      <c r="H536" s="5"/>
      <c r="I536" s="40"/>
    </row>
    <row r="537">
      <c r="G537" s="39"/>
      <c r="H537" s="5"/>
      <c r="I537" s="40"/>
    </row>
    <row r="538">
      <c r="G538" s="39"/>
      <c r="H538" s="5"/>
      <c r="I538" s="40"/>
    </row>
    <row r="539">
      <c r="G539" s="39"/>
      <c r="H539" s="5"/>
      <c r="I539" s="40"/>
    </row>
    <row r="540">
      <c r="G540" s="39"/>
      <c r="H540" s="5"/>
      <c r="I540" s="40"/>
    </row>
    <row r="541">
      <c r="G541" s="39"/>
      <c r="H541" s="5"/>
      <c r="I541" s="40"/>
    </row>
    <row r="542">
      <c r="G542" s="39"/>
      <c r="H542" s="5"/>
      <c r="I542" s="40"/>
    </row>
    <row r="543">
      <c r="G543" s="39"/>
      <c r="H543" s="5"/>
      <c r="I543" s="40"/>
    </row>
    <row r="544">
      <c r="G544" s="39"/>
      <c r="H544" s="5"/>
      <c r="I544" s="40"/>
    </row>
    <row r="545">
      <c r="G545" s="39"/>
      <c r="H545" s="5"/>
      <c r="I545" s="40"/>
    </row>
    <row r="546">
      <c r="G546" s="39"/>
      <c r="H546" s="5"/>
      <c r="I546" s="40"/>
    </row>
    <row r="547">
      <c r="G547" s="39"/>
      <c r="H547" s="5"/>
      <c r="I547" s="40"/>
    </row>
    <row r="548">
      <c r="G548" s="39"/>
      <c r="H548" s="5"/>
      <c r="I548" s="40"/>
    </row>
    <row r="549">
      <c r="G549" s="39"/>
      <c r="H549" s="5"/>
      <c r="I549" s="40"/>
    </row>
    <row r="550">
      <c r="G550" s="39"/>
      <c r="H550" s="5"/>
      <c r="I550" s="40"/>
    </row>
    <row r="551">
      <c r="G551" s="39"/>
      <c r="H551" s="5"/>
      <c r="I551" s="40"/>
    </row>
    <row r="552">
      <c r="G552" s="39"/>
      <c r="H552" s="5"/>
      <c r="I552" s="40"/>
    </row>
    <row r="553">
      <c r="G553" s="39"/>
      <c r="H553" s="5"/>
      <c r="I553" s="40"/>
    </row>
    <row r="554">
      <c r="G554" s="39"/>
      <c r="H554" s="5"/>
      <c r="I554" s="40"/>
    </row>
    <row r="555">
      <c r="G555" s="39"/>
      <c r="H555" s="5"/>
      <c r="I555" s="40"/>
    </row>
    <row r="556">
      <c r="G556" s="39"/>
      <c r="H556" s="5"/>
      <c r="I556" s="40"/>
    </row>
    <row r="557">
      <c r="G557" s="39"/>
      <c r="H557" s="5"/>
      <c r="I557" s="40"/>
    </row>
    <row r="558">
      <c r="G558" s="39"/>
      <c r="H558" s="5"/>
      <c r="I558" s="40"/>
    </row>
    <row r="559">
      <c r="G559" s="39"/>
      <c r="H559" s="5"/>
      <c r="I559" s="40"/>
    </row>
    <row r="560">
      <c r="G560" s="39"/>
      <c r="H560" s="5"/>
      <c r="I560" s="40"/>
    </row>
    <row r="561">
      <c r="G561" s="39"/>
      <c r="H561" s="5"/>
      <c r="I561" s="40"/>
    </row>
    <row r="562">
      <c r="G562" s="39"/>
      <c r="H562" s="5"/>
      <c r="I562" s="40"/>
    </row>
    <row r="563">
      <c r="G563" s="39"/>
      <c r="H563" s="5"/>
      <c r="I563" s="40"/>
    </row>
    <row r="564">
      <c r="G564" s="39"/>
      <c r="H564" s="5"/>
      <c r="I564" s="40"/>
    </row>
    <row r="565">
      <c r="G565" s="39"/>
      <c r="H565" s="5"/>
      <c r="I565" s="40"/>
    </row>
    <row r="566">
      <c r="G566" s="39"/>
      <c r="H566" s="5"/>
      <c r="I566" s="40"/>
    </row>
    <row r="567">
      <c r="G567" s="39"/>
      <c r="H567" s="5"/>
      <c r="I567" s="40"/>
    </row>
    <row r="568">
      <c r="G568" s="39"/>
      <c r="H568" s="5"/>
      <c r="I568" s="40"/>
    </row>
    <row r="569">
      <c r="G569" s="39"/>
      <c r="H569" s="5"/>
      <c r="I569" s="40"/>
    </row>
    <row r="570">
      <c r="G570" s="39"/>
      <c r="H570" s="5"/>
      <c r="I570" s="40"/>
    </row>
    <row r="571">
      <c r="G571" s="39"/>
      <c r="H571" s="5"/>
      <c r="I571" s="40"/>
    </row>
    <row r="572">
      <c r="G572" s="39"/>
      <c r="H572" s="5"/>
      <c r="I572" s="40"/>
    </row>
    <row r="573">
      <c r="G573" s="39"/>
      <c r="H573" s="5"/>
      <c r="I573" s="40"/>
    </row>
    <row r="574">
      <c r="G574" s="39"/>
      <c r="H574" s="5"/>
      <c r="I574" s="40"/>
    </row>
    <row r="575">
      <c r="G575" s="39"/>
      <c r="H575" s="5"/>
      <c r="I575" s="40"/>
    </row>
    <row r="576">
      <c r="G576" s="39"/>
      <c r="H576" s="5"/>
      <c r="I576" s="40"/>
    </row>
    <row r="577">
      <c r="G577" s="39"/>
      <c r="H577" s="5"/>
      <c r="I577" s="40"/>
    </row>
    <row r="578">
      <c r="G578" s="39"/>
      <c r="H578" s="5"/>
      <c r="I578" s="40"/>
    </row>
    <row r="579">
      <c r="G579" s="39"/>
      <c r="H579" s="5"/>
      <c r="I579" s="40"/>
    </row>
    <row r="580">
      <c r="G580" s="39"/>
      <c r="H580" s="5"/>
      <c r="I580" s="40"/>
    </row>
    <row r="581">
      <c r="G581" s="39"/>
      <c r="H581" s="5"/>
      <c r="I581" s="40"/>
    </row>
    <row r="582">
      <c r="G582" s="39"/>
      <c r="H582" s="5"/>
      <c r="I582" s="40"/>
    </row>
    <row r="583">
      <c r="G583" s="39"/>
      <c r="H583" s="5"/>
      <c r="I583" s="40"/>
    </row>
    <row r="584">
      <c r="G584" s="39"/>
      <c r="H584" s="5"/>
      <c r="I584" s="40"/>
    </row>
    <row r="585">
      <c r="G585" s="39"/>
      <c r="H585" s="5"/>
      <c r="I585" s="40"/>
    </row>
    <row r="586">
      <c r="G586" s="39"/>
      <c r="H586" s="5"/>
      <c r="I586" s="40"/>
    </row>
    <row r="587">
      <c r="G587" s="39"/>
      <c r="H587" s="5"/>
      <c r="I587" s="40"/>
    </row>
    <row r="588">
      <c r="G588" s="39"/>
      <c r="H588" s="5"/>
      <c r="I588" s="40"/>
    </row>
    <row r="589">
      <c r="G589" s="39"/>
      <c r="H589" s="5"/>
      <c r="I589" s="40"/>
    </row>
    <row r="590">
      <c r="G590" s="39"/>
      <c r="H590" s="5"/>
      <c r="I590" s="40"/>
    </row>
    <row r="591">
      <c r="G591" s="39"/>
      <c r="H591" s="5"/>
      <c r="I591" s="40"/>
    </row>
    <row r="592">
      <c r="G592" s="39"/>
      <c r="H592" s="5"/>
      <c r="I592" s="40"/>
    </row>
    <row r="593">
      <c r="G593" s="39"/>
      <c r="H593" s="5"/>
      <c r="I593" s="40"/>
    </row>
    <row r="594">
      <c r="G594" s="39"/>
      <c r="H594" s="5"/>
      <c r="I594" s="40"/>
    </row>
    <row r="595">
      <c r="G595" s="39"/>
      <c r="H595" s="5"/>
      <c r="I595" s="40"/>
    </row>
    <row r="596">
      <c r="G596" s="39"/>
      <c r="H596" s="5"/>
      <c r="I596" s="40"/>
    </row>
    <row r="597">
      <c r="G597" s="39"/>
      <c r="H597" s="5"/>
      <c r="I597" s="40"/>
    </row>
    <row r="598">
      <c r="G598" s="39"/>
      <c r="H598" s="5"/>
      <c r="I598" s="40"/>
    </row>
    <row r="599">
      <c r="G599" s="39"/>
      <c r="H599" s="5"/>
      <c r="I599" s="40"/>
    </row>
    <row r="600">
      <c r="G600" s="39"/>
      <c r="H600" s="5"/>
      <c r="I600" s="40"/>
    </row>
    <row r="601">
      <c r="G601" s="39"/>
      <c r="H601" s="5"/>
      <c r="I601" s="40"/>
    </row>
    <row r="602">
      <c r="G602" s="39"/>
      <c r="H602" s="5"/>
      <c r="I602" s="40"/>
    </row>
    <row r="603">
      <c r="G603" s="39"/>
      <c r="H603" s="5"/>
      <c r="I603" s="40"/>
    </row>
    <row r="604">
      <c r="G604" s="39"/>
      <c r="H604" s="5"/>
      <c r="I604" s="40"/>
    </row>
    <row r="605">
      <c r="G605" s="39"/>
      <c r="H605" s="5"/>
      <c r="I605" s="40"/>
    </row>
    <row r="606">
      <c r="G606" s="39"/>
      <c r="H606" s="5"/>
      <c r="I606" s="40"/>
    </row>
    <row r="607">
      <c r="G607" s="39"/>
      <c r="H607" s="5"/>
      <c r="I607" s="40"/>
    </row>
    <row r="608">
      <c r="G608" s="39"/>
      <c r="H608" s="5"/>
      <c r="I608" s="40"/>
    </row>
    <row r="609">
      <c r="G609" s="39"/>
      <c r="H609" s="5"/>
      <c r="I609" s="40"/>
    </row>
    <row r="610">
      <c r="G610" s="39"/>
      <c r="H610" s="5"/>
      <c r="I610" s="40"/>
    </row>
    <row r="611">
      <c r="G611" s="39"/>
      <c r="H611" s="5"/>
      <c r="I611" s="40"/>
    </row>
    <row r="612">
      <c r="G612" s="39"/>
      <c r="H612" s="5"/>
      <c r="I612" s="40"/>
    </row>
    <row r="613">
      <c r="G613" s="39"/>
      <c r="H613" s="5"/>
      <c r="I613" s="40"/>
    </row>
    <row r="614">
      <c r="G614" s="39"/>
      <c r="H614" s="5"/>
      <c r="I614" s="40"/>
    </row>
    <row r="615">
      <c r="G615" s="39"/>
      <c r="H615" s="5"/>
      <c r="I615" s="40"/>
    </row>
    <row r="616">
      <c r="G616" s="39"/>
      <c r="H616" s="5"/>
      <c r="I616" s="40"/>
    </row>
    <row r="617">
      <c r="G617" s="39"/>
      <c r="H617" s="5"/>
      <c r="I617" s="40"/>
    </row>
    <row r="618">
      <c r="G618" s="39"/>
      <c r="H618" s="5"/>
      <c r="I618" s="40"/>
    </row>
    <row r="619">
      <c r="G619" s="39"/>
      <c r="H619" s="5"/>
      <c r="I619" s="40"/>
    </row>
    <row r="620">
      <c r="G620" s="39"/>
      <c r="H620" s="5"/>
      <c r="I620" s="40"/>
    </row>
    <row r="621">
      <c r="G621" s="39"/>
      <c r="H621" s="5"/>
      <c r="I621" s="40"/>
    </row>
    <row r="622">
      <c r="G622" s="39"/>
      <c r="H622" s="5"/>
      <c r="I622" s="40"/>
    </row>
    <row r="623">
      <c r="G623" s="39"/>
      <c r="H623" s="5"/>
      <c r="I623" s="40"/>
    </row>
    <row r="624">
      <c r="G624" s="39"/>
      <c r="H624" s="5"/>
      <c r="I624" s="40"/>
    </row>
    <row r="625">
      <c r="G625" s="39"/>
      <c r="H625" s="5"/>
      <c r="I625" s="40"/>
    </row>
    <row r="626">
      <c r="G626" s="39"/>
      <c r="H626" s="5"/>
      <c r="I626" s="40"/>
    </row>
    <row r="627">
      <c r="G627" s="39"/>
      <c r="H627" s="5"/>
      <c r="I627" s="40"/>
    </row>
    <row r="628">
      <c r="G628" s="39"/>
      <c r="H628" s="5"/>
      <c r="I628" s="40"/>
    </row>
    <row r="629">
      <c r="G629" s="39"/>
      <c r="H629" s="5"/>
      <c r="I629" s="40"/>
    </row>
    <row r="630">
      <c r="G630" s="39"/>
      <c r="H630" s="5"/>
      <c r="I630" s="40"/>
    </row>
    <row r="631">
      <c r="G631" s="39"/>
      <c r="H631" s="5"/>
      <c r="I631" s="40"/>
    </row>
    <row r="632">
      <c r="G632" s="39"/>
      <c r="H632" s="5"/>
      <c r="I632" s="40"/>
    </row>
    <row r="633">
      <c r="G633" s="39"/>
      <c r="H633" s="5"/>
      <c r="I633" s="40"/>
    </row>
    <row r="634">
      <c r="G634" s="39"/>
      <c r="H634" s="5"/>
      <c r="I634" s="40"/>
    </row>
    <row r="635">
      <c r="G635" s="39"/>
      <c r="H635" s="5"/>
      <c r="I635" s="40"/>
    </row>
    <row r="636">
      <c r="G636" s="39"/>
      <c r="H636" s="5"/>
      <c r="I636" s="40"/>
    </row>
    <row r="637">
      <c r="G637" s="39"/>
      <c r="H637" s="5"/>
      <c r="I637" s="40"/>
    </row>
    <row r="638">
      <c r="G638" s="39"/>
      <c r="H638" s="5"/>
      <c r="I638" s="40"/>
    </row>
    <row r="639">
      <c r="G639" s="39"/>
      <c r="H639" s="5"/>
      <c r="I639" s="40"/>
    </row>
    <row r="640">
      <c r="G640" s="39"/>
      <c r="H640" s="5"/>
      <c r="I640" s="40"/>
    </row>
    <row r="641">
      <c r="G641" s="39"/>
      <c r="H641" s="5"/>
      <c r="I641" s="40"/>
    </row>
    <row r="642">
      <c r="G642" s="39"/>
      <c r="H642" s="5"/>
      <c r="I642" s="40"/>
    </row>
    <row r="643">
      <c r="G643" s="39"/>
      <c r="H643" s="5"/>
      <c r="I643" s="40"/>
    </row>
    <row r="644">
      <c r="G644" s="39"/>
      <c r="H644" s="5"/>
      <c r="I644" s="40"/>
    </row>
    <row r="645">
      <c r="G645" s="39"/>
      <c r="H645" s="5"/>
      <c r="I645" s="40"/>
    </row>
    <row r="646">
      <c r="G646" s="39"/>
      <c r="H646" s="5"/>
      <c r="I646" s="40"/>
    </row>
    <row r="647">
      <c r="G647" s="39"/>
      <c r="H647" s="5"/>
      <c r="I647" s="40"/>
    </row>
    <row r="648">
      <c r="G648" s="39"/>
      <c r="H648" s="5"/>
      <c r="I648" s="40"/>
    </row>
    <row r="649">
      <c r="G649" s="39"/>
      <c r="H649" s="5"/>
      <c r="I649" s="40"/>
    </row>
    <row r="650">
      <c r="G650" s="39"/>
      <c r="H650" s="5"/>
      <c r="I650" s="40"/>
    </row>
    <row r="651">
      <c r="G651" s="39"/>
      <c r="H651" s="5"/>
      <c r="I651" s="40"/>
    </row>
    <row r="652">
      <c r="G652" s="39"/>
      <c r="H652" s="5"/>
      <c r="I652" s="40"/>
    </row>
    <row r="653">
      <c r="G653" s="39"/>
      <c r="H653" s="5"/>
      <c r="I653" s="40"/>
    </row>
    <row r="654">
      <c r="G654" s="39"/>
      <c r="H654" s="5"/>
      <c r="I654" s="40"/>
    </row>
    <row r="655">
      <c r="G655" s="39"/>
      <c r="H655" s="5"/>
      <c r="I655" s="40"/>
    </row>
    <row r="656">
      <c r="G656" s="39"/>
      <c r="H656" s="5"/>
      <c r="I656" s="40"/>
    </row>
    <row r="657">
      <c r="G657" s="39"/>
      <c r="H657" s="5"/>
      <c r="I657" s="40"/>
    </row>
    <row r="658">
      <c r="G658" s="39"/>
      <c r="H658" s="5"/>
      <c r="I658" s="40"/>
    </row>
    <row r="659">
      <c r="G659" s="39"/>
      <c r="H659" s="5"/>
      <c r="I659" s="40"/>
    </row>
    <row r="660">
      <c r="G660" s="39"/>
      <c r="H660" s="5"/>
      <c r="I660" s="40"/>
    </row>
    <row r="661">
      <c r="G661" s="39"/>
      <c r="H661" s="5"/>
      <c r="I661" s="40"/>
    </row>
    <row r="662">
      <c r="G662" s="39"/>
      <c r="H662" s="5"/>
      <c r="I662" s="40"/>
    </row>
    <row r="663">
      <c r="G663" s="39"/>
      <c r="H663" s="5"/>
      <c r="I663" s="40"/>
    </row>
    <row r="664">
      <c r="G664" s="39"/>
      <c r="H664" s="5"/>
      <c r="I664" s="40"/>
    </row>
    <row r="665">
      <c r="G665" s="39"/>
      <c r="H665" s="5"/>
      <c r="I665" s="40"/>
    </row>
    <row r="666">
      <c r="G666" s="39"/>
      <c r="H666" s="5"/>
      <c r="I666" s="40"/>
    </row>
    <row r="667">
      <c r="G667" s="39"/>
      <c r="H667" s="5"/>
      <c r="I667" s="40"/>
    </row>
    <row r="668">
      <c r="G668" s="39"/>
      <c r="H668" s="5"/>
      <c r="I668" s="40"/>
    </row>
    <row r="669">
      <c r="G669" s="39"/>
      <c r="H669" s="5"/>
      <c r="I669" s="40"/>
    </row>
    <row r="670">
      <c r="G670" s="39"/>
      <c r="H670" s="5"/>
      <c r="I670" s="40"/>
    </row>
    <row r="671">
      <c r="G671" s="39"/>
      <c r="H671" s="5"/>
      <c r="I671" s="40"/>
    </row>
    <row r="672">
      <c r="G672" s="39"/>
      <c r="H672" s="5"/>
      <c r="I672" s="40"/>
    </row>
    <row r="673">
      <c r="G673" s="39"/>
      <c r="H673" s="5"/>
      <c r="I673" s="40"/>
    </row>
    <row r="674">
      <c r="G674" s="39"/>
      <c r="H674" s="5"/>
      <c r="I674" s="40"/>
    </row>
    <row r="675">
      <c r="G675" s="39"/>
      <c r="H675" s="5"/>
      <c r="I675" s="40"/>
    </row>
    <row r="676">
      <c r="G676" s="39"/>
      <c r="H676" s="5"/>
      <c r="I676" s="40"/>
    </row>
    <row r="677">
      <c r="G677" s="39"/>
      <c r="H677" s="5"/>
      <c r="I677" s="40"/>
    </row>
    <row r="678">
      <c r="G678" s="39"/>
      <c r="H678" s="5"/>
      <c r="I678" s="40"/>
    </row>
    <row r="679">
      <c r="G679" s="39"/>
      <c r="H679" s="5"/>
      <c r="I679" s="40"/>
    </row>
    <row r="680">
      <c r="G680" s="39"/>
      <c r="H680" s="5"/>
      <c r="I680" s="40"/>
    </row>
    <row r="681">
      <c r="G681" s="39"/>
      <c r="H681" s="5"/>
      <c r="I681" s="40"/>
    </row>
    <row r="682">
      <c r="G682" s="39"/>
      <c r="H682" s="5"/>
      <c r="I682" s="40"/>
    </row>
    <row r="683">
      <c r="G683" s="39"/>
      <c r="H683" s="5"/>
      <c r="I683" s="40"/>
    </row>
    <row r="684">
      <c r="G684" s="39"/>
      <c r="H684" s="5"/>
      <c r="I684" s="40"/>
    </row>
    <row r="685">
      <c r="G685" s="39"/>
      <c r="H685" s="5"/>
      <c r="I685" s="40"/>
    </row>
    <row r="686">
      <c r="G686" s="39"/>
      <c r="H686" s="5"/>
      <c r="I686" s="40"/>
    </row>
    <row r="687">
      <c r="G687" s="39"/>
      <c r="H687" s="5"/>
      <c r="I687" s="40"/>
    </row>
    <row r="688">
      <c r="G688" s="39"/>
      <c r="H688" s="5"/>
      <c r="I688" s="40"/>
    </row>
    <row r="689">
      <c r="G689" s="39"/>
      <c r="H689" s="5"/>
      <c r="I689" s="40"/>
    </row>
    <row r="690">
      <c r="G690" s="39"/>
      <c r="H690" s="5"/>
      <c r="I690" s="40"/>
    </row>
    <row r="691">
      <c r="G691" s="39"/>
      <c r="H691" s="5"/>
      <c r="I691" s="40"/>
    </row>
    <row r="692">
      <c r="G692" s="39"/>
      <c r="H692" s="5"/>
      <c r="I692" s="40"/>
    </row>
    <row r="693">
      <c r="G693" s="39"/>
      <c r="H693" s="5"/>
      <c r="I693" s="40"/>
    </row>
    <row r="694">
      <c r="G694" s="39"/>
      <c r="H694" s="5"/>
      <c r="I694" s="40"/>
    </row>
    <row r="695">
      <c r="G695" s="39"/>
      <c r="H695" s="5"/>
      <c r="I695" s="40"/>
    </row>
    <row r="696">
      <c r="G696" s="39"/>
      <c r="H696" s="5"/>
      <c r="I696" s="40"/>
    </row>
    <row r="697">
      <c r="G697" s="39"/>
      <c r="H697" s="5"/>
      <c r="I697" s="40"/>
    </row>
    <row r="698">
      <c r="G698" s="39"/>
      <c r="H698" s="5"/>
      <c r="I698" s="40"/>
    </row>
    <row r="699">
      <c r="G699" s="39"/>
      <c r="H699" s="5"/>
      <c r="I699" s="40"/>
    </row>
    <row r="700">
      <c r="G700" s="39"/>
      <c r="H700" s="5"/>
      <c r="I700" s="40"/>
    </row>
    <row r="701">
      <c r="G701" s="39"/>
      <c r="H701" s="5"/>
      <c r="I701" s="40"/>
    </row>
    <row r="702">
      <c r="G702" s="39"/>
      <c r="H702" s="5"/>
      <c r="I702" s="40"/>
    </row>
    <row r="703">
      <c r="G703" s="39"/>
      <c r="H703" s="5"/>
      <c r="I703" s="40"/>
    </row>
    <row r="704">
      <c r="G704" s="39"/>
      <c r="H704" s="5"/>
      <c r="I704" s="40"/>
    </row>
    <row r="705">
      <c r="G705" s="39"/>
      <c r="H705" s="5"/>
      <c r="I705" s="40"/>
    </row>
    <row r="706">
      <c r="G706" s="39"/>
      <c r="H706" s="5"/>
      <c r="I706" s="40"/>
    </row>
    <row r="707">
      <c r="G707" s="39"/>
      <c r="H707" s="5"/>
      <c r="I707" s="40"/>
    </row>
    <row r="708">
      <c r="G708" s="39"/>
      <c r="H708" s="5"/>
      <c r="I708" s="40"/>
    </row>
    <row r="709">
      <c r="G709" s="39"/>
      <c r="H709" s="5"/>
      <c r="I709" s="40"/>
    </row>
    <row r="710">
      <c r="G710" s="39"/>
      <c r="H710" s="5"/>
      <c r="I710" s="40"/>
    </row>
    <row r="711">
      <c r="G711" s="39"/>
      <c r="H711" s="5"/>
      <c r="I711" s="40"/>
    </row>
    <row r="712">
      <c r="G712" s="39"/>
      <c r="H712" s="5"/>
      <c r="I712" s="40"/>
    </row>
    <row r="713">
      <c r="G713" s="39"/>
      <c r="H713" s="5"/>
      <c r="I713" s="40"/>
    </row>
    <row r="714">
      <c r="G714" s="39"/>
      <c r="H714" s="5"/>
      <c r="I714" s="40"/>
    </row>
    <row r="715">
      <c r="G715" s="39"/>
      <c r="H715" s="5"/>
      <c r="I715" s="40"/>
    </row>
    <row r="716">
      <c r="G716" s="39"/>
      <c r="H716" s="5"/>
      <c r="I716" s="40"/>
    </row>
    <row r="717">
      <c r="G717" s="39"/>
      <c r="H717" s="5"/>
      <c r="I717" s="40"/>
    </row>
    <row r="718">
      <c r="G718" s="39"/>
      <c r="H718" s="5"/>
      <c r="I718" s="40"/>
    </row>
    <row r="719">
      <c r="G719" s="39"/>
      <c r="H719" s="5"/>
      <c r="I719" s="40"/>
    </row>
    <row r="720">
      <c r="G720" s="39"/>
      <c r="H720" s="5"/>
      <c r="I720" s="40"/>
    </row>
    <row r="721">
      <c r="G721" s="39"/>
      <c r="H721" s="5"/>
      <c r="I721" s="40"/>
    </row>
    <row r="722">
      <c r="G722" s="39"/>
      <c r="H722" s="5"/>
      <c r="I722" s="40"/>
    </row>
    <row r="723">
      <c r="G723" s="39"/>
      <c r="H723" s="5"/>
      <c r="I723" s="40"/>
    </row>
    <row r="724">
      <c r="G724" s="39"/>
      <c r="H724" s="5"/>
      <c r="I724" s="40"/>
    </row>
    <row r="725">
      <c r="G725" s="39"/>
      <c r="H725" s="5"/>
      <c r="I725" s="40"/>
    </row>
    <row r="726">
      <c r="G726" s="39"/>
      <c r="H726" s="5"/>
      <c r="I726" s="40"/>
    </row>
    <row r="727">
      <c r="G727" s="39"/>
      <c r="H727" s="5"/>
      <c r="I727" s="40"/>
    </row>
    <row r="728">
      <c r="G728" s="39"/>
      <c r="H728" s="5"/>
      <c r="I728" s="40"/>
    </row>
    <row r="729">
      <c r="G729" s="39"/>
      <c r="H729" s="5"/>
      <c r="I729" s="40"/>
    </row>
    <row r="730">
      <c r="G730" s="39"/>
      <c r="H730" s="5"/>
      <c r="I730" s="40"/>
    </row>
    <row r="731">
      <c r="G731" s="39"/>
      <c r="H731" s="5"/>
      <c r="I731" s="40"/>
    </row>
    <row r="732">
      <c r="G732" s="39"/>
      <c r="H732" s="5"/>
      <c r="I732" s="40"/>
    </row>
    <row r="733">
      <c r="G733" s="39"/>
      <c r="H733" s="5"/>
      <c r="I733" s="40"/>
    </row>
    <row r="734">
      <c r="G734" s="39"/>
      <c r="H734" s="5"/>
      <c r="I734" s="40"/>
    </row>
    <row r="735">
      <c r="G735" s="39"/>
      <c r="H735" s="5"/>
      <c r="I735" s="40"/>
    </row>
    <row r="736">
      <c r="G736" s="39"/>
      <c r="H736" s="5"/>
      <c r="I736" s="40"/>
    </row>
    <row r="737">
      <c r="G737" s="39"/>
      <c r="H737" s="5"/>
      <c r="I737" s="40"/>
    </row>
    <row r="738">
      <c r="G738" s="39"/>
      <c r="H738" s="5"/>
      <c r="I738" s="40"/>
    </row>
    <row r="739">
      <c r="G739" s="39"/>
      <c r="H739" s="5"/>
      <c r="I739" s="40"/>
    </row>
    <row r="740">
      <c r="G740" s="39"/>
      <c r="H740" s="5"/>
      <c r="I740" s="40"/>
    </row>
    <row r="741">
      <c r="G741" s="39"/>
      <c r="H741" s="5"/>
      <c r="I741" s="40"/>
    </row>
    <row r="742">
      <c r="G742" s="39"/>
      <c r="H742" s="5"/>
      <c r="I742" s="40"/>
    </row>
    <row r="743">
      <c r="G743" s="39"/>
      <c r="H743" s="5"/>
      <c r="I743" s="40"/>
    </row>
    <row r="744">
      <c r="G744" s="39"/>
      <c r="H744" s="5"/>
      <c r="I744" s="40"/>
    </row>
    <row r="745">
      <c r="G745" s="39"/>
      <c r="H745" s="5"/>
      <c r="I745" s="40"/>
    </row>
    <row r="746">
      <c r="G746" s="39"/>
      <c r="H746" s="5"/>
      <c r="I746" s="40"/>
    </row>
    <row r="747">
      <c r="G747" s="39"/>
      <c r="H747" s="5"/>
      <c r="I747" s="40"/>
    </row>
    <row r="748">
      <c r="G748" s="39"/>
      <c r="H748" s="5"/>
      <c r="I748" s="40"/>
    </row>
    <row r="749">
      <c r="G749" s="39"/>
      <c r="H749" s="5"/>
      <c r="I749" s="40"/>
    </row>
    <row r="750">
      <c r="G750" s="39"/>
      <c r="H750" s="5"/>
      <c r="I750" s="40"/>
    </row>
    <row r="751">
      <c r="G751" s="39"/>
      <c r="H751" s="5"/>
      <c r="I751" s="40"/>
    </row>
    <row r="752">
      <c r="G752" s="39"/>
      <c r="H752" s="5"/>
      <c r="I752" s="40"/>
    </row>
    <row r="753">
      <c r="G753" s="39"/>
      <c r="H753" s="5"/>
      <c r="I753" s="40"/>
    </row>
    <row r="754">
      <c r="G754" s="39"/>
      <c r="H754" s="5"/>
      <c r="I754" s="40"/>
    </row>
    <row r="755">
      <c r="G755" s="39"/>
      <c r="H755" s="5"/>
      <c r="I755" s="40"/>
    </row>
    <row r="756">
      <c r="G756" s="39"/>
      <c r="H756" s="5"/>
      <c r="I756" s="40"/>
    </row>
    <row r="757">
      <c r="G757" s="39"/>
      <c r="H757" s="5"/>
      <c r="I757" s="40"/>
    </row>
    <row r="758">
      <c r="G758" s="39"/>
      <c r="H758" s="5"/>
      <c r="I758" s="40"/>
    </row>
    <row r="759">
      <c r="G759" s="39"/>
      <c r="H759" s="5"/>
      <c r="I759" s="40"/>
    </row>
    <row r="760">
      <c r="G760" s="39"/>
      <c r="H760" s="5"/>
      <c r="I760" s="40"/>
    </row>
    <row r="761">
      <c r="G761" s="39"/>
      <c r="H761" s="5"/>
      <c r="I761" s="40"/>
    </row>
    <row r="762">
      <c r="G762" s="39"/>
      <c r="H762" s="5"/>
      <c r="I762" s="40"/>
    </row>
    <row r="763">
      <c r="G763" s="39"/>
      <c r="H763" s="5"/>
      <c r="I763" s="40"/>
    </row>
    <row r="764">
      <c r="G764" s="39"/>
      <c r="H764" s="5"/>
      <c r="I764" s="40"/>
    </row>
    <row r="765">
      <c r="G765" s="39"/>
      <c r="H765" s="5"/>
      <c r="I765" s="40"/>
    </row>
    <row r="766">
      <c r="G766" s="39"/>
      <c r="H766" s="5"/>
      <c r="I766" s="40"/>
    </row>
    <row r="767">
      <c r="G767" s="39"/>
      <c r="H767" s="5"/>
      <c r="I767" s="40"/>
    </row>
    <row r="768">
      <c r="G768" s="39"/>
      <c r="H768" s="5"/>
      <c r="I768" s="40"/>
    </row>
    <row r="769">
      <c r="G769" s="39"/>
      <c r="H769" s="5"/>
      <c r="I769" s="40"/>
    </row>
    <row r="770">
      <c r="G770" s="39"/>
      <c r="H770" s="5"/>
      <c r="I770" s="40"/>
    </row>
    <row r="771">
      <c r="G771" s="39"/>
      <c r="H771" s="5"/>
      <c r="I771" s="40"/>
    </row>
    <row r="772">
      <c r="G772" s="39"/>
      <c r="H772" s="5"/>
      <c r="I772" s="40"/>
    </row>
    <row r="773">
      <c r="G773" s="39"/>
      <c r="H773" s="5"/>
      <c r="I773" s="40"/>
    </row>
    <row r="774">
      <c r="G774" s="39"/>
      <c r="H774" s="5"/>
      <c r="I774" s="40"/>
    </row>
    <row r="775">
      <c r="G775" s="39"/>
      <c r="H775" s="5"/>
      <c r="I775" s="40"/>
    </row>
    <row r="776">
      <c r="G776" s="39"/>
      <c r="H776" s="5"/>
      <c r="I776" s="40"/>
    </row>
    <row r="777">
      <c r="G777" s="39"/>
      <c r="H777" s="5"/>
      <c r="I777" s="40"/>
    </row>
    <row r="778">
      <c r="G778" s="39"/>
      <c r="H778" s="5"/>
      <c r="I778" s="40"/>
    </row>
    <row r="779">
      <c r="G779" s="39"/>
      <c r="H779" s="5"/>
      <c r="I779" s="40"/>
    </row>
    <row r="780">
      <c r="G780" s="39"/>
      <c r="H780" s="5"/>
      <c r="I780" s="40"/>
    </row>
    <row r="781">
      <c r="G781" s="39"/>
      <c r="H781" s="5"/>
      <c r="I781" s="40"/>
    </row>
    <row r="782">
      <c r="G782" s="39"/>
      <c r="H782" s="5"/>
      <c r="I782" s="40"/>
    </row>
    <row r="783">
      <c r="G783" s="39"/>
      <c r="H783" s="5"/>
      <c r="I783" s="40"/>
    </row>
    <row r="784">
      <c r="G784" s="39"/>
      <c r="H784" s="5"/>
      <c r="I784" s="40"/>
    </row>
    <row r="785">
      <c r="G785" s="39"/>
      <c r="H785" s="5"/>
      <c r="I785" s="40"/>
    </row>
    <row r="786">
      <c r="G786" s="39"/>
      <c r="H786" s="5"/>
      <c r="I786" s="40"/>
    </row>
    <row r="787">
      <c r="G787" s="39"/>
      <c r="H787" s="5"/>
      <c r="I787" s="40"/>
    </row>
    <row r="788">
      <c r="G788" s="39"/>
      <c r="H788" s="5"/>
      <c r="I788" s="40"/>
    </row>
    <row r="789">
      <c r="G789" s="39"/>
      <c r="H789" s="5"/>
      <c r="I789" s="40"/>
    </row>
    <row r="790">
      <c r="G790" s="39"/>
      <c r="H790" s="5"/>
      <c r="I790" s="40"/>
    </row>
    <row r="791">
      <c r="G791" s="39"/>
      <c r="H791" s="5"/>
      <c r="I791" s="40"/>
    </row>
    <row r="792">
      <c r="G792" s="39"/>
      <c r="H792" s="5"/>
      <c r="I792" s="40"/>
    </row>
    <row r="793">
      <c r="G793" s="39"/>
      <c r="H793" s="5"/>
      <c r="I793" s="40"/>
    </row>
    <row r="794">
      <c r="G794" s="39"/>
      <c r="H794" s="5"/>
      <c r="I794" s="40"/>
    </row>
    <row r="795">
      <c r="G795" s="39"/>
      <c r="H795" s="5"/>
      <c r="I795" s="40"/>
    </row>
    <row r="796">
      <c r="G796" s="39"/>
      <c r="H796" s="5"/>
      <c r="I796" s="40"/>
    </row>
    <row r="797">
      <c r="G797" s="39"/>
      <c r="H797" s="5"/>
      <c r="I797" s="40"/>
    </row>
    <row r="798">
      <c r="G798" s="39"/>
      <c r="H798" s="5"/>
      <c r="I798" s="40"/>
    </row>
    <row r="799">
      <c r="G799" s="39"/>
      <c r="H799" s="5"/>
      <c r="I799" s="40"/>
    </row>
    <row r="800">
      <c r="G800" s="39"/>
      <c r="H800" s="5"/>
      <c r="I800" s="40"/>
    </row>
    <row r="801">
      <c r="G801" s="39"/>
      <c r="H801" s="5"/>
      <c r="I801" s="40"/>
    </row>
    <row r="802">
      <c r="G802" s="39"/>
      <c r="H802" s="5"/>
      <c r="I802" s="40"/>
    </row>
    <row r="803">
      <c r="G803" s="39"/>
      <c r="H803" s="5"/>
      <c r="I803" s="40"/>
    </row>
    <row r="804">
      <c r="G804" s="39"/>
      <c r="H804" s="5"/>
      <c r="I804" s="40"/>
    </row>
    <row r="805">
      <c r="G805" s="39"/>
      <c r="H805" s="5"/>
      <c r="I805" s="40"/>
    </row>
    <row r="806">
      <c r="G806" s="39"/>
      <c r="H806" s="5"/>
      <c r="I806" s="40"/>
    </row>
    <row r="807">
      <c r="G807" s="39"/>
      <c r="H807" s="5"/>
      <c r="I807" s="40"/>
    </row>
    <row r="808">
      <c r="G808" s="39"/>
      <c r="H808" s="5"/>
      <c r="I808" s="40"/>
    </row>
    <row r="809">
      <c r="G809" s="39"/>
      <c r="H809" s="5"/>
      <c r="I809" s="40"/>
    </row>
    <row r="810">
      <c r="G810" s="39"/>
      <c r="H810" s="5"/>
      <c r="I810" s="40"/>
    </row>
    <row r="811">
      <c r="G811" s="39"/>
      <c r="H811" s="5"/>
      <c r="I811" s="40"/>
    </row>
    <row r="812">
      <c r="G812" s="39"/>
      <c r="H812" s="5"/>
      <c r="I812" s="40"/>
    </row>
    <row r="813">
      <c r="G813" s="39"/>
      <c r="H813" s="5"/>
      <c r="I813" s="40"/>
    </row>
    <row r="814">
      <c r="G814" s="39"/>
      <c r="H814" s="5"/>
      <c r="I814" s="40"/>
    </row>
    <row r="815">
      <c r="G815" s="39"/>
      <c r="H815" s="5"/>
      <c r="I815" s="40"/>
    </row>
    <row r="816">
      <c r="G816" s="39"/>
      <c r="H816" s="5"/>
      <c r="I816" s="40"/>
    </row>
    <row r="817">
      <c r="G817" s="39"/>
      <c r="H817" s="5"/>
      <c r="I817" s="40"/>
    </row>
    <row r="818">
      <c r="G818" s="39"/>
      <c r="H818" s="5"/>
      <c r="I818" s="40"/>
    </row>
    <row r="819">
      <c r="G819" s="39"/>
      <c r="H819" s="5"/>
      <c r="I819" s="40"/>
    </row>
    <row r="820">
      <c r="G820" s="39"/>
      <c r="H820" s="5"/>
      <c r="I820" s="40"/>
    </row>
    <row r="821">
      <c r="G821" s="39"/>
      <c r="H821" s="5"/>
      <c r="I821" s="40"/>
    </row>
    <row r="822">
      <c r="G822" s="39"/>
      <c r="H822" s="5"/>
      <c r="I822" s="40"/>
    </row>
    <row r="823">
      <c r="G823" s="39"/>
      <c r="H823" s="5"/>
      <c r="I823" s="40"/>
    </row>
    <row r="824">
      <c r="G824" s="39"/>
      <c r="H824" s="5"/>
      <c r="I824" s="40"/>
    </row>
    <row r="825">
      <c r="G825" s="39"/>
      <c r="H825" s="5"/>
      <c r="I825" s="40"/>
    </row>
    <row r="826">
      <c r="G826" s="39"/>
      <c r="H826" s="5"/>
      <c r="I826" s="40"/>
    </row>
    <row r="827">
      <c r="G827" s="39"/>
      <c r="H827" s="5"/>
      <c r="I827" s="40"/>
    </row>
    <row r="828">
      <c r="G828" s="39"/>
      <c r="H828" s="5"/>
      <c r="I828" s="40"/>
    </row>
    <row r="829">
      <c r="G829" s="39"/>
      <c r="H829" s="5"/>
      <c r="I829" s="40"/>
    </row>
    <row r="830">
      <c r="G830" s="39"/>
      <c r="H830" s="5"/>
      <c r="I830" s="40"/>
    </row>
    <row r="831">
      <c r="G831" s="39"/>
      <c r="H831" s="5"/>
      <c r="I831" s="40"/>
    </row>
    <row r="832">
      <c r="G832" s="39"/>
      <c r="H832" s="5"/>
      <c r="I832" s="40"/>
    </row>
    <row r="833">
      <c r="G833" s="39"/>
      <c r="H833" s="5"/>
      <c r="I833" s="40"/>
    </row>
    <row r="834">
      <c r="G834" s="39"/>
      <c r="H834" s="5"/>
      <c r="I834" s="40"/>
    </row>
    <row r="835">
      <c r="G835" s="39"/>
      <c r="H835" s="5"/>
      <c r="I835" s="40"/>
    </row>
    <row r="836">
      <c r="G836" s="39"/>
      <c r="H836" s="5"/>
      <c r="I836" s="40"/>
    </row>
    <row r="837">
      <c r="G837" s="39"/>
      <c r="H837" s="5"/>
      <c r="I837" s="40"/>
    </row>
    <row r="838">
      <c r="G838" s="39"/>
      <c r="H838" s="5"/>
      <c r="I838" s="40"/>
    </row>
    <row r="839">
      <c r="G839" s="39"/>
      <c r="H839" s="5"/>
      <c r="I839" s="40"/>
    </row>
    <row r="840">
      <c r="G840" s="39"/>
      <c r="H840" s="5"/>
      <c r="I840" s="40"/>
    </row>
    <row r="841">
      <c r="G841" s="39"/>
      <c r="H841" s="5"/>
      <c r="I841" s="40"/>
    </row>
    <row r="842">
      <c r="G842" s="39"/>
      <c r="H842" s="5"/>
      <c r="I842" s="40"/>
    </row>
    <row r="843">
      <c r="G843" s="39"/>
      <c r="H843" s="5"/>
      <c r="I843" s="40"/>
    </row>
    <row r="844">
      <c r="G844" s="39"/>
      <c r="H844" s="5"/>
      <c r="I844" s="40"/>
    </row>
    <row r="845">
      <c r="G845" s="39"/>
      <c r="H845" s="5"/>
      <c r="I845" s="40"/>
    </row>
    <row r="846">
      <c r="G846" s="39"/>
      <c r="H846" s="5"/>
      <c r="I846" s="40"/>
    </row>
    <row r="847">
      <c r="G847" s="39"/>
      <c r="H847" s="5"/>
      <c r="I847" s="40"/>
    </row>
    <row r="848">
      <c r="G848" s="39"/>
      <c r="H848" s="5"/>
      <c r="I848" s="40"/>
    </row>
    <row r="849">
      <c r="G849" s="39"/>
      <c r="H849" s="5"/>
      <c r="I849" s="40"/>
    </row>
    <row r="850">
      <c r="G850" s="39"/>
      <c r="H850" s="5"/>
      <c r="I850" s="40"/>
    </row>
    <row r="851">
      <c r="G851" s="39"/>
      <c r="H851" s="5"/>
      <c r="I851" s="40"/>
    </row>
    <row r="852">
      <c r="G852" s="39"/>
      <c r="H852" s="5"/>
      <c r="I852" s="40"/>
    </row>
    <row r="853">
      <c r="G853" s="39"/>
      <c r="H853" s="5"/>
      <c r="I853" s="40"/>
    </row>
    <row r="854">
      <c r="G854" s="39"/>
      <c r="H854" s="5"/>
      <c r="I854" s="40"/>
    </row>
    <row r="855">
      <c r="G855" s="39"/>
      <c r="H855" s="5"/>
      <c r="I855" s="40"/>
    </row>
    <row r="856">
      <c r="G856" s="39"/>
      <c r="H856" s="5"/>
      <c r="I856" s="40"/>
    </row>
    <row r="857">
      <c r="G857" s="39"/>
      <c r="H857" s="5"/>
      <c r="I857" s="40"/>
    </row>
    <row r="858">
      <c r="G858" s="39"/>
      <c r="H858" s="5"/>
      <c r="I858" s="40"/>
    </row>
    <row r="859">
      <c r="G859" s="39"/>
      <c r="H859" s="5"/>
      <c r="I859" s="40"/>
    </row>
    <row r="860">
      <c r="G860" s="39"/>
      <c r="H860" s="5"/>
      <c r="I860" s="40"/>
    </row>
    <row r="861">
      <c r="G861" s="39"/>
      <c r="H861" s="5"/>
      <c r="I861" s="40"/>
    </row>
    <row r="862">
      <c r="G862" s="39"/>
      <c r="H862" s="5"/>
      <c r="I862" s="40"/>
    </row>
    <row r="863">
      <c r="G863" s="39"/>
      <c r="H863" s="5"/>
      <c r="I863" s="40"/>
    </row>
    <row r="864">
      <c r="G864" s="39"/>
      <c r="H864" s="5"/>
      <c r="I864" s="40"/>
    </row>
    <row r="865">
      <c r="G865" s="39"/>
      <c r="H865" s="5"/>
      <c r="I865" s="40"/>
    </row>
    <row r="866">
      <c r="G866" s="39"/>
      <c r="H866" s="5"/>
      <c r="I866" s="40"/>
    </row>
    <row r="867">
      <c r="G867" s="39"/>
      <c r="H867" s="5"/>
      <c r="I867" s="40"/>
    </row>
    <row r="868">
      <c r="G868" s="39"/>
      <c r="H868" s="5"/>
      <c r="I868" s="40"/>
    </row>
    <row r="869">
      <c r="G869" s="39"/>
      <c r="H869" s="5"/>
      <c r="I869" s="40"/>
    </row>
    <row r="870">
      <c r="G870" s="39"/>
      <c r="H870" s="5"/>
      <c r="I870" s="40"/>
    </row>
    <row r="871">
      <c r="G871" s="39"/>
      <c r="H871" s="5"/>
      <c r="I871" s="40"/>
    </row>
    <row r="872">
      <c r="G872" s="39"/>
      <c r="H872" s="5"/>
      <c r="I872" s="40"/>
    </row>
    <row r="873">
      <c r="G873" s="39"/>
      <c r="H873" s="5"/>
      <c r="I873" s="40"/>
    </row>
    <row r="874">
      <c r="G874" s="39"/>
      <c r="H874" s="5"/>
      <c r="I874" s="40"/>
    </row>
    <row r="875">
      <c r="G875" s="39"/>
      <c r="H875" s="5"/>
      <c r="I875" s="40"/>
    </row>
    <row r="876">
      <c r="G876" s="39"/>
      <c r="H876" s="5"/>
      <c r="I876" s="40"/>
    </row>
    <row r="877">
      <c r="G877" s="39"/>
      <c r="H877" s="5"/>
      <c r="I877" s="40"/>
    </row>
    <row r="878">
      <c r="G878" s="39"/>
      <c r="H878" s="5"/>
      <c r="I878" s="40"/>
    </row>
    <row r="879">
      <c r="G879" s="39"/>
      <c r="H879" s="5"/>
      <c r="I879" s="40"/>
    </row>
    <row r="880">
      <c r="G880" s="39"/>
      <c r="H880" s="5"/>
      <c r="I880" s="40"/>
    </row>
    <row r="881">
      <c r="G881" s="39"/>
      <c r="H881" s="5"/>
      <c r="I881" s="40"/>
    </row>
    <row r="882">
      <c r="G882" s="39"/>
      <c r="H882" s="5"/>
      <c r="I882" s="40"/>
    </row>
    <row r="883">
      <c r="G883" s="39"/>
      <c r="H883" s="5"/>
      <c r="I883" s="40"/>
    </row>
    <row r="884">
      <c r="G884" s="39"/>
      <c r="H884" s="5"/>
      <c r="I884" s="40"/>
    </row>
    <row r="885">
      <c r="G885" s="39"/>
      <c r="H885" s="5"/>
      <c r="I885" s="40"/>
    </row>
    <row r="886">
      <c r="G886" s="39"/>
      <c r="H886" s="5"/>
      <c r="I886" s="40"/>
    </row>
    <row r="887">
      <c r="G887" s="39"/>
      <c r="H887" s="5"/>
      <c r="I887" s="40"/>
    </row>
    <row r="888">
      <c r="G888" s="39"/>
      <c r="H888" s="5"/>
      <c r="I888" s="40"/>
    </row>
    <row r="889">
      <c r="G889" s="39"/>
      <c r="H889" s="5"/>
      <c r="I889" s="40"/>
    </row>
    <row r="890">
      <c r="G890" s="39"/>
      <c r="H890" s="5"/>
      <c r="I890" s="40"/>
    </row>
    <row r="891">
      <c r="G891" s="39"/>
      <c r="H891" s="5"/>
      <c r="I891" s="40"/>
    </row>
    <row r="892">
      <c r="G892" s="39"/>
      <c r="H892" s="5"/>
      <c r="I892" s="40"/>
    </row>
    <row r="893">
      <c r="G893" s="39"/>
      <c r="H893" s="5"/>
      <c r="I893" s="40"/>
    </row>
    <row r="894">
      <c r="G894" s="39"/>
      <c r="H894" s="5"/>
      <c r="I894" s="40"/>
    </row>
    <row r="895">
      <c r="G895" s="39"/>
      <c r="H895" s="5"/>
      <c r="I895" s="40"/>
    </row>
    <row r="896">
      <c r="G896" s="39"/>
      <c r="H896" s="5"/>
      <c r="I896" s="40"/>
    </row>
    <row r="897">
      <c r="G897" s="39"/>
      <c r="H897" s="5"/>
      <c r="I897" s="40"/>
    </row>
    <row r="898">
      <c r="G898" s="39"/>
      <c r="H898" s="5"/>
      <c r="I898" s="40"/>
    </row>
    <row r="899">
      <c r="G899" s="39"/>
      <c r="H899" s="5"/>
      <c r="I899" s="40"/>
    </row>
    <row r="900">
      <c r="G900" s="39"/>
      <c r="H900" s="5"/>
      <c r="I900" s="40"/>
    </row>
    <row r="901">
      <c r="G901" s="39"/>
      <c r="H901" s="5"/>
      <c r="I901" s="40"/>
    </row>
    <row r="902">
      <c r="G902" s="39"/>
      <c r="H902" s="5"/>
      <c r="I902" s="40"/>
    </row>
    <row r="903">
      <c r="G903" s="39"/>
      <c r="H903" s="5"/>
      <c r="I903" s="40"/>
    </row>
    <row r="904">
      <c r="G904" s="39"/>
      <c r="H904" s="5"/>
      <c r="I904" s="40"/>
    </row>
    <row r="905">
      <c r="G905" s="39"/>
      <c r="H905" s="5"/>
      <c r="I905" s="40"/>
    </row>
    <row r="906">
      <c r="G906" s="39"/>
      <c r="H906" s="5"/>
      <c r="I906" s="40"/>
    </row>
    <row r="907">
      <c r="G907" s="39"/>
      <c r="H907" s="5"/>
      <c r="I907" s="40"/>
    </row>
    <row r="908">
      <c r="G908" s="39"/>
      <c r="H908" s="5"/>
      <c r="I908" s="40"/>
    </row>
    <row r="909">
      <c r="G909" s="39"/>
      <c r="H909" s="5"/>
      <c r="I909" s="40"/>
    </row>
    <row r="910">
      <c r="G910" s="39"/>
      <c r="H910" s="5"/>
      <c r="I910" s="40"/>
    </row>
    <row r="911">
      <c r="G911" s="39"/>
      <c r="H911" s="5"/>
      <c r="I911" s="40"/>
    </row>
    <row r="912">
      <c r="G912" s="39"/>
      <c r="H912" s="5"/>
      <c r="I912" s="40"/>
    </row>
    <row r="913">
      <c r="G913" s="39"/>
      <c r="H913" s="5"/>
      <c r="I913" s="40"/>
    </row>
    <row r="914">
      <c r="G914" s="39"/>
      <c r="H914" s="5"/>
      <c r="I914" s="40"/>
    </row>
    <row r="915">
      <c r="G915" s="39"/>
      <c r="H915" s="5"/>
      <c r="I915" s="40"/>
    </row>
    <row r="916">
      <c r="G916" s="39"/>
      <c r="H916" s="5"/>
      <c r="I916" s="40"/>
    </row>
    <row r="917">
      <c r="G917" s="39"/>
      <c r="H917" s="5"/>
      <c r="I917" s="40"/>
    </row>
    <row r="918">
      <c r="G918" s="39"/>
      <c r="H918" s="5"/>
      <c r="I918" s="40"/>
    </row>
    <row r="919">
      <c r="G919" s="39"/>
      <c r="H919" s="5"/>
      <c r="I919" s="40"/>
    </row>
    <row r="920">
      <c r="G920" s="39"/>
      <c r="H920" s="5"/>
      <c r="I920" s="40"/>
    </row>
    <row r="921">
      <c r="G921" s="39"/>
      <c r="H921" s="5"/>
      <c r="I921" s="40"/>
    </row>
    <row r="922">
      <c r="G922" s="39"/>
      <c r="H922" s="5"/>
      <c r="I922" s="40"/>
    </row>
    <row r="923">
      <c r="G923" s="39"/>
      <c r="H923" s="5"/>
      <c r="I923" s="40"/>
    </row>
    <row r="924">
      <c r="G924" s="39"/>
      <c r="H924" s="5"/>
      <c r="I924" s="40"/>
    </row>
    <row r="925">
      <c r="G925" s="39"/>
      <c r="H925" s="5"/>
      <c r="I925" s="40"/>
    </row>
    <row r="926">
      <c r="G926" s="39"/>
      <c r="H926" s="5"/>
      <c r="I926" s="40"/>
    </row>
    <row r="927">
      <c r="G927" s="39"/>
      <c r="H927" s="5"/>
      <c r="I927" s="40"/>
    </row>
    <row r="928">
      <c r="G928" s="39"/>
      <c r="H928" s="5"/>
      <c r="I928" s="40"/>
    </row>
    <row r="929">
      <c r="G929" s="39"/>
      <c r="H929" s="5"/>
      <c r="I929" s="40"/>
    </row>
    <row r="930">
      <c r="G930" s="39"/>
      <c r="H930" s="5"/>
      <c r="I930" s="40"/>
    </row>
    <row r="931">
      <c r="G931" s="39"/>
      <c r="H931" s="5"/>
      <c r="I931" s="40"/>
    </row>
    <row r="932">
      <c r="G932" s="39"/>
      <c r="H932" s="5"/>
      <c r="I932" s="40"/>
    </row>
    <row r="933">
      <c r="G933" s="39"/>
      <c r="H933" s="5"/>
      <c r="I933" s="40"/>
    </row>
    <row r="934">
      <c r="G934" s="39"/>
      <c r="H934" s="5"/>
      <c r="I934" s="40"/>
    </row>
    <row r="935">
      <c r="G935" s="39"/>
      <c r="H935" s="5"/>
      <c r="I935" s="40"/>
    </row>
    <row r="936">
      <c r="G936" s="39"/>
      <c r="H936" s="5"/>
      <c r="I936" s="40"/>
    </row>
    <row r="937">
      <c r="G937" s="39"/>
      <c r="H937" s="5"/>
      <c r="I937" s="40"/>
    </row>
    <row r="938">
      <c r="G938" s="39"/>
      <c r="H938" s="5"/>
      <c r="I938" s="40"/>
    </row>
    <row r="939">
      <c r="G939" s="39"/>
      <c r="H939" s="5"/>
      <c r="I939" s="40"/>
    </row>
    <row r="940">
      <c r="G940" s="39"/>
      <c r="H940" s="5"/>
      <c r="I940" s="40"/>
    </row>
    <row r="941">
      <c r="G941" s="39"/>
      <c r="H941" s="5"/>
      <c r="I941" s="40"/>
    </row>
    <row r="942">
      <c r="G942" s="39"/>
      <c r="H942" s="5"/>
      <c r="I942" s="40"/>
    </row>
    <row r="943">
      <c r="G943" s="39"/>
      <c r="H943" s="5"/>
      <c r="I943" s="40"/>
    </row>
    <row r="944">
      <c r="G944" s="39"/>
      <c r="H944" s="5"/>
      <c r="I944" s="40"/>
    </row>
    <row r="945">
      <c r="G945" s="39"/>
      <c r="H945" s="5"/>
      <c r="I945" s="40"/>
    </row>
    <row r="946">
      <c r="G946" s="39"/>
      <c r="H946" s="5"/>
      <c r="I946" s="40"/>
    </row>
    <row r="947">
      <c r="G947" s="39"/>
      <c r="H947" s="5"/>
      <c r="I947" s="40"/>
    </row>
    <row r="948">
      <c r="G948" s="39"/>
      <c r="H948" s="5"/>
      <c r="I948" s="40"/>
    </row>
    <row r="949">
      <c r="G949" s="39"/>
      <c r="H949" s="5"/>
      <c r="I949" s="40"/>
    </row>
    <row r="950">
      <c r="G950" s="39"/>
      <c r="H950" s="5"/>
      <c r="I950" s="40"/>
    </row>
    <row r="951">
      <c r="G951" s="39"/>
      <c r="H951" s="5"/>
      <c r="I951" s="40"/>
    </row>
    <row r="952">
      <c r="G952" s="39"/>
      <c r="H952" s="5"/>
      <c r="I952" s="40"/>
    </row>
    <row r="953">
      <c r="G953" s="39"/>
      <c r="H953" s="5"/>
      <c r="I953" s="40"/>
    </row>
    <row r="954">
      <c r="G954" s="39"/>
      <c r="H954" s="5"/>
      <c r="I954" s="40"/>
    </row>
    <row r="955">
      <c r="G955" s="39"/>
      <c r="H955" s="5"/>
      <c r="I955" s="40"/>
    </row>
    <row r="956">
      <c r="G956" s="39"/>
      <c r="H956" s="5"/>
      <c r="I956" s="40"/>
    </row>
    <row r="957">
      <c r="G957" s="39"/>
      <c r="H957" s="5"/>
      <c r="I957" s="40"/>
    </row>
    <row r="958">
      <c r="G958" s="39"/>
      <c r="H958" s="5"/>
      <c r="I958" s="40"/>
    </row>
    <row r="959">
      <c r="G959" s="39"/>
      <c r="H959" s="5"/>
      <c r="I959" s="40"/>
    </row>
    <row r="960">
      <c r="G960" s="39"/>
      <c r="H960" s="5"/>
      <c r="I960" s="40"/>
    </row>
    <row r="961">
      <c r="G961" s="39"/>
      <c r="H961" s="5"/>
      <c r="I961" s="40"/>
    </row>
    <row r="962">
      <c r="G962" s="39"/>
      <c r="H962" s="5"/>
      <c r="I962" s="40"/>
    </row>
    <row r="963">
      <c r="G963" s="39"/>
      <c r="H963" s="5"/>
      <c r="I963" s="40"/>
    </row>
    <row r="964">
      <c r="G964" s="39"/>
      <c r="H964" s="5"/>
      <c r="I964" s="40"/>
    </row>
    <row r="965">
      <c r="G965" s="39"/>
      <c r="H965" s="5"/>
      <c r="I965" s="40"/>
    </row>
    <row r="966">
      <c r="G966" s="39"/>
      <c r="H966" s="5"/>
      <c r="I966" s="40"/>
    </row>
    <row r="967">
      <c r="G967" s="39"/>
      <c r="H967" s="5"/>
      <c r="I967" s="40"/>
    </row>
    <row r="968">
      <c r="G968" s="39"/>
      <c r="H968" s="5"/>
      <c r="I968" s="40"/>
    </row>
    <row r="969">
      <c r="G969" s="39"/>
      <c r="H969" s="5"/>
      <c r="I969" s="40"/>
    </row>
    <row r="970">
      <c r="G970" s="39"/>
      <c r="H970" s="5"/>
      <c r="I970" s="40"/>
    </row>
    <row r="971">
      <c r="G971" s="39"/>
      <c r="H971" s="5"/>
      <c r="I971" s="40"/>
    </row>
    <row r="972">
      <c r="G972" s="39"/>
      <c r="H972" s="5"/>
      <c r="I972" s="40"/>
    </row>
    <row r="973">
      <c r="G973" s="39"/>
      <c r="H973" s="5"/>
      <c r="I973" s="40"/>
    </row>
    <row r="974">
      <c r="G974" s="39"/>
      <c r="H974" s="5"/>
      <c r="I974" s="40"/>
    </row>
    <row r="975">
      <c r="G975" s="39"/>
      <c r="H975" s="5"/>
      <c r="I975" s="40"/>
    </row>
    <row r="976">
      <c r="G976" s="39"/>
      <c r="H976" s="5"/>
      <c r="I976" s="40"/>
    </row>
    <row r="977">
      <c r="G977" s="39"/>
      <c r="H977" s="5"/>
      <c r="I977" s="40"/>
    </row>
    <row r="978">
      <c r="G978" s="39"/>
      <c r="H978" s="5"/>
      <c r="I978" s="40"/>
    </row>
    <row r="979">
      <c r="G979" s="39"/>
      <c r="H979" s="5"/>
      <c r="I979" s="40"/>
    </row>
    <row r="980">
      <c r="G980" s="39"/>
      <c r="H980" s="5"/>
      <c r="I980" s="40"/>
    </row>
    <row r="981">
      <c r="G981" s="39"/>
      <c r="H981" s="5"/>
      <c r="I981" s="40"/>
    </row>
    <row r="982">
      <c r="G982" s="39"/>
      <c r="H982" s="5"/>
      <c r="I982" s="40"/>
    </row>
    <row r="983">
      <c r="G983" s="39"/>
      <c r="H983" s="5"/>
      <c r="I983" s="40"/>
    </row>
    <row r="984">
      <c r="G984" s="39"/>
      <c r="H984" s="5"/>
      <c r="I984" s="40"/>
    </row>
    <row r="985">
      <c r="G985" s="39"/>
      <c r="H985" s="5"/>
      <c r="I985" s="40"/>
    </row>
    <row r="986">
      <c r="G986" s="39"/>
      <c r="H986" s="5"/>
      <c r="I986" s="40"/>
    </row>
    <row r="987">
      <c r="G987" s="39"/>
      <c r="H987" s="5"/>
      <c r="I987" s="40"/>
    </row>
    <row r="988">
      <c r="G988" s="39"/>
      <c r="H988" s="5"/>
      <c r="I988" s="40"/>
    </row>
    <row r="989">
      <c r="G989" s="39"/>
      <c r="H989" s="5"/>
      <c r="I989" s="40"/>
    </row>
    <row r="990">
      <c r="G990" s="39"/>
      <c r="H990" s="5"/>
      <c r="I990" s="40"/>
    </row>
    <row r="991">
      <c r="G991" s="39"/>
      <c r="H991" s="5"/>
      <c r="I991" s="40"/>
    </row>
    <row r="992">
      <c r="G992" s="39"/>
      <c r="H992" s="5"/>
      <c r="I992" s="40"/>
    </row>
    <row r="993">
      <c r="G993" s="39"/>
      <c r="H993" s="5"/>
      <c r="I993" s="40"/>
    </row>
    <row r="994">
      <c r="G994" s="39"/>
      <c r="H994" s="5"/>
      <c r="I994" s="40"/>
    </row>
    <row r="995">
      <c r="G995" s="39"/>
      <c r="H995" s="5"/>
      <c r="I995" s="40"/>
    </row>
    <row r="996">
      <c r="G996" s="39"/>
      <c r="H996" s="5"/>
      <c r="I996" s="40"/>
    </row>
    <row r="997">
      <c r="G997" s="39"/>
      <c r="H997" s="5"/>
      <c r="I997" s="40"/>
    </row>
    <row r="998">
      <c r="G998" s="39"/>
      <c r="H998" s="5"/>
      <c r="I998" s="40"/>
    </row>
    <row r="999">
      <c r="G999" s="39"/>
      <c r="H999" s="5"/>
      <c r="I999" s="40"/>
    </row>
    <row r="1000">
      <c r="G1000" s="39"/>
      <c r="H1000" s="5"/>
      <c r="I1000" s="40"/>
    </row>
  </sheetData>
  <mergeCells count="7">
    <mergeCell ref="A1:A7"/>
    <mergeCell ref="L2:L7"/>
    <mergeCell ref="A8:A14"/>
    <mergeCell ref="L9:L14"/>
    <mergeCell ref="A15:A21"/>
    <mergeCell ref="L16:L21"/>
    <mergeCell ref="A22:A26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7.75"/>
    <col customWidth="1" min="3" max="3" width="6.88"/>
    <col customWidth="1" min="4" max="4" width="10.88"/>
    <col customWidth="1" min="5" max="5" width="5.0"/>
    <col customWidth="1" min="6" max="6" width="7.88"/>
    <col customWidth="1" min="7" max="7" width="5.0"/>
    <col customWidth="1" min="8" max="8" width="5.63"/>
    <col customWidth="1" min="9" max="9" width="7.0"/>
    <col customWidth="1" min="10" max="10" width="10.88"/>
    <col customWidth="1" min="11" max="11" width="10.38"/>
    <col customWidth="1" min="12" max="12" width="6.38"/>
    <col customWidth="1" min="13" max="13" width="6.5"/>
    <col customWidth="1" min="14" max="14" width="4.75"/>
  </cols>
  <sheetData>
    <row r="1">
      <c r="A1" s="41" t="s">
        <v>57</v>
      </c>
      <c r="B1" s="42"/>
      <c r="C1" s="42"/>
      <c r="D1" s="42"/>
      <c r="E1" s="42"/>
      <c r="F1" s="42"/>
      <c r="G1" s="43"/>
      <c r="H1" s="44" t="s">
        <v>58</v>
      </c>
      <c r="I1" s="42"/>
      <c r="J1" s="42"/>
      <c r="K1" s="42"/>
      <c r="L1" s="42"/>
      <c r="M1" s="42"/>
      <c r="N1" s="43"/>
    </row>
    <row r="2" ht="26.25" customHeight="1">
      <c r="A2" s="45"/>
      <c r="B2" s="46" t="s">
        <v>59</v>
      </c>
      <c r="C2" s="43"/>
      <c r="D2" s="46" t="s">
        <v>60</v>
      </c>
      <c r="E2" s="43"/>
      <c r="F2" s="47" t="s">
        <v>61</v>
      </c>
      <c r="G2" s="47" t="s">
        <v>62</v>
      </c>
      <c r="H2" s="48"/>
      <c r="I2" s="49" t="s">
        <v>63</v>
      </c>
      <c r="J2" s="49" t="s">
        <v>64</v>
      </c>
      <c r="K2" s="49" t="s">
        <v>65</v>
      </c>
      <c r="L2" s="49" t="s">
        <v>66</v>
      </c>
      <c r="M2" s="49" t="s">
        <v>61</v>
      </c>
      <c r="N2" s="49" t="s">
        <v>62</v>
      </c>
    </row>
    <row r="3">
      <c r="A3" s="50" t="s">
        <v>67</v>
      </c>
      <c r="B3" s="51" t="s">
        <v>68</v>
      </c>
      <c r="C3" s="52"/>
      <c r="D3" s="52"/>
      <c r="E3" s="53"/>
      <c r="F3" s="51" t="s">
        <v>69</v>
      </c>
      <c r="G3" s="53"/>
      <c r="H3" s="54" t="s">
        <v>70</v>
      </c>
      <c r="I3" s="55" t="s">
        <v>68</v>
      </c>
      <c r="J3" s="53"/>
      <c r="K3" s="55" t="s">
        <v>69</v>
      </c>
      <c r="L3" s="52"/>
      <c r="M3" s="52"/>
      <c r="N3" s="53"/>
    </row>
    <row r="4">
      <c r="A4" s="50" t="s">
        <v>71</v>
      </c>
      <c r="B4" s="56"/>
      <c r="E4" s="57"/>
      <c r="F4" s="56"/>
      <c r="G4" s="57"/>
      <c r="H4" s="54" t="s">
        <v>72</v>
      </c>
      <c r="I4" s="56"/>
      <c r="J4" s="57"/>
      <c r="K4" s="56"/>
      <c r="N4" s="57"/>
    </row>
    <row r="5">
      <c r="A5" s="50" t="s">
        <v>73</v>
      </c>
      <c r="B5" s="56"/>
      <c r="E5" s="57"/>
      <c r="F5" s="56"/>
      <c r="G5" s="57"/>
      <c r="H5" s="54" t="s">
        <v>73</v>
      </c>
      <c r="I5" s="56"/>
      <c r="J5" s="57"/>
      <c r="K5" s="56"/>
      <c r="N5" s="57"/>
    </row>
    <row r="6">
      <c r="A6" s="50" t="s">
        <v>74</v>
      </c>
      <c r="B6" s="58"/>
      <c r="C6" s="59"/>
      <c r="D6" s="59"/>
      <c r="E6" s="60"/>
      <c r="F6" s="58"/>
      <c r="G6" s="60"/>
      <c r="H6" s="54" t="s">
        <v>75</v>
      </c>
      <c r="I6" s="58"/>
      <c r="J6" s="60"/>
      <c r="K6" s="58"/>
      <c r="L6" s="59"/>
      <c r="M6" s="59"/>
      <c r="N6" s="60"/>
    </row>
    <row r="7">
      <c r="A7" s="50" t="s">
        <v>6</v>
      </c>
      <c r="B7" s="61"/>
      <c r="C7" s="43"/>
      <c r="D7" s="61"/>
      <c r="E7" s="43"/>
      <c r="F7" s="62"/>
      <c r="G7" s="62"/>
      <c r="H7" s="54" t="s">
        <v>6</v>
      </c>
      <c r="I7" s="63"/>
      <c r="J7" s="63"/>
      <c r="K7" s="63"/>
      <c r="L7" s="63"/>
      <c r="M7" s="63"/>
      <c r="N7" s="63"/>
    </row>
    <row r="8">
      <c r="A8" s="64" t="s">
        <v>76</v>
      </c>
      <c r="B8" s="42"/>
      <c r="C8" s="42"/>
      <c r="D8" s="42"/>
      <c r="E8" s="42"/>
      <c r="F8" s="42"/>
      <c r="G8" s="43"/>
      <c r="H8" s="65" t="s">
        <v>77</v>
      </c>
      <c r="I8" s="42"/>
      <c r="J8" s="42"/>
      <c r="K8" s="42"/>
      <c r="L8" s="42"/>
      <c r="M8" s="42"/>
      <c r="N8" s="43"/>
    </row>
    <row r="9" ht="25.5" customHeight="1">
      <c r="A9" s="66"/>
      <c r="B9" s="67" t="s">
        <v>49</v>
      </c>
      <c r="C9" s="67" t="s">
        <v>37</v>
      </c>
      <c r="D9" s="67" t="s">
        <v>78</v>
      </c>
      <c r="E9" s="67" t="s">
        <v>65</v>
      </c>
      <c r="F9" s="67" t="s">
        <v>79</v>
      </c>
      <c r="G9" s="67" t="s">
        <v>62</v>
      </c>
      <c r="H9" s="68"/>
      <c r="I9" s="69" t="s">
        <v>37</v>
      </c>
      <c r="J9" s="69" t="s">
        <v>49</v>
      </c>
      <c r="K9" s="69" t="s">
        <v>78</v>
      </c>
      <c r="L9" s="69" t="s">
        <v>65</v>
      </c>
      <c r="M9" s="69" t="s">
        <v>80</v>
      </c>
      <c r="N9" s="69" t="s">
        <v>62</v>
      </c>
    </row>
    <row r="10">
      <c r="A10" s="70" t="s">
        <v>81</v>
      </c>
      <c r="B10" s="71" t="s">
        <v>68</v>
      </c>
      <c r="C10" s="53"/>
      <c r="D10" s="71" t="s">
        <v>69</v>
      </c>
      <c r="E10" s="52"/>
      <c r="F10" s="52"/>
      <c r="G10" s="53"/>
      <c r="H10" s="72" t="s">
        <v>82</v>
      </c>
      <c r="I10" s="73" t="s">
        <v>68</v>
      </c>
      <c r="J10" s="53"/>
      <c r="K10" s="73" t="s">
        <v>69</v>
      </c>
      <c r="L10" s="52"/>
      <c r="M10" s="52"/>
      <c r="N10" s="53"/>
    </row>
    <row r="11">
      <c r="A11" s="70" t="s">
        <v>83</v>
      </c>
      <c r="B11" s="56"/>
      <c r="C11" s="57"/>
      <c r="D11" s="56"/>
      <c r="G11" s="57"/>
      <c r="H11" s="72" t="s">
        <v>84</v>
      </c>
      <c r="I11" s="56"/>
      <c r="J11" s="57"/>
      <c r="K11" s="56"/>
      <c r="N11" s="57"/>
    </row>
    <row r="12">
      <c r="A12" s="70" t="s">
        <v>73</v>
      </c>
      <c r="B12" s="56"/>
      <c r="C12" s="57"/>
      <c r="D12" s="56"/>
      <c r="G12" s="57"/>
      <c r="H12" s="72" t="s">
        <v>73</v>
      </c>
      <c r="I12" s="56"/>
      <c r="J12" s="57"/>
      <c r="K12" s="56"/>
      <c r="N12" s="57"/>
    </row>
    <row r="13">
      <c r="A13" s="70" t="s">
        <v>85</v>
      </c>
      <c r="B13" s="58"/>
      <c r="C13" s="60"/>
      <c r="D13" s="58"/>
      <c r="E13" s="59"/>
      <c r="F13" s="59"/>
      <c r="G13" s="60"/>
      <c r="H13" s="72" t="s">
        <v>86</v>
      </c>
      <c r="I13" s="58"/>
      <c r="J13" s="60"/>
      <c r="K13" s="58"/>
      <c r="L13" s="59"/>
      <c r="M13" s="59"/>
      <c r="N13" s="60"/>
    </row>
    <row r="14">
      <c r="A14" s="70" t="s">
        <v>6</v>
      </c>
      <c r="B14" s="74"/>
      <c r="C14" s="74"/>
      <c r="D14" s="74"/>
      <c r="E14" s="74"/>
      <c r="F14" s="74"/>
      <c r="G14" s="74"/>
      <c r="H14" s="72" t="s">
        <v>6</v>
      </c>
      <c r="I14" s="75"/>
      <c r="J14" s="75"/>
      <c r="K14" s="75"/>
      <c r="L14" s="75"/>
      <c r="M14" s="75"/>
      <c r="N14" s="75"/>
    </row>
    <row r="15">
      <c r="A15" s="76"/>
      <c r="H15" s="76"/>
    </row>
    <row r="16">
      <c r="A16" s="76"/>
      <c r="H16" s="76"/>
    </row>
    <row r="17">
      <c r="A17" s="76"/>
      <c r="H17" s="76"/>
    </row>
    <row r="18">
      <c r="A18" s="76"/>
      <c r="H18" s="76"/>
    </row>
    <row r="19">
      <c r="A19" s="76"/>
      <c r="H19" s="76"/>
    </row>
    <row r="20">
      <c r="A20" s="76"/>
      <c r="H20" s="76"/>
    </row>
    <row r="21">
      <c r="A21" s="76"/>
      <c r="H21" s="76"/>
    </row>
    <row r="22">
      <c r="A22" s="76"/>
      <c r="H22" s="76"/>
    </row>
    <row r="23">
      <c r="A23" s="76"/>
      <c r="H23" s="76"/>
    </row>
    <row r="24">
      <c r="A24" s="76"/>
      <c r="H24" s="76"/>
    </row>
    <row r="25">
      <c r="A25" s="76"/>
      <c r="H25" s="76"/>
    </row>
    <row r="26">
      <c r="A26" s="76"/>
      <c r="H26" s="76"/>
    </row>
    <row r="27">
      <c r="A27" s="76"/>
      <c r="H27" s="76"/>
    </row>
    <row r="28">
      <c r="A28" s="76"/>
      <c r="H28" s="76"/>
    </row>
    <row r="29">
      <c r="A29" s="76"/>
      <c r="H29" s="76"/>
    </row>
    <row r="30">
      <c r="A30" s="76"/>
      <c r="H30" s="76"/>
    </row>
    <row r="31">
      <c r="A31" s="76"/>
      <c r="H31" s="76"/>
    </row>
    <row r="32">
      <c r="A32" s="76"/>
      <c r="H32" s="76"/>
    </row>
    <row r="33">
      <c r="A33" s="76"/>
      <c r="H33" s="76"/>
    </row>
    <row r="34">
      <c r="A34" s="76"/>
      <c r="H34" s="76"/>
    </row>
    <row r="35">
      <c r="A35" s="76"/>
      <c r="H35" s="76"/>
    </row>
    <row r="36">
      <c r="A36" s="76"/>
      <c r="H36" s="76"/>
    </row>
    <row r="37">
      <c r="A37" s="76"/>
      <c r="H37" s="76"/>
    </row>
    <row r="38">
      <c r="A38" s="76"/>
      <c r="H38" s="76"/>
    </row>
    <row r="39">
      <c r="A39" s="76"/>
      <c r="H39" s="76"/>
    </row>
    <row r="40">
      <c r="A40" s="76"/>
      <c r="H40" s="76"/>
    </row>
    <row r="41">
      <c r="A41" s="76"/>
      <c r="H41" s="76"/>
    </row>
    <row r="42">
      <c r="A42" s="76"/>
      <c r="H42" s="76"/>
    </row>
    <row r="43">
      <c r="A43" s="76"/>
      <c r="H43" s="76"/>
    </row>
    <row r="44">
      <c r="A44" s="76"/>
      <c r="H44" s="76"/>
    </row>
    <row r="45">
      <c r="A45" s="76"/>
      <c r="H45" s="76"/>
    </row>
    <row r="46">
      <c r="A46" s="76"/>
      <c r="H46" s="76"/>
    </row>
    <row r="47">
      <c r="A47" s="76"/>
      <c r="H47" s="76"/>
    </row>
    <row r="48">
      <c r="A48" s="76"/>
      <c r="H48" s="76"/>
    </row>
    <row r="49">
      <c r="A49" s="76"/>
      <c r="H49" s="76"/>
    </row>
    <row r="50">
      <c r="A50" s="76"/>
      <c r="H50" s="76"/>
    </row>
    <row r="51">
      <c r="A51" s="76"/>
      <c r="H51" s="76"/>
    </row>
    <row r="52">
      <c r="A52" s="76"/>
      <c r="H52" s="76"/>
    </row>
    <row r="53">
      <c r="A53" s="76"/>
      <c r="H53" s="76"/>
    </row>
    <row r="54">
      <c r="A54" s="76"/>
      <c r="H54" s="76"/>
    </row>
    <row r="55">
      <c r="A55" s="76"/>
      <c r="H55" s="76"/>
    </row>
    <row r="56">
      <c r="A56" s="76"/>
      <c r="H56" s="76"/>
    </row>
    <row r="57">
      <c r="A57" s="76"/>
      <c r="H57" s="76"/>
    </row>
    <row r="58">
      <c r="A58" s="76"/>
      <c r="H58" s="76"/>
    </row>
    <row r="59">
      <c r="A59" s="76"/>
      <c r="H59" s="76"/>
    </row>
    <row r="60">
      <c r="A60" s="76"/>
      <c r="H60" s="76"/>
    </row>
    <row r="61">
      <c r="A61" s="76"/>
      <c r="H61" s="76"/>
    </row>
    <row r="62">
      <c r="A62" s="76"/>
      <c r="H62" s="76"/>
    </row>
    <row r="63">
      <c r="A63" s="76"/>
      <c r="H63" s="76"/>
    </row>
    <row r="64">
      <c r="A64" s="76"/>
      <c r="H64" s="76"/>
    </row>
    <row r="65">
      <c r="A65" s="76"/>
      <c r="H65" s="76"/>
    </row>
    <row r="66">
      <c r="A66" s="76"/>
      <c r="H66" s="76"/>
    </row>
    <row r="67">
      <c r="A67" s="76"/>
      <c r="H67" s="76"/>
    </row>
    <row r="68">
      <c r="A68" s="76"/>
      <c r="H68" s="76"/>
    </row>
    <row r="69">
      <c r="A69" s="76"/>
      <c r="H69" s="76"/>
    </row>
    <row r="70">
      <c r="A70" s="76"/>
      <c r="H70" s="76"/>
    </row>
    <row r="71">
      <c r="A71" s="76"/>
      <c r="H71" s="76"/>
    </row>
    <row r="72">
      <c r="A72" s="76"/>
      <c r="H72" s="76"/>
    </row>
    <row r="73">
      <c r="A73" s="76"/>
      <c r="H73" s="76"/>
    </row>
    <row r="74">
      <c r="A74" s="76"/>
      <c r="H74" s="76"/>
    </row>
    <row r="75">
      <c r="A75" s="76"/>
      <c r="H75" s="76"/>
    </row>
    <row r="76">
      <c r="A76" s="76"/>
      <c r="H76" s="76"/>
    </row>
    <row r="77">
      <c r="A77" s="76"/>
      <c r="H77" s="76"/>
    </row>
    <row r="78">
      <c r="A78" s="76"/>
      <c r="H78" s="76"/>
    </row>
    <row r="79">
      <c r="A79" s="76"/>
      <c r="H79" s="76"/>
    </row>
    <row r="80">
      <c r="A80" s="76"/>
      <c r="H80" s="76"/>
    </row>
    <row r="81">
      <c r="A81" s="76"/>
      <c r="H81" s="76"/>
    </row>
    <row r="82">
      <c r="A82" s="76"/>
      <c r="H82" s="76"/>
    </row>
    <row r="83">
      <c r="A83" s="76"/>
      <c r="H83" s="76"/>
    </row>
    <row r="84">
      <c r="A84" s="76"/>
      <c r="H84" s="76"/>
    </row>
    <row r="85">
      <c r="A85" s="76"/>
      <c r="H85" s="76"/>
    </row>
    <row r="86">
      <c r="A86" s="76"/>
      <c r="H86" s="76"/>
    </row>
    <row r="87">
      <c r="A87" s="76"/>
      <c r="H87" s="76"/>
    </row>
    <row r="88">
      <c r="A88" s="76"/>
      <c r="H88" s="76"/>
    </row>
    <row r="89">
      <c r="A89" s="76"/>
      <c r="H89" s="76"/>
    </row>
    <row r="90">
      <c r="A90" s="76"/>
      <c r="H90" s="76"/>
    </row>
    <row r="91">
      <c r="A91" s="76"/>
      <c r="H91" s="76"/>
    </row>
    <row r="92">
      <c r="A92" s="76"/>
      <c r="H92" s="76"/>
    </row>
    <row r="93">
      <c r="A93" s="76"/>
      <c r="H93" s="76"/>
    </row>
    <row r="94">
      <c r="A94" s="76"/>
      <c r="H94" s="76"/>
    </row>
    <row r="95">
      <c r="A95" s="76"/>
      <c r="H95" s="76"/>
    </row>
    <row r="96">
      <c r="A96" s="76"/>
      <c r="H96" s="76"/>
    </row>
    <row r="97">
      <c r="A97" s="76"/>
      <c r="H97" s="76"/>
    </row>
    <row r="98">
      <c r="A98" s="76"/>
      <c r="H98" s="76"/>
    </row>
    <row r="99">
      <c r="A99" s="76"/>
      <c r="H99" s="76"/>
    </row>
    <row r="100">
      <c r="A100" s="76"/>
      <c r="H100" s="76"/>
    </row>
    <row r="101">
      <c r="A101" s="76"/>
      <c r="H101" s="76"/>
    </row>
    <row r="102">
      <c r="A102" s="76"/>
      <c r="H102" s="76"/>
    </row>
    <row r="103">
      <c r="A103" s="76"/>
      <c r="H103" s="76"/>
    </row>
    <row r="104">
      <c r="A104" s="76"/>
      <c r="H104" s="76"/>
    </row>
    <row r="105">
      <c r="A105" s="76"/>
      <c r="H105" s="76"/>
    </row>
    <row r="106">
      <c r="A106" s="76"/>
      <c r="H106" s="76"/>
    </row>
    <row r="107">
      <c r="A107" s="76"/>
      <c r="H107" s="76"/>
    </row>
    <row r="108">
      <c r="A108" s="76"/>
      <c r="H108" s="76"/>
    </row>
    <row r="109">
      <c r="A109" s="76"/>
      <c r="H109" s="76"/>
    </row>
    <row r="110">
      <c r="A110" s="76"/>
      <c r="H110" s="76"/>
    </row>
    <row r="111">
      <c r="A111" s="76"/>
      <c r="H111" s="76"/>
    </row>
    <row r="112">
      <c r="A112" s="76"/>
      <c r="H112" s="76"/>
    </row>
    <row r="113">
      <c r="A113" s="76"/>
      <c r="H113" s="76"/>
    </row>
    <row r="114">
      <c r="A114" s="76"/>
      <c r="H114" s="76"/>
    </row>
    <row r="115">
      <c r="A115" s="76"/>
      <c r="H115" s="76"/>
    </row>
    <row r="116">
      <c r="A116" s="76"/>
      <c r="H116" s="76"/>
    </row>
    <row r="117">
      <c r="A117" s="76"/>
      <c r="H117" s="76"/>
    </row>
    <row r="118">
      <c r="A118" s="76"/>
      <c r="H118" s="76"/>
    </row>
    <row r="119">
      <c r="A119" s="76"/>
      <c r="H119" s="76"/>
    </row>
    <row r="120">
      <c r="A120" s="76"/>
      <c r="H120" s="76"/>
    </row>
    <row r="121">
      <c r="A121" s="76"/>
      <c r="H121" s="76"/>
    </row>
    <row r="122">
      <c r="A122" s="76"/>
      <c r="H122" s="76"/>
    </row>
    <row r="123">
      <c r="A123" s="76"/>
      <c r="H123" s="76"/>
    </row>
    <row r="124">
      <c r="A124" s="76"/>
      <c r="H124" s="76"/>
    </row>
    <row r="125">
      <c r="A125" s="76"/>
      <c r="H125" s="76"/>
    </row>
    <row r="126">
      <c r="A126" s="76"/>
      <c r="H126" s="76"/>
    </row>
    <row r="127">
      <c r="A127" s="76"/>
      <c r="H127" s="76"/>
    </row>
    <row r="128">
      <c r="A128" s="76"/>
      <c r="H128" s="76"/>
    </row>
    <row r="129">
      <c r="A129" s="76"/>
      <c r="H129" s="76"/>
    </row>
    <row r="130">
      <c r="A130" s="76"/>
      <c r="H130" s="76"/>
    </row>
    <row r="131">
      <c r="A131" s="76"/>
      <c r="H131" s="76"/>
    </row>
    <row r="132">
      <c r="A132" s="76"/>
      <c r="H132" s="76"/>
    </row>
    <row r="133">
      <c r="A133" s="76"/>
      <c r="H133" s="76"/>
    </row>
    <row r="134">
      <c r="A134" s="76"/>
      <c r="H134" s="76"/>
    </row>
    <row r="135">
      <c r="A135" s="76"/>
      <c r="H135" s="76"/>
    </row>
    <row r="136">
      <c r="A136" s="76"/>
      <c r="H136" s="76"/>
    </row>
    <row r="137">
      <c r="A137" s="76"/>
      <c r="H137" s="76"/>
    </row>
    <row r="138">
      <c r="A138" s="76"/>
      <c r="H138" s="76"/>
    </row>
    <row r="139">
      <c r="A139" s="76"/>
      <c r="H139" s="76"/>
    </row>
    <row r="140">
      <c r="A140" s="76"/>
      <c r="H140" s="76"/>
    </row>
    <row r="141">
      <c r="A141" s="76"/>
      <c r="H141" s="76"/>
    </row>
    <row r="142">
      <c r="A142" s="76"/>
      <c r="H142" s="76"/>
    </row>
    <row r="143">
      <c r="A143" s="76"/>
      <c r="H143" s="76"/>
    </row>
    <row r="144">
      <c r="A144" s="76"/>
      <c r="H144" s="76"/>
    </row>
    <row r="145">
      <c r="A145" s="76"/>
      <c r="H145" s="76"/>
    </row>
    <row r="146">
      <c r="A146" s="76"/>
      <c r="H146" s="76"/>
    </row>
    <row r="147">
      <c r="A147" s="76"/>
      <c r="H147" s="76"/>
    </row>
    <row r="148">
      <c r="A148" s="76"/>
      <c r="H148" s="76"/>
    </row>
    <row r="149">
      <c r="A149" s="76"/>
      <c r="H149" s="76"/>
    </row>
    <row r="150">
      <c r="A150" s="76"/>
      <c r="H150" s="76"/>
    </row>
    <row r="151">
      <c r="A151" s="76"/>
      <c r="H151" s="76"/>
    </row>
    <row r="152">
      <c r="A152" s="76"/>
      <c r="H152" s="76"/>
    </row>
    <row r="153">
      <c r="A153" s="76"/>
      <c r="H153" s="76"/>
    </row>
    <row r="154">
      <c r="A154" s="76"/>
      <c r="H154" s="76"/>
    </row>
    <row r="155">
      <c r="A155" s="76"/>
      <c r="H155" s="76"/>
    </row>
    <row r="156">
      <c r="A156" s="76"/>
      <c r="H156" s="76"/>
    </row>
    <row r="157">
      <c r="A157" s="76"/>
      <c r="H157" s="76"/>
    </row>
    <row r="158">
      <c r="A158" s="76"/>
      <c r="H158" s="76"/>
    </row>
    <row r="159">
      <c r="A159" s="76"/>
      <c r="H159" s="76"/>
    </row>
    <row r="160">
      <c r="A160" s="76"/>
      <c r="H160" s="76"/>
    </row>
    <row r="161">
      <c r="A161" s="76"/>
      <c r="H161" s="76"/>
    </row>
    <row r="162">
      <c r="A162" s="76"/>
      <c r="H162" s="76"/>
    </row>
    <row r="163">
      <c r="A163" s="76"/>
      <c r="H163" s="76"/>
    </row>
    <row r="164">
      <c r="A164" s="76"/>
      <c r="H164" s="76"/>
    </row>
    <row r="165">
      <c r="A165" s="76"/>
      <c r="H165" s="76"/>
    </row>
    <row r="166">
      <c r="A166" s="76"/>
      <c r="H166" s="76"/>
    </row>
    <row r="167">
      <c r="A167" s="76"/>
      <c r="H167" s="76"/>
    </row>
    <row r="168">
      <c r="A168" s="76"/>
      <c r="H168" s="76"/>
    </row>
    <row r="169">
      <c r="A169" s="76"/>
      <c r="H169" s="76"/>
    </row>
    <row r="170">
      <c r="A170" s="76"/>
      <c r="H170" s="76"/>
    </row>
    <row r="171">
      <c r="A171" s="76"/>
      <c r="H171" s="76"/>
    </row>
    <row r="172">
      <c r="A172" s="76"/>
      <c r="H172" s="76"/>
    </row>
    <row r="173">
      <c r="A173" s="76"/>
      <c r="H173" s="76"/>
    </row>
    <row r="174">
      <c r="A174" s="76"/>
      <c r="H174" s="76"/>
    </row>
    <row r="175">
      <c r="A175" s="76"/>
      <c r="H175" s="76"/>
    </row>
    <row r="176">
      <c r="A176" s="76"/>
      <c r="H176" s="76"/>
    </row>
    <row r="177">
      <c r="A177" s="76"/>
      <c r="H177" s="76"/>
    </row>
    <row r="178">
      <c r="A178" s="76"/>
      <c r="H178" s="76"/>
    </row>
    <row r="179">
      <c r="A179" s="76"/>
      <c r="H179" s="76"/>
    </row>
    <row r="180">
      <c r="A180" s="76"/>
      <c r="H180" s="76"/>
    </row>
    <row r="181">
      <c r="A181" s="76"/>
      <c r="H181" s="76"/>
    </row>
    <row r="182">
      <c r="A182" s="76"/>
      <c r="H182" s="76"/>
    </row>
    <row r="183">
      <c r="A183" s="76"/>
      <c r="H183" s="76"/>
    </row>
    <row r="184">
      <c r="A184" s="76"/>
      <c r="H184" s="76"/>
    </row>
    <row r="185">
      <c r="A185" s="76"/>
      <c r="H185" s="76"/>
    </row>
    <row r="186">
      <c r="A186" s="76"/>
      <c r="H186" s="76"/>
    </row>
    <row r="187">
      <c r="A187" s="76"/>
      <c r="H187" s="76"/>
    </row>
    <row r="188">
      <c r="A188" s="76"/>
      <c r="H188" s="76"/>
    </row>
    <row r="189">
      <c r="A189" s="76"/>
      <c r="H189" s="76"/>
    </row>
    <row r="190">
      <c r="A190" s="76"/>
      <c r="H190" s="76"/>
    </row>
    <row r="191">
      <c r="A191" s="76"/>
      <c r="H191" s="76"/>
    </row>
    <row r="192">
      <c r="A192" s="76"/>
      <c r="H192" s="76"/>
    </row>
    <row r="193">
      <c r="A193" s="76"/>
      <c r="H193" s="76"/>
    </row>
    <row r="194">
      <c r="A194" s="76"/>
      <c r="H194" s="76"/>
    </row>
    <row r="195">
      <c r="A195" s="76"/>
      <c r="H195" s="76"/>
    </row>
    <row r="196">
      <c r="A196" s="76"/>
      <c r="H196" s="76"/>
    </row>
    <row r="197">
      <c r="A197" s="76"/>
      <c r="H197" s="76"/>
    </row>
    <row r="198">
      <c r="A198" s="76"/>
      <c r="H198" s="76"/>
    </row>
    <row r="199">
      <c r="A199" s="76"/>
      <c r="H199" s="76"/>
    </row>
    <row r="200">
      <c r="A200" s="76"/>
      <c r="H200" s="76"/>
    </row>
    <row r="201">
      <c r="A201" s="76"/>
      <c r="H201" s="76"/>
    </row>
    <row r="202">
      <c r="A202" s="76"/>
      <c r="H202" s="76"/>
    </row>
    <row r="203">
      <c r="A203" s="76"/>
      <c r="H203" s="76"/>
    </row>
    <row r="204">
      <c r="A204" s="76"/>
      <c r="H204" s="76"/>
    </row>
    <row r="205">
      <c r="A205" s="76"/>
      <c r="H205" s="76"/>
    </row>
    <row r="206">
      <c r="A206" s="76"/>
      <c r="H206" s="76"/>
    </row>
    <row r="207">
      <c r="A207" s="76"/>
      <c r="H207" s="76"/>
    </row>
    <row r="208">
      <c r="A208" s="76"/>
      <c r="H208" s="76"/>
    </row>
    <row r="209">
      <c r="A209" s="76"/>
      <c r="H209" s="76"/>
    </row>
    <row r="210">
      <c r="A210" s="76"/>
      <c r="H210" s="76"/>
    </row>
    <row r="211">
      <c r="A211" s="76"/>
      <c r="H211" s="76"/>
    </row>
    <row r="212">
      <c r="A212" s="76"/>
      <c r="H212" s="76"/>
    </row>
    <row r="213">
      <c r="A213" s="76"/>
      <c r="H213" s="76"/>
    </row>
    <row r="214">
      <c r="A214" s="76"/>
      <c r="H214" s="76"/>
    </row>
    <row r="215">
      <c r="A215" s="76"/>
      <c r="H215" s="76"/>
    </row>
    <row r="216">
      <c r="A216" s="76"/>
      <c r="H216" s="76"/>
    </row>
    <row r="217">
      <c r="A217" s="76"/>
      <c r="H217" s="76"/>
    </row>
    <row r="218">
      <c r="A218" s="76"/>
      <c r="H218" s="76"/>
    </row>
    <row r="219">
      <c r="A219" s="76"/>
      <c r="H219" s="76"/>
    </row>
    <row r="220">
      <c r="A220" s="76"/>
      <c r="H220" s="76"/>
    </row>
    <row r="221">
      <c r="A221" s="76"/>
      <c r="H221" s="76"/>
    </row>
    <row r="222">
      <c r="A222" s="76"/>
      <c r="H222" s="76"/>
    </row>
    <row r="223">
      <c r="A223" s="76"/>
      <c r="H223" s="76"/>
    </row>
    <row r="224">
      <c r="A224" s="76"/>
      <c r="H224" s="76"/>
    </row>
    <row r="225">
      <c r="A225" s="76"/>
      <c r="H225" s="76"/>
    </row>
    <row r="226">
      <c r="A226" s="76"/>
      <c r="H226" s="76"/>
    </row>
    <row r="227">
      <c r="A227" s="76"/>
      <c r="H227" s="76"/>
    </row>
    <row r="228">
      <c r="A228" s="76"/>
      <c r="H228" s="76"/>
    </row>
    <row r="229">
      <c r="A229" s="76"/>
      <c r="H229" s="76"/>
    </row>
    <row r="230">
      <c r="A230" s="76"/>
      <c r="H230" s="76"/>
    </row>
    <row r="231">
      <c r="A231" s="76"/>
      <c r="H231" s="76"/>
    </row>
    <row r="232">
      <c r="A232" s="76"/>
      <c r="H232" s="76"/>
    </row>
    <row r="233">
      <c r="A233" s="76"/>
      <c r="H233" s="76"/>
    </row>
    <row r="234">
      <c r="A234" s="76"/>
      <c r="H234" s="76"/>
    </row>
    <row r="235">
      <c r="A235" s="76"/>
      <c r="H235" s="76"/>
    </row>
    <row r="236">
      <c r="A236" s="76"/>
      <c r="H236" s="76"/>
    </row>
    <row r="237">
      <c r="A237" s="76"/>
      <c r="H237" s="76"/>
    </row>
    <row r="238">
      <c r="A238" s="76"/>
      <c r="H238" s="76"/>
    </row>
    <row r="239">
      <c r="A239" s="76"/>
      <c r="H239" s="76"/>
    </row>
    <row r="240">
      <c r="A240" s="76"/>
      <c r="H240" s="76"/>
    </row>
    <row r="241">
      <c r="A241" s="76"/>
      <c r="H241" s="76"/>
    </row>
    <row r="242">
      <c r="A242" s="76"/>
      <c r="H242" s="76"/>
    </row>
    <row r="243">
      <c r="A243" s="76"/>
      <c r="H243" s="76"/>
    </row>
    <row r="244">
      <c r="A244" s="76"/>
      <c r="H244" s="76"/>
    </row>
    <row r="245">
      <c r="A245" s="76"/>
      <c r="H245" s="76"/>
    </row>
    <row r="246">
      <c r="A246" s="76"/>
      <c r="H246" s="76"/>
    </row>
    <row r="247">
      <c r="A247" s="76"/>
      <c r="H247" s="76"/>
    </row>
    <row r="248">
      <c r="A248" s="76"/>
      <c r="H248" s="76"/>
    </row>
    <row r="249">
      <c r="A249" s="76"/>
      <c r="H249" s="76"/>
    </row>
    <row r="250">
      <c r="A250" s="76"/>
      <c r="H250" s="76"/>
    </row>
    <row r="251">
      <c r="A251" s="76"/>
      <c r="H251" s="76"/>
    </row>
    <row r="252">
      <c r="A252" s="76"/>
      <c r="H252" s="76"/>
    </row>
    <row r="253">
      <c r="A253" s="76"/>
      <c r="H253" s="76"/>
    </row>
    <row r="254">
      <c r="A254" s="76"/>
      <c r="H254" s="76"/>
    </row>
    <row r="255">
      <c r="A255" s="76"/>
      <c r="H255" s="76"/>
    </row>
    <row r="256">
      <c r="A256" s="76"/>
      <c r="H256" s="76"/>
    </row>
    <row r="257">
      <c r="A257" s="76"/>
      <c r="H257" s="76"/>
    </row>
    <row r="258">
      <c r="A258" s="76"/>
      <c r="H258" s="76"/>
    </row>
    <row r="259">
      <c r="A259" s="76"/>
      <c r="H259" s="76"/>
    </row>
    <row r="260">
      <c r="A260" s="76"/>
      <c r="H260" s="76"/>
    </row>
    <row r="261">
      <c r="A261" s="76"/>
      <c r="H261" s="76"/>
    </row>
    <row r="262">
      <c r="A262" s="76"/>
      <c r="H262" s="76"/>
    </row>
    <row r="263">
      <c r="A263" s="76"/>
      <c r="H263" s="76"/>
    </row>
    <row r="264">
      <c r="A264" s="76"/>
      <c r="H264" s="76"/>
    </row>
    <row r="265">
      <c r="A265" s="76"/>
      <c r="H265" s="76"/>
    </row>
    <row r="266">
      <c r="A266" s="76"/>
      <c r="H266" s="76"/>
    </row>
    <row r="267">
      <c r="A267" s="76"/>
      <c r="H267" s="76"/>
    </row>
    <row r="268">
      <c r="A268" s="76"/>
      <c r="H268" s="76"/>
    </row>
    <row r="269">
      <c r="A269" s="76"/>
      <c r="H269" s="76"/>
    </row>
    <row r="270">
      <c r="A270" s="76"/>
      <c r="H270" s="76"/>
    </row>
    <row r="271">
      <c r="A271" s="76"/>
      <c r="H271" s="76"/>
    </row>
    <row r="272">
      <c r="A272" s="76"/>
      <c r="H272" s="76"/>
    </row>
    <row r="273">
      <c r="A273" s="76"/>
      <c r="H273" s="76"/>
    </row>
    <row r="274">
      <c r="A274" s="76"/>
      <c r="H274" s="76"/>
    </row>
    <row r="275">
      <c r="A275" s="76"/>
      <c r="H275" s="76"/>
    </row>
    <row r="276">
      <c r="A276" s="76"/>
      <c r="H276" s="76"/>
    </row>
    <row r="277">
      <c r="A277" s="76"/>
      <c r="H277" s="76"/>
    </row>
    <row r="278">
      <c r="A278" s="76"/>
      <c r="H278" s="76"/>
    </row>
    <row r="279">
      <c r="A279" s="76"/>
      <c r="H279" s="76"/>
    </row>
    <row r="280">
      <c r="A280" s="76"/>
      <c r="H280" s="76"/>
    </row>
    <row r="281">
      <c r="A281" s="76"/>
      <c r="H281" s="76"/>
    </row>
    <row r="282">
      <c r="A282" s="76"/>
      <c r="H282" s="76"/>
    </row>
    <row r="283">
      <c r="A283" s="76"/>
      <c r="H283" s="76"/>
    </row>
    <row r="284">
      <c r="A284" s="76"/>
      <c r="H284" s="76"/>
    </row>
    <row r="285">
      <c r="A285" s="76"/>
      <c r="H285" s="76"/>
    </row>
    <row r="286">
      <c r="A286" s="76"/>
      <c r="H286" s="76"/>
    </row>
    <row r="287">
      <c r="A287" s="76"/>
      <c r="H287" s="76"/>
    </row>
    <row r="288">
      <c r="A288" s="76"/>
      <c r="H288" s="76"/>
    </row>
    <row r="289">
      <c r="A289" s="76"/>
      <c r="H289" s="76"/>
    </row>
    <row r="290">
      <c r="A290" s="76"/>
      <c r="H290" s="76"/>
    </row>
    <row r="291">
      <c r="A291" s="76"/>
      <c r="H291" s="76"/>
    </row>
    <row r="292">
      <c r="A292" s="76"/>
      <c r="H292" s="76"/>
    </row>
    <row r="293">
      <c r="A293" s="76"/>
      <c r="H293" s="76"/>
    </row>
    <row r="294">
      <c r="A294" s="76"/>
      <c r="H294" s="76"/>
    </row>
    <row r="295">
      <c r="A295" s="76"/>
      <c r="H295" s="76"/>
    </row>
    <row r="296">
      <c r="A296" s="76"/>
      <c r="H296" s="76"/>
    </row>
    <row r="297">
      <c r="A297" s="76"/>
      <c r="H297" s="76"/>
    </row>
    <row r="298">
      <c r="A298" s="76"/>
      <c r="H298" s="76"/>
    </row>
    <row r="299">
      <c r="A299" s="76"/>
      <c r="H299" s="76"/>
    </row>
    <row r="300">
      <c r="A300" s="76"/>
      <c r="H300" s="76"/>
    </row>
    <row r="301">
      <c r="A301" s="76"/>
      <c r="H301" s="76"/>
    </row>
    <row r="302">
      <c r="A302" s="76"/>
      <c r="H302" s="76"/>
    </row>
    <row r="303">
      <c r="A303" s="76"/>
      <c r="H303" s="76"/>
    </row>
    <row r="304">
      <c r="A304" s="76"/>
      <c r="H304" s="76"/>
    </row>
    <row r="305">
      <c r="A305" s="76"/>
      <c r="H305" s="76"/>
    </row>
    <row r="306">
      <c r="A306" s="76"/>
      <c r="H306" s="76"/>
    </row>
    <row r="307">
      <c r="A307" s="76"/>
      <c r="H307" s="76"/>
    </row>
    <row r="308">
      <c r="A308" s="76"/>
      <c r="H308" s="76"/>
    </row>
    <row r="309">
      <c r="A309" s="76"/>
      <c r="H309" s="76"/>
    </row>
    <row r="310">
      <c r="A310" s="76"/>
      <c r="H310" s="76"/>
    </row>
    <row r="311">
      <c r="A311" s="76"/>
      <c r="H311" s="76"/>
    </row>
    <row r="312">
      <c r="A312" s="76"/>
      <c r="H312" s="76"/>
    </row>
    <row r="313">
      <c r="A313" s="76"/>
      <c r="H313" s="76"/>
    </row>
    <row r="314">
      <c r="A314" s="76"/>
      <c r="H314" s="76"/>
    </row>
    <row r="315">
      <c r="A315" s="76"/>
      <c r="H315" s="76"/>
    </row>
    <row r="316">
      <c r="A316" s="76"/>
      <c r="H316" s="76"/>
    </row>
    <row r="317">
      <c r="A317" s="76"/>
      <c r="H317" s="76"/>
    </row>
    <row r="318">
      <c r="A318" s="76"/>
      <c r="H318" s="76"/>
    </row>
    <row r="319">
      <c r="A319" s="76"/>
      <c r="H319" s="76"/>
    </row>
    <row r="320">
      <c r="A320" s="76"/>
      <c r="H320" s="76"/>
    </row>
    <row r="321">
      <c r="A321" s="76"/>
      <c r="H321" s="76"/>
    </row>
    <row r="322">
      <c r="A322" s="76"/>
      <c r="H322" s="76"/>
    </row>
    <row r="323">
      <c r="A323" s="76"/>
      <c r="H323" s="76"/>
    </row>
    <row r="324">
      <c r="A324" s="76"/>
      <c r="H324" s="76"/>
    </row>
    <row r="325">
      <c r="A325" s="76"/>
      <c r="H325" s="76"/>
    </row>
    <row r="326">
      <c r="A326" s="76"/>
      <c r="H326" s="76"/>
    </row>
    <row r="327">
      <c r="A327" s="76"/>
      <c r="H327" s="76"/>
    </row>
    <row r="328">
      <c r="A328" s="76"/>
      <c r="H328" s="76"/>
    </row>
    <row r="329">
      <c r="A329" s="76"/>
      <c r="H329" s="76"/>
    </row>
    <row r="330">
      <c r="A330" s="76"/>
      <c r="H330" s="76"/>
    </row>
    <row r="331">
      <c r="A331" s="76"/>
      <c r="H331" s="76"/>
    </row>
    <row r="332">
      <c r="A332" s="76"/>
      <c r="H332" s="76"/>
    </row>
    <row r="333">
      <c r="A333" s="76"/>
      <c r="H333" s="76"/>
    </row>
    <row r="334">
      <c r="A334" s="76"/>
      <c r="H334" s="76"/>
    </row>
    <row r="335">
      <c r="A335" s="76"/>
      <c r="H335" s="76"/>
    </row>
    <row r="336">
      <c r="A336" s="76"/>
      <c r="H336" s="76"/>
    </row>
    <row r="337">
      <c r="A337" s="76"/>
      <c r="H337" s="76"/>
    </row>
    <row r="338">
      <c r="A338" s="76"/>
      <c r="H338" s="76"/>
    </row>
    <row r="339">
      <c r="A339" s="76"/>
      <c r="H339" s="76"/>
    </row>
    <row r="340">
      <c r="A340" s="76"/>
      <c r="H340" s="76"/>
    </row>
    <row r="341">
      <c r="A341" s="76"/>
      <c r="H341" s="76"/>
    </row>
    <row r="342">
      <c r="A342" s="76"/>
      <c r="H342" s="76"/>
    </row>
    <row r="343">
      <c r="A343" s="76"/>
      <c r="H343" s="76"/>
    </row>
    <row r="344">
      <c r="A344" s="76"/>
      <c r="H344" s="76"/>
    </row>
    <row r="345">
      <c r="A345" s="76"/>
      <c r="H345" s="76"/>
    </row>
    <row r="346">
      <c r="A346" s="76"/>
      <c r="H346" s="76"/>
    </row>
    <row r="347">
      <c r="A347" s="76"/>
      <c r="H347" s="76"/>
    </row>
    <row r="348">
      <c r="A348" s="76"/>
      <c r="H348" s="76"/>
    </row>
    <row r="349">
      <c r="A349" s="76"/>
      <c r="H349" s="76"/>
    </row>
    <row r="350">
      <c r="A350" s="76"/>
      <c r="H350" s="76"/>
    </row>
    <row r="351">
      <c r="A351" s="76"/>
      <c r="H351" s="76"/>
    </row>
    <row r="352">
      <c r="A352" s="76"/>
      <c r="H352" s="76"/>
    </row>
    <row r="353">
      <c r="A353" s="76"/>
      <c r="H353" s="76"/>
    </row>
    <row r="354">
      <c r="A354" s="76"/>
      <c r="H354" s="76"/>
    </row>
    <row r="355">
      <c r="A355" s="76"/>
      <c r="H355" s="76"/>
    </row>
    <row r="356">
      <c r="A356" s="76"/>
      <c r="H356" s="76"/>
    </row>
    <row r="357">
      <c r="A357" s="76"/>
      <c r="H357" s="76"/>
    </row>
    <row r="358">
      <c r="A358" s="76"/>
      <c r="H358" s="76"/>
    </row>
    <row r="359">
      <c r="A359" s="76"/>
      <c r="H359" s="76"/>
    </row>
    <row r="360">
      <c r="A360" s="76"/>
      <c r="H360" s="76"/>
    </row>
    <row r="361">
      <c r="A361" s="76"/>
      <c r="H361" s="76"/>
    </row>
    <row r="362">
      <c r="A362" s="76"/>
      <c r="H362" s="76"/>
    </row>
    <row r="363">
      <c r="A363" s="76"/>
      <c r="H363" s="76"/>
    </row>
    <row r="364">
      <c r="A364" s="76"/>
      <c r="H364" s="76"/>
    </row>
    <row r="365">
      <c r="A365" s="76"/>
      <c r="H365" s="76"/>
    </row>
    <row r="366">
      <c r="A366" s="76"/>
      <c r="H366" s="76"/>
    </row>
    <row r="367">
      <c r="A367" s="76"/>
      <c r="H367" s="76"/>
    </row>
    <row r="368">
      <c r="A368" s="76"/>
      <c r="H368" s="76"/>
    </row>
    <row r="369">
      <c r="A369" s="76"/>
      <c r="H369" s="76"/>
    </row>
    <row r="370">
      <c r="A370" s="76"/>
      <c r="H370" s="76"/>
    </row>
    <row r="371">
      <c r="A371" s="76"/>
      <c r="H371" s="76"/>
    </row>
    <row r="372">
      <c r="A372" s="76"/>
      <c r="H372" s="76"/>
    </row>
    <row r="373">
      <c r="A373" s="76"/>
      <c r="H373" s="76"/>
    </row>
    <row r="374">
      <c r="A374" s="76"/>
      <c r="H374" s="76"/>
    </row>
    <row r="375">
      <c r="A375" s="76"/>
      <c r="H375" s="76"/>
    </row>
    <row r="376">
      <c r="A376" s="76"/>
      <c r="H376" s="76"/>
    </row>
    <row r="377">
      <c r="A377" s="76"/>
      <c r="H377" s="76"/>
    </row>
    <row r="378">
      <c r="A378" s="76"/>
      <c r="H378" s="76"/>
    </row>
    <row r="379">
      <c r="A379" s="76"/>
      <c r="H379" s="76"/>
    </row>
    <row r="380">
      <c r="A380" s="76"/>
      <c r="H380" s="76"/>
    </row>
    <row r="381">
      <c r="A381" s="76"/>
      <c r="H381" s="76"/>
    </row>
    <row r="382">
      <c r="A382" s="76"/>
      <c r="H382" s="76"/>
    </row>
    <row r="383">
      <c r="A383" s="76"/>
      <c r="H383" s="76"/>
    </row>
    <row r="384">
      <c r="A384" s="76"/>
      <c r="H384" s="76"/>
    </row>
    <row r="385">
      <c r="A385" s="76"/>
      <c r="H385" s="76"/>
    </row>
    <row r="386">
      <c r="A386" s="76"/>
      <c r="H386" s="76"/>
    </row>
    <row r="387">
      <c r="A387" s="76"/>
      <c r="H387" s="76"/>
    </row>
    <row r="388">
      <c r="A388" s="76"/>
      <c r="H388" s="76"/>
    </row>
    <row r="389">
      <c r="A389" s="76"/>
      <c r="H389" s="76"/>
    </row>
    <row r="390">
      <c r="A390" s="76"/>
      <c r="H390" s="76"/>
    </row>
    <row r="391">
      <c r="A391" s="76"/>
      <c r="H391" s="76"/>
    </row>
    <row r="392">
      <c r="A392" s="76"/>
      <c r="H392" s="76"/>
    </row>
    <row r="393">
      <c r="A393" s="76"/>
      <c r="H393" s="76"/>
    </row>
    <row r="394">
      <c r="A394" s="76"/>
      <c r="H394" s="76"/>
    </row>
    <row r="395">
      <c r="A395" s="76"/>
      <c r="H395" s="76"/>
    </row>
    <row r="396">
      <c r="A396" s="76"/>
      <c r="H396" s="76"/>
    </row>
    <row r="397">
      <c r="A397" s="76"/>
      <c r="H397" s="76"/>
    </row>
    <row r="398">
      <c r="A398" s="76"/>
      <c r="H398" s="76"/>
    </row>
    <row r="399">
      <c r="A399" s="76"/>
      <c r="H399" s="76"/>
    </row>
    <row r="400">
      <c r="A400" s="76"/>
      <c r="H400" s="76"/>
    </row>
    <row r="401">
      <c r="A401" s="76"/>
      <c r="H401" s="76"/>
    </row>
    <row r="402">
      <c r="A402" s="76"/>
      <c r="H402" s="76"/>
    </row>
    <row r="403">
      <c r="A403" s="76"/>
      <c r="H403" s="76"/>
    </row>
    <row r="404">
      <c r="A404" s="76"/>
      <c r="H404" s="76"/>
    </row>
    <row r="405">
      <c r="A405" s="76"/>
      <c r="H405" s="76"/>
    </row>
    <row r="406">
      <c r="A406" s="76"/>
      <c r="H406" s="76"/>
    </row>
    <row r="407">
      <c r="A407" s="76"/>
      <c r="H407" s="76"/>
    </row>
    <row r="408">
      <c r="A408" s="76"/>
      <c r="H408" s="76"/>
    </row>
    <row r="409">
      <c r="A409" s="76"/>
      <c r="H409" s="76"/>
    </row>
    <row r="410">
      <c r="A410" s="76"/>
      <c r="H410" s="76"/>
    </row>
    <row r="411">
      <c r="A411" s="76"/>
      <c r="H411" s="76"/>
    </row>
    <row r="412">
      <c r="A412" s="76"/>
      <c r="H412" s="76"/>
    </row>
    <row r="413">
      <c r="A413" s="76"/>
      <c r="H413" s="76"/>
    </row>
    <row r="414">
      <c r="A414" s="76"/>
      <c r="H414" s="76"/>
    </row>
    <row r="415">
      <c r="A415" s="76"/>
      <c r="H415" s="76"/>
    </row>
    <row r="416">
      <c r="A416" s="76"/>
      <c r="H416" s="76"/>
    </row>
    <row r="417">
      <c r="A417" s="76"/>
      <c r="H417" s="76"/>
    </row>
    <row r="418">
      <c r="A418" s="76"/>
      <c r="H418" s="76"/>
    </row>
    <row r="419">
      <c r="A419" s="76"/>
      <c r="H419" s="76"/>
    </row>
    <row r="420">
      <c r="A420" s="76"/>
      <c r="H420" s="76"/>
    </row>
    <row r="421">
      <c r="A421" s="76"/>
      <c r="H421" s="76"/>
    </row>
    <row r="422">
      <c r="A422" s="76"/>
      <c r="H422" s="76"/>
    </row>
    <row r="423">
      <c r="A423" s="76"/>
      <c r="H423" s="76"/>
    </row>
    <row r="424">
      <c r="A424" s="76"/>
      <c r="H424" s="76"/>
    </row>
    <row r="425">
      <c r="A425" s="76"/>
      <c r="H425" s="76"/>
    </row>
    <row r="426">
      <c r="A426" s="76"/>
      <c r="H426" s="76"/>
    </row>
    <row r="427">
      <c r="A427" s="76"/>
      <c r="H427" s="76"/>
    </row>
    <row r="428">
      <c r="A428" s="76"/>
      <c r="H428" s="76"/>
    </row>
    <row r="429">
      <c r="A429" s="76"/>
      <c r="H429" s="76"/>
    </row>
    <row r="430">
      <c r="A430" s="76"/>
      <c r="H430" s="76"/>
    </row>
    <row r="431">
      <c r="A431" s="76"/>
      <c r="H431" s="76"/>
    </row>
    <row r="432">
      <c r="A432" s="76"/>
      <c r="H432" s="76"/>
    </row>
    <row r="433">
      <c r="A433" s="76"/>
      <c r="H433" s="76"/>
    </row>
    <row r="434">
      <c r="A434" s="76"/>
      <c r="H434" s="76"/>
    </row>
    <row r="435">
      <c r="A435" s="76"/>
      <c r="H435" s="76"/>
    </row>
    <row r="436">
      <c r="A436" s="76"/>
      <c r="H436" s="76"/>
    </row>
    <row r="437">
      <c r="A437" s="76"/>
      <c r="H437" s="76"/>
    </row>
    <row r="438">
      <c r="A438" s="76"/>
      <c r="H438" s="76"/>
    </row>
    <row r="439">
      <c r="A439" s="76"/>
      <c r="H439" s="76"/>
    </row>
    <row r="440">
      <c r="A440" s="76"/>
      <c r="H440" s="76"/>
    </row>
    <row r="441">
      <c r="A441" s="76"/>
      <c r="H441" s="76"/>
    </row>
    <row r="442">
      <c r="A442" s="76"/>
      <c r="H442" s="76"/>
    </row>
    <row r="443">
      <c r="A443" s="76"/>
      <c r="H443" s="76"/>
    </row>
    <row r="444">
      <c r="A444" s="76"/>
      <c r="H444" s="76"/>
    </row>
    <row r="445">
      <c r="A445" s="76"/>
      <c r="H445" s="76"/>
    </row>
    <row r="446">
      <c r="A446" s="76"/>
      <c r="H446" s="76"/>
    </row>
    <row r="447">
      <c r="A447" s="76"/>
      <c r="H447" s="76"/>
    </row>
    <row r="448">
      <c r="A448" s="76"/>
      <c r="H448" s="76"/>
    </row>
    <row r="449">
      <c r="A449" s="76"/>
      <c r="H449" s="76"/>
    </row>
    <row r="450">
      <c r="A450" s="76"/>
      <c r="H450" s="76"/>
    </row>
    <row r="451">
      <c r="A451" s="76"/>
      <c r="H451" s="76"/>
    </row>
    <row r="452">
      <c r="A452" s="76"/>
      <c r="H452" s="76"/>
    </row>
    <row r="453">
      <c r="A453" s="76"/>
      <c r="H453" s="76"/>
    </row>
    <row r="454">
      <c r="A454" s="76"/>
      <c r="H454" s="76"/>
    </row>
    <row r="455">
      <c r="A455" s="76"/>
      <c r="H455" s="76"/>
    </row>
    <row r="456">
      <c r="A456" s="76"/>
      <c r="H456" s="76"/>
    </row>
    <row r="457">
      <c r="A457" s="76"/>
      <c r="H457" s="76"/>
    </row>
    <row r="458">
      <c r="A458" s="76"/>
      <c r="H458" s="76"/>
    </row>
    <row r="459">
      <c r="A459" s="76"/>
      <c r="H459" s="76"/>
    </row>
    <row r="460">
      <c r="A460" s="76"/>
      <c r="H460" s="76"/>
    </row>
    <row r="461">
      <c r="A461" s="76"/>
      <c r="H461" s="76"/>
    </row>
    <row r="462">
      <c r="A462" s="76"/>
      <c r="H462" s="76"/>
    </row>
    <row r="463">
      <c r="A463" s="76"/>
      <c r="H463" s="76"/>
    </row>
    <row r="464">
      <c r="A464" s="76"/>
      <c r="H464" s="76"/>
    </row>
    <row r="465">
      <c r="A465" s="76"/>
      <c r="H465" s="76"/>
    </row>
    <row r="466">
      <c r="A466" s="76"/>
      <c r="H466" s="76"/>
    </row>
    <row r="467">
      <c r="A467" s="76"/>
      <c r="H467" s="76"/>
    </row>
    <row r="468">
      <c r="A468" s="76"/>
      <c r="H468" s="76"/>
    </row>
    <row r="469">
      <c r="A469" s="76"/>
      <c r="H469" s="76"/>
    </row>
    <row r="470">
      <c r="A470" s="76"/>
      <c r="H470" s="76"/>
    </row>
    <row r="471">
      <c r="A471" s="76"/>
      <c r="H471" s="76"/>
    </row>
    <row r="472">
      <c r="A472" s="76"/>
      <c r="H472" s="76"/>
    </row>
    <row r="473">
      <c r="A473" s="76"/>
      <c r="H473" s="76"/>
    </row>
    <row r="474">
      <c r="A474" s="76"/>
      <c r="H474" s="76"/>
    </row>
    <row r="475">
      <c r="A475" s="76"/>
      <c r="H475" s="76"/>
    </row>
    <row r="476">
      <c r="A476" s="76"/>
      <c r="H476" s="76"/>
    </row>
    <row r="477">
      <c r="A477" s="76"/>
      <c r="H477" s="76"/>
    </row>
    <row r="478">
      <c r="A478" s="76"/>
      <c r="H478" s="76"/>
    </row>
    <row r="479">
      <c r="A479" s="76"/>
      <c r="H479" s="76"/>
    </row>
    <row r="480">
      <c r="A480" s="76"/>
      <c r="H480" s="76"/>
    </row>
    <row r="481">
      <c r="A481" s="76"/>
      <c r="H481" s="76"/>
    </row>
    <row r="482">
      <c r="A482" s="76"/>
      <c r="H482" s="76"/>
    </row>
    <row r="483">
      <c r="A483" s="76"/>
      <c r="H483" s="76"/>
    </row>
    <row r="484">
      <c r="A484" s="76"/>
      <c r="H484" s="76"/>
    </row>
    <row r="485">
      <c r="A485" s="76"/>
      <c r="H485" s="76"/>
    </row>
    <row r="486">
      <c r="A486" s="76"/>
      <c r="H486" s="76"/>
    </row>
    <row r="487">
      <c r="A487" s="76"/>
      <c r="H487" s="76"/>
    </row>
    <row r="488">
      <c r="A488" s="76"/>
      <c r="H488" s="76"/>
    </row>
    <row r="489">
      <c r="A489" s="76"/>
      <c r="H489" s="76"/>
    </row>
    <row r="490">
      <c r="A490" s="76"/>
      <c r="H490" s="76"/>
    </row>
    <row r="491">
      <c r="A491" s="76"/>
      <c r="H491" s="76"/>
    </row>
    <row r="492">
      <c r="A492" s="76"/>
      <c r="H492" s="76"/>
    </row>
    <row r="493">
      <c r="A493" s="76"/>
      <c r="H493" s="76"/>
    </row>
    <row r="494">
      <c r="A494" s="76"/>
      <c r="H494" s="76"/>
    </row>
    <row r="495">
      <c r="A495" s="76"/>
      <c r="H495" s="76"/>
    </row>
    <row r="496">
      <c r="A496" s="76"/>
      <c r="H496" s="76"/>
    </row>
    <row r="497">
      <c r="A497" s="76"/>
      <c r="H497" s="76"/>
    </row>
    <row r="498">
      <c r="A498" s="76"/>
      <c r="H498" s="76"/>
    </row>
    <row r="499">
      <c r="A499" s="76"/>
      <c r="H499" s="76"/>
    </row>
    <row r="500">
      <c r="A500" s="76"/>
      <c r="H500" s="76"/>
    </row>
    <row r="501">
      <c r="A501" s="76"/>
      <c r="H501" s="76"/>
    </row>
    <row r="502">
      <c r="A502" s="76"/>
      <c r="H502" s="76"/>
    </row>
    <row r="503">
      <c r="A503" s="76"/>
      <c r="H503" s="76"/>
    </row>
    <row r="504">
      <c r="A504" s="76"/>
      <c r="H504" s="76"/>
    </row>
    <row r="505">
      <c r="A505" s="76"/>
      <c r="H505" s="76"/>
    </row>
    <row r="506">
      <c r="A506" s="76"/>
      <c r="H506" s="76"/>
    </row>
    <row r="507">
      <c r="A507" s="76"/>
      <c r="H507" s="76"/>
    </row>
    <row r="508">
      <c r="A508" s="76"/>
      <c r="H508" s="76"/>
    </row>
    <row r="509">
      <c r="A509" s="76"/>
      <c r="H509" s="76"/>
    </row>
    <row r="510">
      <c r="A510" s="76"/>
      <c r="H510" s="76"/>
    </row>
    <row r="511">
      <c r="A511" s="76"/>
      <c r="H511" s="76"/>
    </row>
    <row r="512">
      <c r="A512" s="76"/>
      <c r="H512" s="76"/>
    </row>
    <row r="513">
      <c r="A513" s="76"/>
      <c r="H513" s="76"/>
    </row>
    <row r="514">
      <c r="A514" s="76"/>
      <c r="H514" s="76"/>
    </row>
    <row r="515">
      <c r="A515" s="76"/>
      <c r="H515" s="76"/>
    </row>
    <row r="516">
      <c r="A516" s="76"/>
      <c r="H516" s="76"/>
    </row>
    <row r="517">
      <c r="A517" s="76"/>
      <c r="H517" s="76"/>
    </row>
    <row r="518">
      <c r="A518" s="76"/>
      <c r="H518" s="76"/>
    </row>
    <row r="519">
      <c r="A519" s="76"/>
      <c r="H519" s="76"/>
    </row>
    <row r="520">
      <c r="A520" s="76"/>
      <c r="H520" s="76"/>
    </row>
    <row r="521">
      <c r="A521" s="76"/>
      <c r="H521" s="76"/>
    </row>
    <row r="522">
      <c r="A522" s="76"/>
      <c r="H522" s="76"/>
    </row>
    <row r="523">
      <c r="A523" s="76"/>
      <c r="H523" s="76"/>
    </row>
    <row r="524">
      <c r="A524" s="76"/>
      <c r="H524" s="76"/>
    </row>
    <row r="525">
      <c r="A525" s="76"/>
      <c r="H525" s="76"/>
    </row>
    <row r="526">
      <c r="A526" s="76"/>
      <c r="H526" s="76"/>
    </row>
    <row r="527">
      <c r="A527" s="76"/>
      <c r="H527" s="76"/>
    </row>
    <row r="528">
      <c r="A528" s="76"/>
      <c r="H528" s="76"/>
    </row>
    <row r="529">
      <c r="A529" s="76"/>
      <c r="H529" s="76"/>
    </row>
    <row r="530">
      <c r="A530" s="76"/>
      <c r="H530" s="76"/>
    </row>
    <row r="531">
      <c r="A531" s="76"/>
      <c r="H531" s="76"/>
    </row>
    <row r="532">
      <c r="A532" s="76"/>
      <c r="H532" s="76"/>
    </row>
    <row r="533">
      <c r="A533" s="76"/>
      <c r="H533" s="76"/>
    </row>
    <row r="534">
      <c r="A534" s="76"/>
      <c r="H534" s="76"/>
    </row>
    <row r="535">
      <c r="A535" s="76"/>
      <c r="H535" s="76"/>
    </row>
    <row r="536">
      <c r="A536" s="76"/>
      <c r="H536" s="76"/>
    </row>
    <row r="537">
      <c r="A537" s="76"/>
      <c r="H537" s="76"/>
    </row>
    <row r="538">
      <c r="A538" s="76"/>
      <c r="H538" s="76"/>
    </row>
    <row r="539">
      <c r="A539" s="76"/>
      <c r="H539" s="76"/>
    </row>
    <row r="540">
      <c r="A540" s="76"/>
      <c r="H540" s="76"/>
    </row>
    <row r="541">
      <c r="A541" s="76"/>
      <c r="H541" s="76"/>
    </row>
    <row r="542">
      <c r="A542" s="76"/>
      <c r="H542" s="76"/>
    </row>
    <row r="543">
      <c r="A543" s="76"/>
      <c r="H543" s="76"/>
    </row>
    <row r="544">
      <c r="A544" s="76"/>
      <c r="H544" s="76"/>
    </row>
    <row r="545">
      <c r="A545" s="76"/>
      <c r="H545" s="76"/>
    </row>
    <row r="546">
      <c r="A546" s="76"/>
      <c r="H546" s="76"/>
    </row>
    <row r="547">
      <c r="A547" s="76"/>
      <c r="H547" s="76"/>
    </row>
    <row r="548">
      <c r="A548" s="76"/>
      <c r="H548" s="76"/>
    </row>
    <row r="549">
      <c r="A549" s="76"/>
      <c r="H549" s="76"/>
    </row>
    <row r="550">
      <c r="A550" s="76"/>
      <c r="H550" s="76"/>
    </row>
    <row r="551">
      <c r="A551" s="76"/>
      <c r="H551" s="76"/>
    </row>
    <row r="552">
      <c r="A552" s="76"/>
      <c r="H552" s="76"/>
    </row>
    <row r="553">
      <c r="A553" s="76"/>
      <c r="H553" s="76"/>
    </row>
    <row r="554">
      <c r="A554" s="76"/>
      <c r="H554" s="76"/>
    </row>
    <row r="555">
      <c r="A555" s="76"/>
      <c r="H555" s="76"/>
    </row>
    <row r="556">
      <c r="A556" s="76"/>
      <c r="H556" s="76"/>
    </row>
    <row r="557">
      <c r="A557" s="76"/>
      <c r="H557" s="76"/>
    </row>
    <row r="558">
      <c r="A558" s="76"/>
      <c r="H558" s="76"/>
    </row>
    <row r="559">
      <c r="A559" s="76"/>
      <c r="H559" s="76"/>
    </row>
    <row r="560">
      <c r="A560" s="76"/>
      <c r="H560" s="76"/>
    </row>
    <row r="561">
      <c r="A561" s="76"/>
      <c r="H561" s="76"/>
    </row>
    <row r="562">
      <c r="A562" s="76"/>
      <c r="H562" s="76"/>
    </row>
    <row r="563">
      <c r="A563" s="76"/>
      <c r="H563" s="76"/>
    </row>
    <row r="564">
      <c r="A564" s="76"/>
      <c r="H564" s="76"/>
    </row>
    <row r="565">
      <c r="A565" s="76"/>
      <c r="H565" s="76"/>
    </row>
    <row r="566">
      <c r="A566" s="76"/>
      <c r="H566" s="76"/>
    </row>
    <row r="567">
      <c r="A567" s="76"/>
      <c r="H567" s="76"/>
    </row>
    <row r="568">
      <c r="A568" s="76"/>
      <c r="H568" s="76"/>
    </row>
    <row r="569">
      <c r="A569" s="76"/>
      <c r="H569" s="76"/>
    </row>
    <row r="570">
      <c r="A570" s="76"/>
      <c r="H570" s="76"/>
    </row>
    <row r="571">
      <c r="A571" s="76"/>
      <c r="H571" s="76"/>
    </row>
    <row r="572">
      <c r="A572" s="76"/>
      <c r="H572" s="76"/>
    </row>
    <row r="573">
      <c r="A573" s="76"/>
      <c r="H573" s="76"/>
    </row>
    <row r="574">
      <c r="A574" s="76"/>
      <c r="H574" s="76"/>
    </row>
    <row r="575">
      <c r="A575" s="76"/>
      <c r="H575" s="76"/>
    </row>
    <row r="576">
      <c r="A576" s="76"/>
      <c r="H576" s="76"/>
    </row>
    <row r="577">
      <c r="A577" s="76"/>
      <c r="H577" s="76"/>
    </row>
    <row r="578">
      <c r="A578" s="76"/>
      <c r="H578" s="76"/>
    </row>
    <row r="579">
      <c r="A579" s="76"/>
      <c r="H579" s="76"/>
    </row>
    <row r="580">
      <c r="A580" s="76"/>
      <c r="H580" s="76"/>
    </row>
    <row r="581">
      <c r="A581" s="76"/>
      <c r="H581" s="76"/>
    </row>
    <row r="582">
      <c r="A582" s="76"/>
      <c r="H582" s="76"/>
    </row>
    <row r="583">
      <c r="A583" s="76"/>
      <c r="H583" s="76"/>
    </row>
    <row r="584">
      <c r="A584" s="76"/>
      <c r="H584" s="76"/>
    </row>
    <row r="585">
      <c r="A585" s="76"/>
      <c r="H585" s="76"/>
    </row>
    <row r="586">
      <c r="A586" s="76"/>
      <c r="H586" s="76"/>
    </row>
    <row r="587">
      <c r="A587" s="76"/>
      <c r="H587" s="76"/>
    </row>
    <row r="588">
      <c r="A588" s="76"/>
      <c r="H588" s="76"/>
    </row>
    <row r="589">
      <c r="A589" s="76"/>
      <c r="H589" s="76"/>
    </row>
    <row r="590">
      <c r="A590" s="76"/>
      <c r="H590" s="76"/>
    </row>
    <row r="591">
      <c r="A591" s="76"/>
      <c r="H591" s="76"/>
    </row>
    <row r="592">
      <c r="A592" s="76"/>
      <c r="H592" s="76"/>
    </row>
    <row r="593">
      <c r="A593" s="76"/>
      <c r="H593" s="76"/>
    </row>
    <row r="594">
      <c r="A594" s="76"/>
      <c r="H594" s="76"/>
    </row>
    <row r="595">
      <c r="A595" s="76"/>
      <c r="H595" s="76"/>
    </row>
    <row r="596">
      <c r="A596" s="76"/>
      <c r="H596" s="76"/>
    </row>
    <row r="597">
      <c r="A597" s="76"/>
      <c r="H597" s="76"/>
    </row>
    <row r="598">
      <c r="A598" s="76"/>
      <c r="H598" s="76"/>
    </row>
    <row r="599">
      <c r="A599" s="76"/>
      <c r="H599" s="76"/>
    </row>
    <row r="600">
      <c r="A600" s="76"/>
      <c r="H600" s="76"/>
    </row>
    <row r="601">
      <c r="A601" s="76"/>
      <c r="H601" s="76"/>
    </row>
    <row r="602">
      <c r="A602" s="76"/>
      <c r="H602" s="76"/>
    </row>
    <row r="603">
      <c r="A603" s="76"/>
      <c r="H603" s="76"/>
    </row>
    <row r="604">
      <c r="A604" s="76"/>
      <c r="H604" s="76"/>
    </row>
    <row r="605">
      <c r="A605" s="76"/>
      <c r="H605" s="76"/>
    </row>
    <row r="606">
      <c r="A606" s="76"/>
      <c r="H606" s="76"/>
    </row>
    <row r="607">
      <c r="A607" s="76"/>
      <c r="H607" s="76"/>
    </row>
    <row r="608">
      <c r="A608" s="76"/>
      <c r="H608" s="76"/>
    </row>
    <row r="609">
      <c r="A609" s="76"/>
      <c r="H609" s="76"/>
    </row>
    <row r="610">
      <c r="A610" s="76"/>
      <c r="H610" s="76"/>
    </row>
    <row r="611">
      <c r="A611" s="76"/>
      <c r="H611" s="76"/>
    </row>
    <row r="612">
      <c r="A612" s="76"/>
      <c r="H612" s="76"/>
    </row>
    <row r="613">
      <c r="A613" s="76"/>
      <c r="H613" s="76"/>
    </row>
    <row r="614">
      <c r="A614" s="76"/>
      <c r="H614" s="76"/>
    </row>
    <row r="615">
      <c r="A615" s="76"/>
      <c r="H615" s="76"/>
    </row>
    <row r="616">
      <c r="A616" s="76"/>
      <c r="H616" s="76"/>
    </row>
    <row r="617">
      <c r="A617" s="76"/>
      <c r="H617" s="76"/>
    </row>
    <row r="618">
      <c r="A618" s="76"/>
      <c r="H618" s="76"/>
    </row>
    <row r="619">
      <c r="A619" s="76"/>
      <c r="H619" s="76"/>
    </row>
    <row r="620">
      <c r="A620" s="76"/>
      <c r="H620" s="76"/>
    </row>
    <row r="621">
      <c r="A621" s="76"/>
      <c r="H621" s="76"/>
    </row>
    <row r="622">
      <c r="A622" s="76"/>
      <c r="H622" s="76"/>
    </row>
    <row r="623">
      <c r="A623" s="76"/>
      <c r="H623" s="76"/>
    </row>
    <row r="624">
      <c r="A624" s="76"/>
      <c r="H624" s="76"/>
    </row>
    <row r="625">
      <c r="A625" s="76"/>
      <c r="H625" s="76"/>
    </row>
    <row r="626">
      <c r="A626" s="76"/>
      <c r="H626" s="76"/>
    </row>
    <row r="627">
      <c r="A627" s="76"/>
      <c r="H627" s="76"/>
    </row>
    <row r="628">
      <c r="A628" s="76"/>
      <c r="H628" s="76"/>
    </row>
    <row r="629">
      <c r="A629" s="76"/>
      <c r="H629" s="76"/>
    </row>
    <row r="630">
      <c r="A630" s="76"/>
      <c r="H630" s="76"/>
    </row>
    <row r="631">
      <c r="A631" s="76"/>
      <c r="H631" s="76"/>
    </row>
    <row r="632">
      <c r="A632" s="76"/>
      <c r="H632" s="76"/>
    </row>
    <row r="633">
      <c r="A633" s="76"/>
      <c r="H633" s="76"/>
    </row>
    <row r="634">
      <c r="A634" s="76"/>
      <c r="H634" s="76"/>
    </row>
    <row r="635">
      <c r="A635" s="76"/>
      <c r="H635" s="76"/>
    </row>
    <row r="636">
      <c r="A636" s="76"/>
      <c r="H636" s="76"/>
    </row>
    <row r="637">
      <c r="A637" s="76"/>
      <c r="H637" s="76"/>
    </row>
    <row r="638">
      <c r="A638" s="76"/>
      <c r="H638" s="76"/>
    </row>
    <row r="639">
      <c r="A639" s="76"/>
      <c r="H639" s="76"/>
    </row>
    <row r="640">
      <c r="A640" s="76"/>
      <c r="H640" s="76"/>
    </row>
    <row r="641">
      <c r="A641" s="76"/>
      <c r="H641" s="76"/>
    </row>
    <row r="642">
      <c r="A642" s="76"/>
      <c r="H642" s="76"/>
    </row>
    <row r="643">
      <c r="A643" s="76"/>
      <c r="H643" s="76"/>
    </row>
    <row r="644">
      <c r="A644" s="76"/>
      <c r="H644" s="76"/>
    </row>
    <row r="645">
      <c r="A645" s="76"/>
      <c r="H645" s="76"/>
    </row>
    <row r="646">
      <c r="A646" s="76"/>
      <c r="H646" s="76"/>
    </row>
    <row r="647">
      <c r="A647" s="76"/>
      <c r="H647" s="76"/>
    </row>
    <row r="648">
      <c r="A648" s="76"/>
      <c r="H648" s="76"/>
    </row>
    <row r="649">
      <c r="A649" s="76"/>
      <c r="H649" s="76"/>
    </row>
    <row r="650">
      <c r="A650" s="76"/>
      <c r="H650" s="76"/>
    </row>
    <row r="651">
      <c r="A651" s="76"/>
      <c r="H651" s="76"/>
    </row>
    <row r="652">
      <c r="A652" s="76"/>
      <c r="H652" s="76"/>
    </row>
    <row r="653">
      <c r="A653" s="76"/>
      <c r="H653" s="76"/>
    </row>
    <row r="654">
      <c r="A654" s="76"/>
      <c r="H654" s="76"/>
    </row>
    <row r="655">
      <c r="A655" s="76"/>
      <c r="H655" s="76"/>
    </row>
    <row r="656">
      <c r="A656" s="76"/>
      <c r="H656" s="76"/>
    </row>
    <row r="657">
      <c r="A657" s="76"/>
      <c r="H657" s="76"/>
    </row>
    <row r="658">
      <c r="A658" s="76"/>
      <c r="H658" s="76"/>
    </row>
    <row r="659">
      <c r="A659" s="76"/>
      <c r="H659" s="76"/>
    </row>
    <row r="660">
      <c r="A660" s="76"/>
      <c r="H660" s="76"/>
    </row>
    <row r="661">
      <c r="A661" s="76"/>
      <c r="H661" s="76"/>
    </row>
    <row r="662">
      <c r="A662" s="76"/>
      <c r="H662" s="76"/>
    </row>
    <row r="663">
      <c r="A663" s="76"/>
      <c r="H663" s="76"/>
    </row>
    <row r="664">
      <c r="A664" s="76"/>
      <c r="H664" s="76"/>
    </row>
    <row r="665">
      <c r="A665" s="76"/>
      <c r="H665" s="76"/>
    </row>
    <row r="666">
      <c r="A666" s="76"/>
      <c r="H666" s="76"/>
    </row>
    <row r="667">
      <c r="A667" s="76"/>
      <c r="H667" s="76"/>
    </row>
    <row r="668">
      <c r="A668" s="76"/>
      <c r="H668" s="76"/>
    </row>
    <row r="669">
      <c r="A669" s="76"/>
      <c r="H669" s="76"/>
    </row>
    <row r="670">
      <c r="A670" s="76"/>
      <c r="H670" s="76"/>
    </row>
    <row r="671">
      <c r="A671" s="76"/>
      <c r="H671" s="76"/>
    </row>
    <row r="672">
      <c r="A672" s="76"/>
      <c r="H672" s="76"/>
    </row>
    <row r="673">
      <c r="A673" s="76"/>
      <c r="H673" s="76"/>
    </row>
    <row r="674">
      <c r="A674" s="76"/>
      <c r="H674" s="76"/>
    </row>
    <row r="675">
      <c r="A675" s="76"/>
      <c r="H675" s="76"/>
    </row>
    <row r="676">
      <c r="A676" s="76"/>
      <c r="H676" s="76"/>
    </row>
    <row r="677">
      <c r="A677" s="76"/>
      <c r="H677" s="76"/>
    </row>
    <row r="678">
      <c r="A678" s="76"/>
      <c r="H678" s="76"/>
    </row>
    <row r="679">
      <c r="A679" s="76"/>
      <c r="H679" s="76"/>
    </row>
    <row r="680">
      <c r="A680" s="76"/>
      <c r="H680" s="76"/>
    </row>
    <row r="681">
      <c r="A681" s="76"/>
      <c r="H681" s="76"/>
    </row>
    <row r="682">
      <c r="A682" s="76"/>
      <c r="H682" s="76"/>
    </row>
    <row r="683">
      <c r="A683" s="76"/>
      <c r="H683" s="76"/>
    </row>
    <row r="684">
      <c r="A684" s="76"/>
      <c r="H684" s="76"/>
    </row>
    <row r="685">
      <c r="A685" s="76"/>
      <c r="H685" s="76"/>
    </row>
    <row r="686">
      <c r="A686" s="76"/>
      <c r="H686" s="76"/>
    </row>
    <row r="687">
      <c r="A687" s="76"/>
      <c r="H687" s="76"/>
    </row>
    <row r="688">
      <c r="A688" s="76"/>
      <c r="H688" s="76"/>
    </row>
    <row r="689">
      <c r="A689" s="76"/>
      <c r="H689" s="76"/>
    </row>
    <row r="690">
      <c r="A690" s="76"/>
      <c r="H690" s="76"/>
    </row>
    <row r="691">
      <c r="A691" s="76"/>
      <c r="H691" s="76"/>
    </row>
    <row r="692">
      <c r="A692" s="76"/>
      <c r="H692" s="76"/>
    </row>
    <row r="693">
      <c r="A693" s="76"/>
      <c r="H693" s="76"/>
    </row>
    <row r="694">
      <c r="A694" s="76"/>
      <c r="H694" s="76"/>
    </row>
    <row r="695">
      <c r="A695" s="76"/>
      <c r="H695" s="76"/>
    </row>
    <row r="696">
      <c r="A696" s="76"/>
      <c r="H696" s="76"/>
    </row>
    <row r="697">
      <c r="A697" s="76"/>
      <c r="H697" s="76"/>
    </row>
    <row r="698">
      <c r="A698" s="76"/>
      <c r="H698" s="76"/>
    </row>
    <row r="699">
      <c r="A699" s="76"/>
      <c r="H699" s="76"/>
    </row>
    <row r="700">
      <c r="A700" s="76"/>
      <c r="H700" s="76"/>
    </row>
    <row r="701">
      <c r="A701" s="76"/>
      <c r="H701" s="76"/>
    </row>
    <row r="702">
      <c r="A702" s="76"/>
      <c r="H702" s="76"/>
    </row>
    <row r="703">
      <c r="A703" s="76"/>
      <c r="H703" s="76"/>
    </row>
    <row r="704">
      <c r="A704" s="76"/>
      <c r="H704" s="76"/>
    </row>
    <row r="705">
      <c r="A705" s="76"/>
      <c r="H705" s="76"/>
    </row>
    <row r="706">
      <c r="A706" s="76"/>
      <c r="H706" s="76"/>
    </row>
    <row r="707">
      <c r="A707" s="76"/>
      <c r="H707" s="76"/>
    </row>
    <row r="708">
      <c r="A708" s="76"/>
      <c r="H708" s="76"/>
    </row>
    <row r="709">
      <c r="A709" s="76"/>
      <c r="H709" s="76"/>
    </row>
    <row r="710">
      <c r="A710" s="76"/>
      <c r="H710" s="76"/>
    </row>
    <row r="711">
      <c r="A711" s="76"/>
      <c r="H711" s="76"/>
    </row>
    <row r="712">
      <c r="A712" s="76"/>
      <c r="H712" s="76"/>
    </row>
    <row r="713">
      <c r="A713" s="76"/>
      <c r="H713" s="76"/>
    </row>
    <row r="714">
      <c r="A714" s="76"/>
      <c r="H714" s="76"/>
    </row>
    <row r="715">
      <c r="A715" s="76"/>
      <c r="H715" s="76"/>
    </row>
    <row r="716">
      <c r="A716" s="76"/>
      <c r="H716" s="76"/>
    </row>
    <row r="717">
      <c r="A717" s="76"/>
      <c r="H717" s="76"/>
    </row>
    <row r="718">
      <c r="A718" s="76"/>
      <c r="H718" s="76"/>
    </row>
    <row r="719">
      <c r="A719" s="76"/>
      <c r="H719" s="76"/>
    </row>
    <row r="720">
      <c r="A720" s="76"/>
      <c r="H720" s="76"/>
    </row>
    <row r="721">
      <c r="A721" s="76"/>
      <c r="H721" s="76"/>
    </row>
    <row r="722">
      <c r="A722" s="76"/>
      <c r="H722" s="76"/>
    </row>
    <row r="723">
      <c r="A723" s="76"/>
      <c r="H723" s="76"/>
    </row>
    <row r="724">
      <c r="A724" s="76"/>
      <c r="H724" s="76"/>
    </row>
    <row r="725">
      <c r="A725" s="76"/>
      <c r="H725" s="76"/>
    </row>
    <row r="726">
      <c r="A726" s="76"/>
      <c r="H726" s="76"/>
    </row>
    <row r="727">
      <c r="A727" s="76"/>
      <c r="H727" s="76"/>
    </row>
    <row r="728">
      <c r="A728" s="76"/>
      <c r="H728" s="76"/>
    </row>
    <row r="729">
      <c r="A729" s="76"/>
      <c r="H729" s="76"/>
    </row>
    <row r="730">
      <c r="A730" s="76"/>
      <c r="H730" s="76"/>
    </row>
    <row r="731">
      <c r="A731" s="76"/>
      <c r="H731" s="76"/>
    </row>
    <row r="732">
      <c r="A732" s="76"/>
      <c r="H732" s="76"/>
    </row>
    <row r="733">
      <c r="A733" s="76"/>
      <c r="H733" s="76"/>
    </row>
    <row r="734">
      <c r="A734" s="76"/>
      <c r="H734" s="76"/>
    </row>
    <row r="735">
      <c r="A735" s="76"/>
      <c r="H735" s="76"/>
    </row>
    <row r="736">
      <c r="A736" s="76"/>
      <c r="H736" s="76"/>
    </row>
    <row r="737">
      <c r="A737" s="76"/>
      <c r="H737" s="76"/>
    </row>
    <row r="738">
      <c r="A738" s="76"/>
      <c r="H738" s="76"/>
    </row>
    <row r="739">
      <c r="A739" s="76"/>
      <c r="H739" s="76"/>
    </row>
    <row r="740">
      <c r="A740" s="76"/>
      <c r="H740" s="76"/>
    </row>
    <row r="741">
      <c r="A741" s="76"/>
      <c r="H741" s="76"/>
    </row>
    <row r="742">
      <c r="A742" s="76"/>
      <c r="H742" s="76"/>
    </row>
    <row r="743">
      <c r="A743" s="76"/>
      <c r="H743" s="76"/>
    </row>
    <row r="744">
      <c r="A744" s="76"/>
      <c r="H744" s="76"/>
    </row>
    <row r="745">
      <c r="A745" s="76"/>
      <c r="H745" s="76"/>
    </row>
    <row r="746">
      <c r="A746" s="76"/>
      <c r="H746" s="76"/>
    </row>
    <row r="747">
      <c r="A747" s="76"/>
      <c r="H747" s="76"/>
    </row>
    <row r="748">
      <c r="A748" s="76"/>
      <c r="H748" s="76"/>
    </row>
    <row r="749">
      <c r="A749" s="76"/>
      <c r="H749" s="76"/>
    </row>
    <row r="750">
      <c r="A750" s="76"/>
      <c r="H750" s="76"/>
    </row>
    <row r="751">
      <c r="A751" s="76"/>
      <c r="H751" s="76"/>
    </row>
    <row r="752">
      <c r="A752" s="76"/>
      <c r="H752" s="76"/>
    </row>
    <row r="753">
      <c r="A753" s="76"/>
      <c r="H753" s="76"/>
    </row>
    <row r="754">
      <c r="A754" s="76"/>
      <c r="H754" s="76"/>
    </row>
    <row r="755">
      <c r="A755" s="76"/>
      <c r="H755" s="76"/>
    </row>
    <row r="756">
      <c r="A756" s="76"/>
      <c r="H756" s="76"/>
    </row>
    <row r="757">
      <c r="A757" s="76"/>
      <c r="H757" s="76"/>
    </row>
    <row r="758">
      <c r="A758" s="76"/>
      <c r="H758" s="76"/>
    </row>
    <row r="759">
      <c r="A759" s="76"/>
      <c r="H759" s="76"/>
    </row>
    <row r="760">
      <c r="A760" s="76"/>
      <c r="H760" s="76"/>
    </row>
    <row r="761">
      <c r="A761" s="76"/>
      <c r="H761" s="76"/>
    </row>
    <row r="762">
      <c r="A762" s="76"/>
      <c r="H762" s="76"/>
    </row>
    <row r="763">
      <c r="A763" s="76"/>
      <c r="H763" s="76"/>
    </row>
    <row r="764">
      <c r="A764" s="76"/>
      <c r="H764" s="76"/>
    </row>
    <row r="765">
      <c r="A765" s="76"/>
      <c r="H765" s="76"/>
    </row>
    <row r="766">
      <c r="A766" s="76"/>
      <c r="H766" s="76"/>
    </row>
    <row r="767">
      <c r="A767" s="76"/>
      <c r="H767" s="76"/>
    </row>
    <row r="768">
      <c r="A768" s="76"/>
      <c r="H768" s="76"/>
    </row>
    <row r="769">
      <c r="A769" s="76"/>
      <c r="H769" s="76"/>
    </row>
    <row r="770">
      <c r="A770" s="76"/>
      <c r="H770" s="76"/>
    </row>
    <row r="771">
      <c r="A771" s="76"/>
      <c r="H771" s="76"/>
    </row>
    <row r="772">
      <c r="A772" s="76"/>
      <c r="H772" s="76"/>
    </row>
    <row r="773">
      <c r="A773" s="76"/>
      <c r="H773" s="76"/>
    </row>
    <row r="774">
      <c r="A774" s="76"/>
      <c r="H774" s="76"/>
    </row>
    <row r="775">
      <c r="A775" s="76"/>
      <c r="H775" s="76"/>
    </row>
    <row r="776">
      <c r="A776" s="76"/>
      <c r="H776" s="76"/>
    </row>
    <row r="777">
      <c r="A777" s="76"/>
      <c r="H777" s="76"/>
    </row>
    <row r="778">
      <c r="A778" s="76"/>
      <c r="H778" s="76"/>
    </row>
    <row r="779">
      <c r="A779" s="76"/>
      <c r="H779" s="76"/>
    </row>
    <row r="780">
      <c r="A780" s="76"/>
      <c r="H780" s="76"/>
    </row>
    <row r="781">
      <c r="A781" s="76"/>
      <c r="H781" s="76"/>
    </row>
    <row r="782">
      <c r="A782" s="76"/>
      <c r="H782" s="76"/>
    </row>
    <row r="783">
      <c r="A783" s="76"/>
      <c r="H783" s="76"/>
    </row>
    <row r="784">
      <c r="A784" s="76"/>
      <c r="H784" s="76"/>
    </row>
    <row r="785">
      <c r="A785" s="76"/>
      <c r="H785" s="76"/>
    </row>
    <row r="786">
      <c r="A786" s="76"/>
      <c r="H786" s="76"/>
    </row>
    <row r="787">
      <c r="A787" s="76"/>
      <c r="H787" s="76"/>
    </row>
    <row r="788">
      <c r="A788" s="76"/>
      <c r="H788" s="76"/>
    </row>
    <row r="789">
      <c r="A789" s="76"/>
      <c r="H789" s="76"/>
    </row>
    <row r="790">
      <c r="A790" s="76"/>
      <c r="H790" s="76"/>
    </row>
    <row r="791">
      <c r="A791" s="76"/>
      <c r="H791" s="76"/>
    </row>
    <row r="792">
      <c r="A792" s="76"/>
      <c r="H792" s="76"/>
    </row>
    <row r="793">
      <c r="A793" s="76"/>
      <c r="H793" s="76"/>
    </row>
    <row r="794">
      <c r="A794" s="76"/>
      <c r="H794" s="76"/>
    </row>
    <row r="795">
      <c r="A795" s="76"/>
      <c r="H795" s="76"/>
    </row>
    <row r="796">
      <c r="A796" s="76"/>
      <c r="H796" s="76"/>
    </row>
    <row r="797">
      <c r="A797" s="76"/>
      <c r="H797" s="76"/>
    </row>
    <row r="798">
      <c r="A798" s="76"/>
      <c r="H798" s="76"/>
    </row>
    <row r="799">
      <c r="A799" s="76"/>
      <c r="H799" s="76"/>
    </row>
    <row r="800">
      <c r="A800" s="76"/>
      <c r="H800" s="76"/>
    </row>
    <row r="801">
      <c r="A801" s="76"/>
      <c r="H801" s="76"/>
    </row>
    <row r="802">
      <c r="A802" s="76"/>
      <c r="H802" s="76"/>
    </row>
    <row r="803">
      <c r="A803" s="76"/>
      <c r="H803" s="76"/>
    </row>
    <row r="804">
      <c r="A804" s="76"/>
      <c r="H804" s="76"/>
    </row>
    <row r="805">
      <c r="A805" s="76"/>
      <c r="H805" s="76"/>
    </row>
    <row r="806">
      <c r="A806" s="76"/>
      <c r="H806" s="76"/>
    </row>
    <row r="807">
      <c r="A807" s="76"/>
      <c r="H807" s="76"/>
    </row>
    <row r="808">
      <c r="A808" s="76"/>
      <c r="H808" s="76"/>
    </row>
    <row r="809">
      <c r="A809" s="76"/>
      <c r="H809" s="76"/>
    </row>
    <row r="810">
      <c r="A810" s="76"/>
      <c r="H810" s="76"/>
    </row>
    <row r="811">
      <c r="A811" s="76"/>
      <c r="H811" s="76"/>
    </row>
    <row r="812">
      <c r="A812" s="76"/>
      <c r="H812" s="76"/>
    </row>
    <row r="813">
      <c r="A813" s="76"/>
      <c r="H813" s="76"/>
    </row>
    <row r="814">
      <c r="A814" s="76"/>
      <c r="H814" s="76"/>
    </row>
    <row r="815">
      <c r="A815" s="76"/>
      <c r="H815" s="76"/>
    </row>
    <row r="816">
      <c r="A816" s="76"/>
      <c r="H816" s="76"/>
    </row>
    <row r="817">
      <c r="A817" s="76"/>
      <c r="H817" s="76"/>
    </row>
    <row r="818">
      <c r="A818" s="76"/>
      <c r="H818" s="76"/>
    </row>
    <row r="819">
      <c r="A819" s="76"/>
      <c r="H819" s="76"/>
    </row>
    <row r="820">
      <c r="A820" s="76"/>
      <c r="H820" s="76"/>
    </row>
    <row r="821">
      <c r="A821" s="76"/>
      <c r="H821" s="76"/>
    </row>
    <row r="822">
      <c r="A822" s="76"/>
      <c r="H822" s="76"/>
    </row>
    <row r="823">
      <c r="A823" s="76"/>
      <c r="H823" s="76"/>
    </row>
    <row r="824">
      <c r="A824" s="76"/>
      <c r="H824" s="76"/>
    </row>
    <row r="825">
      <c r="A825" s="76"/>
      <c r="H825" s="76"/>
    </row>
    <row r="826">
      <c r="A826" s="76"/>
      <c r="H826" s="76"/>
    </row>
    <row r="827">
      <c r="A827" s="76"/>
      <c r="H827" s="76"/>
    </row>
    <row r="828">
      <c r="A828" s="76"/>
      <c r="H828" s="76"/>
    </row>
    <row r="829">
      <c r="A829" s="76"/>
      <c r="H829" s="76"/>
    </row>
    <row r="830">
      <c r="A830" s="76"/>
      <c r="H830" s="76"/>
    </row>
    <row r="831">
      <c r="A831" s="76"/>
      <c r="H831" s="76"/>
    </row>
    <row r="832">
      <c r="A832" s="76"/>
      <c r="H832" s="76"/>
    </row>
    <row r="833">
      <c r="A833" s="76"/>
      <c r="H833" s="76"/>
    </row>
    <row r="834">
      <c r="A834" s="76"/>
      <c r="H834" s="76"/>
    </row>
    <row r="835">
      <c r="A835" s="76"/>
      <c r="H835" s="76"/>
    </row>
    <row r="836">
      <c r="A836" s="76"/>
      <c r="H836" s="76"/>
    </row>
    <row r="837">
      <c r="A837" s="76"/>
      <c r="H837" s="76"/>
    </row>
    <row r="838">
      <c r="A838" s="76"/>
      <c r="H838" s="76"/>
    </row>
    <row r="839">
      <c r="A839" s="76"/>
      <c r="H839" s="76"/>
    </row>
    <row r="840">
      <c r="A840" s="76"/>
      <c r="H840" s="76"/>
    </row>
    <row r="841">
      <c r="A841" s="76"/>
      <c r="H841" s="76"/>
    </row>
    <row r="842">
      <c r="A842" s="76"/>
      <c r="H842" s="76"/>
    </row>
    <row r="843">
      <c r="A843" s="76"/>
      <c r="H843" s="76"/>
    </row>
    <row r="844">
      <c r="A844" s="76"/>
      <c r="H844" s="76"/>
    </row>
    <row r="845">
      <c r="A845" s="76"/>
      <c r="H845" s="76"/>
    </row>
    <row r="846">
      <c r="A846" s="76"/>
      <c r="H846" s="76"/>
    </row>
    <row r="847">
      <c r="A847" s="76"/>
      <c r="H847" s="76"/>
    </row>
    <row r="848">
      <c r="A848" s="76"/>
      <c r="H848" s="76"/>
    </row>
    <row r="849">
      <c r="A849" s="76"/>
      <c r="H849" s="76"/>
    </row>
    <row r="850">
      <c r="A850" s="76"/>
      <c r="H850" s="76"/>
    </row>
    <row r="851">
      <c r="A851" s="76"/>
      <c r="H851" s="76"/>
    </row>
    <row r="852">
      <c r="A852" s="76"/>
      <c r="H852" s="76"/>
    </row>
    <row r="853">
      <c r="A853" s="76"/>
      <c r="H853" s="76"/>
    </row>
    <row r="854">
      <c r="A854" s="76"/>
      <c r="H854" s="76"/>
    </row>
    <row r="855">
      <c r="A855" s="76"/>
      <c r="H855" s="76"/>
    </row>
    <row r="856">
      <c r="A856" s="76"/>
      <c r="H856" s="76"/>
    </row>
    <row r="857">
      <c r="A857" s="76"/>
      <c r="H857" s="76"/>
    </row>
    <row r="858">
      <c r="A858" s="76"/>
      <c r="H858" s="76"/>
    </row>
    <row r="859">
      <c r="A859" s="76"/>
      <c r="H859" s="76"/>
    </row>
    <row r="860">
      <c r="A860" s="76"/>
      <c r="H860" s="76"/>
    </row>
    <row r="861">
      <c r="A861" s="76"/>
      <c r="H861" s="76"/>
    </row>
    <row r="862">
      <c r="A862" s="76"/>
      <c r="H862" s="76"/>
    </row>
    <row r="863">
      <c r="A863" s="76"/>
      <c r="H863" s="76"/>
    </row>
    <row r="864">
      <c r="A864" s="76"/>
      <c r="H864" s="76"/>
    </row>
    <row r="865">
      <c r="A865" s="76"/>
      <c r="H865" s="76"/>
    </row>
    <row r="866">
      <c r="A866" s="76"/>
      <c r="H866" s="76"/>
    </row>
    <row r="867">
      <c r="A867" s="76"/>
      <c r="H867" s="76"/>
    </row>
    <row r="868">
      <c r="A868" s="76"/>
      <c r="H868" s="76"/>
    </row>
    <row r="869">
      <c r="A869" s="76"/>
      <c r="H869" s="76"/>
    </row>
    <row r="870">
      <c r="A870" s="76"/>
      <c r="H870" s="76"/>
    </row>
    <row r="871">
      <c r="A871" s="76"/>
      <c r="H871" s="76"/>
    </row>
    <row r="872">
      <c r="A872" s="76"/>
      <c r="H872" s="76"/>
    </row>
    <row r="873">
      <c r="A873" s="76"/>
      <c r="H873" s="76"/>
    </row>
    <row r="874">
      <c r="A874" s="76"/>
      <c r="H874" s="76"/>
    </row>
    <row r="875">
      <c r="A875" s="76"/>
      <c r="H875" s="76"/>
    </row>
    <row r="876">
      <c r="A876" s="76"/>
      <c r="H876" s="76"/>
    </row>
    <row r="877">
      <c r="A877" s="76"/>
      <c r="H877" s="76"/>
    </row>
    <row r="878">
      <c r="A878" s="76"/>
      <c r="H878" s="76"/>
    </row>
    <row r="879">
      <c r="A879" s="76"/>
      <c r="H879" s="76"/>
    </row>
    <row r="880">
      <c r="A880" s="76"/>
      <c r="H880" s="76"/>
    </row>
    <row r="881">
      <c r="A881" s="76"/>
      <c r="H881" s="76"/>
    </row>
    <row r="882">
      <c r="A882" s="76"/>
      <c r="H882" s="76"/>
    </row>
    <row r="883">
      <c r="A883" s="76"/>
      <c r="H883" s="76"/>
    </row>
    <row r="884">
      <c r="A884" s="76"/>
      <c r="H884" s="76"/>
    </row>
    <row r="885">
      <c r="A885" s="76"/>
      <c r="H885" s="76"/>
    </row>
    <row r="886">
      <c r="A886" s="76"/>
      <c r="H886" s="76"/>
    </row>
    <row r="887">
      <c r="A887" s="76"/>
      <c r="H887" s="76"/>
    </row>
    <row r="888">
      <c r="A888" s="76"/>
      <c r="H888" s="76"/>
    </row>
    <row r="889">
      <c r="A889" s="76"/>
      <c r="H889" s="76"/>
    </row>
    <row r="890">
      <c r="A890" s="76"/>
      <c r="H890" s="76"/>
    </row>
    <row r="891">
      <c r="A891" s="76"/>
      <c r="H891" s="76"/>
    </row>
    <row r="892">
      <c r="A892" s="76"/>
      <c r="H892" s="76"/>
    </row>
    <row r="893">
      <c r="A893" s="76"/>
      <c r="H893" s="76"/>
    </row>
    <row r="894">
      <c r="A894" s="76"/>
      <c r="H894" s="76"/>
    </row>
    <row r="895">
      <c r="A895" s="76"/>
      <c r="H895" s="76"/>
    </row>
    <row r="896">
      <c r="A896" s="76"/>
      <c r="H896" s="76"/>
    </row>
    <row r="897">
      <c r="A897" s="76"/>
      <c r="H897" s="76"/>
    </row>
    <row r="898">
      <c r="A898" s="76"/>
      <c r="H898" s="76"/>
    </row>
    <row r="899">
      <c r="A899" s="76"/>
      <c r="H899" s="76"/>
    </row>
    <row r="900">
      <c r="A900" s="76"/>
      <c r="H900" s="76"/>
    </row>
    <row r="901">
      <c r="A901" s="76"/>
      <c r="H901" s="76"/>
    </row>
    <row r="902">
      <c r="A902" s="76"/>
      <c r="H902" s="76"/>
    </row>
    <row r="903">
      <c r="A903" s="76"/>
      <c r="H903" s="76"/>
    </row>
    <row r="904">
      <c r="A904" s="76"/>
      <c r="H904" s="76"/>
    </row>
    <row r="905">
      <c r="A905" s="76"/>
      <c r="H905" s="76"/>
    </row>
    <row r="906">
      <c r="A906" s="76"/>
      <c r="H906" s="76"/>
    </row>
    <row r="907">
      <c r="A907" s="76"/>
      <c r="H907" s="76"/>
    </row>
    <row r="908">
      <c r="A908" s="76"/>
      <c r="H908" s="76"/>
    </row>
    <row r="909">
      <c r="A909" s="76"/>
      <c r="H909" s="76"/>
    </row>
    <row r="910">
      <c r="A910" s="76"/>
      <c r="H910" s="76"/>
    </row>
    <row r="911">
      <c r="A911" s="76"/>
      <c r="H911" s="76"/>
    </row>
    <row r="912">
      <c r="A912" s="76"/>
      <c r="H912" s="76"/>
    </row>
    <row r="913">
      <c r="A913" s="76"/>
      <c r="H913" s="76"/>
    </row>
    <row r="914">
      <c r="A914" s="76"/>
      <c r="H914" s="76"/>
    </row>
    <row r="915">
      <c r="A915" s="76"/>
      <c r="H915" s="76"/>
    </row>
    <row r="916">
      <c r="A916" s="76"/>
      <c r="H916" s="76"/>
    </row>
    <row r="917">
      <c r="A917" s="76"/>
      <c r="H917" s="76"/>
    </row>
    <row r="918">
      <c r="A918" s="76"/>
      <c r="H918" s="76"/>
    </row>
    <row r="919">
      <c r="A919" s="76"/>
      <c r="H919" s="76"/>
    </row>
    <row r="920">
      <c r="A920" s="76"/>
      <c r="H920" s="76"/>
    </row>
    <row r="921">
      <c r="A921" s="76"/>
      <c r="H921" s="76"/>
    </row>
    <row r="922">
      <c r="A922" s="76"/>
      <c r="H922" s="76"/>
    </row>
    <row r="923">
      <c r="A923" s="76"/>
      <c r="H923" s="76"/>
    </row>
    <row r="924">
      <c r="A924" s="76"/>
      <c r="H924" s="76"/>
    </row>
    <row r="925">
      <c r="A925" s="76"/>
      <c r="H925" s="76"/>
    </row>
    <row r="926">
      <c r="A926" s="76"/>
      <c r="H926" s="76"/>
    </row>
    <row r="927">
      <c r="A927" s="76"/>
      <c r="H927" s="76"/>
    </row>
    <row r="928">
      <c r="A928" s="76"/>
      <c r="H928" s="76"/>
    </row>
    <row r="929">
      <c r="A929" s="76"/>
      <c r="H929" s="76"/>
    </row>
    <row r="930">
      <c r="A930" s="76"/>
      <c r="H930" s="76"/>
    </row>
    <row r="931">
      <c r="A931" s="76"/>
      <c r="H931" s="76"/>
    </row>
    <row r="932">
      <c r="A932" s="76"/>
      <c r="H932" s="76"/>
    </row>
    <row r="933">
      <c r="A933" s="76"/>
      <c r="H933" s="76"/>
    </row>
    <row r="934">
      <c r="A934" s="76"/>
      <c r="H934" s="76"/>
    </row>
    <row r="935">
      <c r="A935" s="76"/>
      <c r="H935" s="76"/>
    </row>
    <row r="936">
      <c r="A936" s="76"/>
      <c r="H936" s="76"/>
    </row>
    <row r="937">
      <c r="A937" s="76"/>
      <c r="H937" s="76"/>
    </row>
    <row r="938">
      <c r="A938" s="76"/>
      <c r="H938" s="76"/>
    </row>
    <row r="939">
      <c r="A939" s="76"/>
      <c r="H939" s="76"/>
    </row>
    <row r="940">
      <c r="A940" s="76"/>
      <c r="H940" s="76"/>
    </row>
    <row r="941">
      <c r="A941" s="76"/>
      <c r="H941" s="76"/>
    </row>
    <row r="942">
      <c r="A942" s="76"/>
      <c r="H942" s="76"/>
    </row>
    <row r="943">
      <c r="A943" s="76"/>
      <c r="H943" s="76"/>
    </row>
    <row r="944">
      <c r="A944" s="76"/>
      <c r="H944" s="76"/>
    </row>
    <row r="945">
      <c r="A945" s="76"/>
      <c r="H945" s="76"/>
    </row>
    <row r="946">
      <c r="A946" s="76"/>
      <c r="H946" s="76"/>
    </row>
    <row r="947">
      <c r="A947" s="76"/>
      <c r="H947" s="76"/>
    </row>
    <row r="948">
      <c r="A948" s="76"/>
      <c r="H948" s="76"/>
    </row>
    <row r="949">
      <c r="A949" s="76"/>
      <c r="H949" s="76"/>
    </row>
    <row r="950">
      <c r="A950" s="76"/>
      <c r="H950" s="76"/>
    </row>
    <row r="951">
      <c r="A951" s="76"/>
      <c r="H951" s="76"/>
    </row>
    <row r="952">
      <c r="A952" s="76"/>
      <c r="H952" s="76"/>
    </row>
    <row r="953">
      <c r="A953" s="76"/>
      <c r="H953" s="76"/>
    </row>
    <row r="954">
      <c r="A954" s="76"/>
      <c r="H954" s="76"/>
    </row>
    <row r="955">
      <c r="A955" s="76"/>
      <c r="H955" s="76"/>
    </row>
    <row r="956">
      <c r="A956" s="76"/>
      <c r="H956" s="76"/>
    </row>
    <row r="957">
      <c r="A957" s="76"/>
      <c r="H957" s="76"/>
    </row>
    <row r="958">
      <c r="A958" s="76"/>
      <c r="H958" s="76"/>
    </row>
    <row r="959">
      <c r="A959" s="76"/>
      <c r="H959" s="76"/>
    </row>
    <row r="960">
      <c r="A960" s="76"/>
      <c r="H960" s="76"/>
    </row>
    <row r="961">
      <c r="A961" s="76"/>
      <c r="H961" s="76"/>
    </row>
    <row r="962">
      <c r="A962" s="76"/>
      <c r="H962" s="76"/>
    </row>
    <row r="963">
      <c r="A963" s="76"/>
      <c r="H963" s="76"/>
    </row>
    <row r="964">
      <c r="A964" s="76"/>
      <c r="H964" s="76"/>
    </row>
    <row r="965">
      <c r="A965" s="76"/>
      <c r="H965" s="76"/>
    </row>
    <row r="966">
      <c r="A966" s="76"/>
      <c r="H966" s="76"/>
    </row>
    <row r="967">
      <c r="A967" s="76"/>
      <c r="H967" s="76"/>
    </row>
    <row r="968">
      <c r="A968" s="76"/>
      <c r="H968" s="76"/>
    </row>
    <row r="969">
      <c r="A969" s="76"/>
      <c r="H969" s="76"/>
    </row>
    <row r="970">
      <c r="A970" s="76"/>
      <c r="H970" s="76"/>
    </row>
    <row r="971">
      <c r="A971" s="76"/>
      <c r="H971" s="76"/>
    </row>
    <row r="972">
      <c r="A972" s="76"/>
      <c r="H972" s="76"/>
    </row>
    <row r="973">
      <c r="A973" s="76"/>
      <c r="H973" s="76"/>
    </row>
    <row r="974">
      <c r="A974" s="76"/>
      <c r="H974" s="76"/>
    </row>
    <row r="975">
      <c r="A975" s="76"/>
      <c r="H975" s="76"/>
    </row>
    <row r="976">
      <c r="A976" s="76"/>
      <c r="H976" s="76"/>
    </row>
    <row r="977">
      <c r="A977" s="76"/>
      <c r="H977" s="76"/>
    </row>
    <row r="978">
      <c r="A978" s="76"/>
      <c r="H978" s="76"/>
    </row>
    <row r="979">
      <c r="A979" s="76"/>
      <c r="H979" s="76"/>
    </row>
    <row r="980">
      <c r="A980" s="76"/>
      <c r="H980" s="76"/>
    </row>
    <row r="981">
      <c r="A981" s="76"/>
      <c r="H981" s="76"/>
    </row>
    <row r="982">
      <c r="A982" s="76"/>
      <c r="H982" s="76"/>
    </row>
    <row r="983">
      <c r="A983" s="76"/>
      <c r="H983" s="76"/>
    </row>
    <row r="984">
      <c r="A984" s="76"/>
      <c r="H984" s="76"/>
    </row>
    <row r="985">
      <c r="A985" s="76"/>
      <c r="H985" s="76"/>
    </row>
    <row r="986">
      <c r="A986" s="76"/>
      <c r="H986" s="76"/>
    </row>
    <row r="987">
      <c r="A987" s="76"/>
      <c r="H987" s="76"/>
    </row>
    <row r="988">
      <c r="A988" s="76"/>
      <c r="H988" s="76"/>
    </row>
    <row r="989">
      <c r="A989" s="76"/>
      <c r="H989" s="76"/>
    </row>
    <row r="990">
      <c r="A990" s="76"/>
      <c r="H990" s="76"/>
    </row>
    <row r="991">
      <c r="A991" s="76"/>
      <c r="H991" s="76"/>
    </row>
    <row r="992">
      <c r="A992" s="76"/>
      <c r="H992" s="76"/>
    </row>
    <row r="993">
      <c r="A993" s="76"/>
      <c r="H993" s="76"/>
    </row>
    <row r="994">
      <c r="A994" s="76"/>
      <c r="H994" s="76"/>
    </row>
    <row r="995">
      <c r="A995" s="76"/>
      <c r="H995" s="76"/>
    </row>
    <row r="996">
      <c r="A996" s="76"/>
      <c r="H996" s="76"/>
    </row>
    <row r="997">
      <c r="A997" s="76"/>
      <c r="H997" s="76"/>
    </row>
    <row r="998">
      <c r="A998" s="76"/>
      <c r="H998" s="76"/>
    </row>
  </sheetData>
  <mergeCells count="16">
    <mergeCell ref="B3:E6"/>
    <mergeCell ref="B7:C7"/>
    <mergeCell ref="D7:E7"/>
    <mergeCell ref="A8:G8"/>
    <mergeCell ref="B10:C13"/>
    <mergeCell ref="D10:G13"/>
    <mergeCell ref="I10:J13"/>
    <mergeCell ref="K10:N13"/>
    <mergeCell ref="A1:G1"/>
    <mergeCell ref="H1:N1"/>
    <mergeCell ref="B2:C2"/>
    <mergeCell ref="D2:E2"/>
    <mergeCell ref="F3:G6"/>
    <mergeCell ref="I3:J6"/>
    <mergeCell ref="K3:N6"/>
    <mergeCell ref="H8:N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5.75"/>
    <col customWidth="1" min="3" max="3" width="5.5"/>
    <col customWidth="1" min="4" max="4" width="5.0"/>
    <col customWidth="1" min="5" max="5" width="5.75"/>
    <col customWidth="1" min="6" max="6" width="20.63"/>
    <col customWidth="1" min="7" max="7" width="5.13"/>
  </cols>
  <sheetData>
    <row r="1">
      <c r="A1" s="77" t="s">
        <v>87</v>
      </c>
      <c r="B1" s="42"/>
      <c r="C1" s="42"/>
      <c r="D1" s="42"/>
      <c r="E1" s="42"/>
      <c r="F1" s="43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>
      <c r="A2" s="79"/>
      <c r="B2" s="80" t="s">
        <v>81</v>
      </c>
      <c r="C2" s="80" t="s">
        <v>83</v>
      </c>
      <c r="D2" s="80" t="s">
        <v>73</v>
      </c>
      <c r="E2" s="80" t="s">
        <v>88</v>
      </c>
      <c r="F2" s="79"/>
      <c r="G2" s="78"/>
      <c r="H2" s="81" t="s">
        <v>89</v>
      </c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>
      <c r="A3" s="82" t="s">
        <v>67</v>
      </c>
      <c r="B3" s="83"/>
      <c r="C3" s="83"/>
      <c r="D3" s="79"/>
      <c r="E3" s="79"/>
      <c r="F3" s="84"/>
      <c r="G3" s="78"/>
      <c r="H3" s="81" t="s">
        <v>90</v>
      </c>
      <c r="I3" s="81">
        <v>1.0</v>
      </c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>
      <c r="A4" s="82" t="s">
        <v>71</v>
      </c>
      <c r="B4" s="83"/>
      <c r="C4" s="79"/>
      <c r="D4" s="79"/>
      <c r="E4" s="79"/>
      <c r="F4" s="9"/>
      <c r="G4" s="78"/>
      <c r="H4" s="81" t="s">
        <v>91</v>
      </c>
      <c r="I4" s="81">
        <v>4.0</v>
      </c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>
      <c r="A5" s="82" t="s">
        <v>73</v>
      </c>
      <c r="B5" s="79"/>
      <c r="C5" s="79"/>
      <c r="D5" s="79"/>
      <c r="E5" s="79"/>
      <c r="F5" s="9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>
      <c r="A6" s="82" t="s">
        <v>74</v>
      </c>
      <c r="B6" s="83"/>
      <c r="C6" s="79"/>
      <c r="D6" s="79"/>
      <c r="E6" s="79"/>
      <c r="F6" s="1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>
      <c r="A7" s="84"/>
      <c r="B7" s="85"/>
      <c r="C7" s="52"/>
      <c r="D7" s="52"/>
      <c r="E7" s="53"/>
      <c r="F7" s="84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ht="20.25" customHeight="1">
      <c r="A8" s="17"/>
      <c r="B8" s="58"/>
      <c r="C8" s="59"/>
      <c r="D8" s="59"/>
      <c r="E8" s="60"/>
      <c r="F8" s="17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>
      <c r="A9" s="86"/>
      <c r="B9" s="86"/>
      <c r="C9" s="86"/>
      <c r="D9" s="86"/>
      <c r="E9" s="86"/>
      <c r="F9" s="87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>
      <c r="A10" s="88" t="s">
        <v>92</v>
      </c>
      <c r="B10" s="42"/>
      <c r="C10" s="42"/>
      <c r="D10" s="42"/>
      <c r="E10" s="42"/>
      <c r="F10" s="43"/>
      <c r="G10" s="78"/>
      <c r="H10" s="89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>
      <c r="A11" s="90"/>
      <c r="B11" s="91" t="s">
        <v>82</v>
      </c>
      <c r="C11" s="91" t="s">
        <v>84</v>
      </c>
      <c r="D11" s="91" t="s">
        <v>73</v>
      </c>
      <c r="E11" s="91" t="s">
        <v>93</v>
      </c>
      <c r="F11" s="90"/>
      <c r="G11" s="78"/>
      <c r="H11" s="81" t="s">
        <v>89</v>
      </c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>
      <c r="A12" s="82" t="s">
        <v>67</v>
      </c>
      <c r="B12" s="90"/>
      <c r="C12" s="90"/>
      <c r="D12" s="90"/>
      <c r="E12" s="90"/>
      <c r="F12" s="92"/>
      <c r="G12" s="78"/>
      <c r="H12" s="81" t="s">
        <v>90</v>
      </c>
      <c r="I12" s="81">
        <v>1.0</v>
      </c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>
      <c r="A13" s="82" t="s">
        <v>71</v>
      </c>
      <c r="B13" s="90"/>
      <c r="C13" s="90"/>
      <c r="D13" s="90"/>
      <c r="E13" s="90"/>
      <c r="F13" s="9"/>
      <c r="G13" s="87"/>
      <c r="H13" s="81" t="s">
        <v>91</v>
      </c>
      <c r="I13" s="81">
        <v>4.0</v>
      </c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>
      <c r="A14" s="82" t="s">
        <v>73</v>
      </c>
      <c r="B14" s="90"/>
      <c r="C14" s="90"/>
      <c r="D14" s="90"/>
      <c r="E14" s="90"/>
      <c r="F14" s="9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>
      <c r="A15" s="82" t="s">
        <v>74</v>
      </c>
      <c r="B15" s="90"/>
      <c r="C15" s="90"/>
      <c r="D15" s="90"/>
      <c r="E15" s="90"/>
      <c r="F15" s="17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>
      <c r="A16" s="92"/>
      <c r="B16" s="93"/>
      <c r="C16" s="52"/>
      <c r="D16" s="52"/>
      <c r="E16" s="53"/>
      <c r="F16" s="92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ht="18.75" customHeight="1">
      <c r="A17" s="17"/>
      <c r="B17" s="58"/>
      <c r="C17" s="59"/>
      <c r="D17" s="59"/>
      <c r="E17" s="60"/>
      <c r="F17" s="17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>
      <c r="A18" s="90"/>
      <c r="B18" s="90"/>
      <c r="C18" s="90"/>
      <c r="D18" s="90"/>
      <c r="E18" s="90"/>
      <c r="F18" s="90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>
      <c r="A19" s="88" t="s">
        <v>94</v>
      </c>
      <c r="B19" s="42"/>
      <c r="C19" s="42"/>
      <c r="D19" s="42"/>
      <c r="E19" s="42"/>
      <c r="F19" s="43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>
      <c r="A20" s="94"/>
      <c r="B20" s="95" t="s">
        <v>81</v>
      </c>
      <c r="C20" s="95" t="s">
        <v>83</v>
      </c>
      <c r="D20" s="95" t="s">
        <v>73</v>
      </c>
      <c r="E20" s="95" t="s">
        <v>88</v>
      </c>
      <c r="F20" s="94"/>
      <c r="G20" s="78"/>
      <c r="H20" s="81" t="s">
        <v>89</v>
      </c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>
      <c r="A21" s="96" t="s">
        <v>70</v>
      </c>
      <c r="B21" s="94"/>
      <c r="C21" s="94"/>
      <c r="D21" s="94"/>
      <c r="E21" s="94"/>
      <c r="F21" s="97"/>
      <c r="G21" s="78"/>
      <c r="H21" s="81" t="s">
        <v>90</v>
      </c>
      <c r="I21" s="81">
        <v>1.0</v>
      </c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>
      <c r="A22" s="96" t="s">
        <v>72</v>
      </c>
      <c r="B22" s="94"/>
      <c r="C22" s="94"/>
      <c r="D22" s="94"/>
      <c r="E22" s="94"/>
      <c r="F22" s="9"/>
      <c r="G22" s="78"/>
      <c r="H22" s="81" t="s">
        <v>91</v>
      </c>
      <c r="I22" s="81">
        <v>4.0</v>
      </c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>
      <c r="A23" s="98" t="s">
        <v>73</v>
      </c>
      <c r="B23" s="94"/>
      <c r="C23" s="94"/>
      <c r="D23" s="94"/>
      <c r="E23" s="94"/>
      <c r="F23" s="9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>
      <c r="A24" s="96" t="s">
        <v>75</v>
      </c>
      <c r="B24" s="94"/>
      <c r="C24" s="94"/>
      <c r="D24" s="94"/>
      <c r="E24" s="94"/>
      <c r="F24" s="17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>
      <c r="A25" s="97"/>
      <c r="B25" s="93"/>
      <c r="C25" s="52"/>
      <c r="D25" s="52"/>
      <c r="E25" s="53"/>
      <c r="F25" s="97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ht="19.5" customHeight="1">
      <c r="A26" s="17"/>
      <c r="B26" s="58"/>
      <c r="C26" s="59"/>
      <c r="D26" s="59"/>
      <c r="E26" s="60"/>
      <c r="F26" s="17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>
      <c r="A27" s="90"/>
      <c r="B27" s="90"/>
      <c r="C27" s="90"/>
      <c r="D27" s="90"/>
      <c r="E27" s="90"/>
      <c r="F27" s="90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>
      <c r="A28" s="88" t="s">
        <v>95</v>
      </c>
      <c r="B28" s="42"/>
      <c r="C28" s="42"/>
      <c r="D28" s="42"/>
      <c r="E28" s="42"/>
      <c r="F28" s="43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>
      <c r="A29" s="94"/>
      <c r="B29" s="99" t="s">
        <v>82</v>
      </c>
      <c r="C29" s="99" t="s">
        <v>84</v>
      </c>
      <c r="D29" s="99" t="s">
        <v>73</v>
      </c>
      <c r="E29" s="99" t="s">
        <v>93</v>
      </c>
      <c r="F29" s="94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>
      <c r="A30" s="96" t="s">
        <v>70</v>
      </c>
      <c r="B30" s="94"/>
      <c r="C30" s="94"/>
      <c r="D30" s="94"/>
      <c r="E30" s="94"/>
      <c r="F30" s="97"/>
      <c r="G30" s="78"/>
      <c r="H30" s="81" t="s">
        <v>89</v>
      </c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>
      <c r="A31" s="96" t="s">
        <v>72</v>
      </c>
      <c r="B31" s="94"/>
      <c r="C31" s="94"/>
      <c r="D31" s="94"/>
      <c r="E31" s="94"/>
      <c r="F31" s="9"/>
      <c r="G31" s="78"/>
      <c r="H31" s="81" t="s">
        <v>90</v>
      </c>
      <c r="I31" s="81">
        <v>1.0</v>
      </c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>
      <c r="A32" s="98" t="s">
        <v>73</v>
      </c>
      <c r="B32" s="94"/>
      <c r="C32" s="94"/>
      <c r="D32" s="94"/>
      <c r="E32" s="94"/>
      <c r="F32" s="9"/>
      <c r="G32" s="78"/>
      <c r="H32" s="81" t="s">
        <v>91</v>
      </c>
      <c r="I32" s="81">
        <v>4.0</v>
      </c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>
      <c r="A33" s="96" t="s">
        <v>75</v>
      </c>
      <c r="B33" s="94"/>
      <c r="C33" s="94"/>
      <c r="D33" s="94"/>
      <c r="E33" s="94"/>
      <c r="F33" s="17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>
      <c r="A34" s="97"/>
      <c r="B34" s="93"/>
      <c r="C34" s="52"/>
      <c r="D34" s="52"/>
      <c r="E34" s="53"/>
      <c r="F34" s="97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ht="20.25" customHeight="1">
      <c r="A35" s="17"/>
      <c r="B35" s="58"/>
      <c r="C35" s="59"/>
      <c r="D35" s="59"/>
      <c r="E35" s="60"/>
      <c r="F35" s="17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>
      <c r="A36" s="90"/>
      <c r="B36" s="90"/>
      <c r="C36" s="90"/>
      <c r="D36" s="90"/>
      <c r="E36" s="90"/>
      <c r="F36" s="90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>
      <c r="A37" s="90"/>
      <c r="B37" s="90"/>
      <c r="C37" s="90"/>
      <c r="D37" s="90"/>
      <c r="E37" s="90"/>
      <c r="F37" s="90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>
      <c r="A38" s="87"/>
      <c r="B38" s="87"/>
      <c r="C38" s="87"/>
      <c r="D38" s="87"/>
      <c r="E38" s="87"/>
      <c r="F38" s="87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>
      <c r="A39" s="87"/>
      <c r="B39" s="87"/>
      <c r="C39" s="87"/>
      <c r="D39" s="87"/>
      <c r="E39" s="87"/>
      <c r="F39" s="87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>
      <c r="A40" s="87"/>
      <c r="B40" s="87"/>
      <c r="C40" s="87"/>
      <c r="D40" s="87"/>
      <c r="E40" s="87"/>
      <c r="F40" s="87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>
      <c r="A41" s="87"/>
      <c r="B41" s="87"/>
      <c r="C41" s="87"/>
      <c r="D41" s="87"/>
      <c r="E41" s="87"/>
      <c r="F41" s="87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>
      <c r="A42" s="87"/>
      <c r="B42" s="87"/>
      <c r="C42" s="87"/>
      <c r="D42" s="87"/>
      <c r="E42" s="87"/>
      <c r="F42" s="87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  <row r="1001">
      <c r="A1001" s="78"/>
      <c r="B1001" s="78"/>
      <c r="C1001" s="78"/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</row>
    <row r="1002">
      <c r="A1002" s="78"/>
      <c r="B1002" s="78"/>
      <c r="C1002" s="78"/>
      <c r="D1002" s="78"/>
      <c r="E1002" s="78"/>
      <c r="F1002" s="78"/>
      <c r="G1002" s="78"/>
      <c r="H1002" s="78"/>
      <c r="I1002" s="78"/>
      <c r="J1002" s="78"/>
      <c r="K1002" s="78"/>
      <c r="L1002" s="78"/>
      <c r="M1002" s="78"/>
      <c r="N1002" s="78"/>
      <c r="O1002" s="78"/>
      <c r="P1002" s="78"/>
      <c r="Q1002" s="78"/>
      <c r="R1002" s="78"/>
      <c r="S1002" s="78"/>
      <c r="T1002" s="78"/>
      <c r="U1002" s="78"/>
      <c r="V1002" s="78"/>
      <c r="W1002" s="78"/>
      <c r="X1002" s="78"/>
      <c r="Y1002" s="78"/>
      <c r="Z1002" s="78"/>
    </row>
  </sheetData>
  <mergeCells count="20">
    <mergeCell ref="A1:F1"/>
    <mergeCell ref="F3:F6"/>
    <mergeCell ref="A7:A8"/>
    <mergeCell ref="B7:E8"/>
    <mergeCell ref="F7:F8"/>
    <mergeCell ref="A10:F10"/>
    <mergeCell ref="F12:F15"/>
    <mergeCell ref="B25:E26"/>
    <mergeCell ref="A28:F28"/>
    <mergeCell ref="F30:F33"/>
    <mergeCell ref="A34:A35"/>
    <mergeCell ref="B34:E35"/>
    <mergeCell ref="F34:F35"/>
    <mergeCell ref="A16:A17"/>
    <mergeCell ref="B16:E17"/>
    <mergeCell ref="F16:F17"/>
    <mergeCell ref="A19:F19"/>
    <mergeCell ref="F21:F24"/>
    <mergeCell ref="A25:A26"/>
    <mergeCell ref="F25:F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4.38"/>
    <col customWidth="1" min="2" max="2" width="61.88"/>
    <col customWidth="1" min="3" max="6" width="3.13"/>
    <col customWidth="1" min="7" max="7" width="5.5"/>
    <col customWidth="1" min="8" max="9" width="8.75"/>
  </cols>
  <sheetData>
    <row r="3">
      <c r="A3" s="100" t="s">
        <v>96</v>
      </c>
      <c r="B3" s="100" t="s">
        <v>97</v>
      </c>
      <c r="C3" s="100" t="s">
        <v>98</v>
      </c>
      <c r="D3" s="100" t="s">
        <v>99</v>
      </c>
      <c r="E3" s="100" t="s">
        <v>100</v>
      </c>
      <c r="F3" s="100" t="s">
        <v>101</v>
      </c>
      <c r="G3" s="100" t="s">
        <v>102</v>
      </c>
      <c r="H3" s="100" t="s">
        <v>103</v>
      </c>
      <c r="I3" s="100" t="s">
        <v>104</v>
      </c>
    </row>
    <row r="4">
      <c r="A4" s="101" t="s">
        <v>81</v>
      </c>
      <c r="B4" s="101" t="s">
        <v>105</v>
      </c>
      <c r="C4" s="102">
        <v>1.0</v>
      </c>
      <c r="D4" s="102">
        <v>1.0</v>
      </c>
      <c r="E4" s="102">
        <v>1.0</v>
      </c>
      <c r="F4" s="102">
        <v>2.0</v>
      </c>
      <c r="G4" s="103">
        <v>1.0</v>
      </c>
      <c r="H4" s="103">
        <v>1.0</v>
      </c>
      <c r="I4" s="103">
        <v>2.0</v>
      </c>
    </row>
    <row r="5">
      <c r="A5" s="101" t="s">
        <v>83</v>
      </c>
      <c r="B5" s="101" t="s">
        <v>106</v>
      </c>
      <c r="C5" s="102">
        <v>2.0</v>
      </c>
      <c r="D5" s="102">
        <v>6.0</v>
      </c>
      <c r="E5" s="102">
        <v>2.0</v>
      </c>
      <c r="F5" s="102">
        <v>6.0</v>
      </c>
      <c r="G5" s="103">
        <v>2.0</v>
      </c>
      <c r="H5" s="103">
        <v>2.0</v>
      </c>
      <c r="I5" s="103">
        <v>12.0</v>
      </c>
    </row>
    <row r="6">
      <c r="A6" s="101" t="s">
        <v>107</v>
      </c>
      <c r="B6" s="101" t="s">
        <v>108</v>
      </c>
      <c r="C6" s="102">
        <v>3.0</v>
      </c>
      <c r="D6" s="102">
        <v>3.0</v>
      </c>
      <c r="E6" s="102">
        <v>3.0</v>
      </c>
      <c r="F6" s="102">
        <v>7.0</v>
      </c>
      <c r="G6" s="103">
        <v>3.0</v>
      </c>
      <c r="H6" s="103">
        <v>3.0</v>
      </c>
      <c r="I6" s="103">
        <v>1.0</v>
      </c>
    </row>
    <row r="7">
      <c r="A7" s="101" t="s">
        <v>109</v>
      </c>
      <c r="B7" s="101" t="s">
        <v>110</v>
      </c>
      <c r="C7" s="102">
        <v>4.0</v>
      </c>
      <c r="D7" s="102">
        <v>7.0</v>
      </c>
      <c r="E7" s="102">
        <v>6.0</v>
      </c>
      <c r="F7" s="102">
        <v>11.0</v>
      </c>
      <c r="G7" s="103">
        <v>7.0</v>
      </c>
      <c r="H7" s="103">
        <v>6.0</v>
      </c>
      <c r="I7" s="103">
        <v>3.0</v>
      </c>
    </row>
    <row r="8">
      <c r="A8" s="101" t="s">
        <v>111</v>
      </c>
      <c r="B8" s="101" t="s">
        <v>112</v>
      </c>
      <c r="C8" s="102">
        <v>5.0</v>
      </c>
      <c r="D8" s="102">
        <v>5.0</v>
      </c>
      <c r="E8" s="102">
        <v>11.0</v>
      </c>
      <c r="F8" s="102">
        <v>1.0</v>
      </c>
      <c r="G8" s="103">
        <v>5.0</v>
      </c>
      <c r="H8" s="103">
        <v>4.0</v>
      </c>
      <c r="I8" s="103">
        <v>12.0</v>
      </c>
    </row>
    <row r="9">
      <c r="A9" s="101" t="s">
        <v>113</v>
      </c>
      <c r="B9" s="101" t="s">
        <v>114</v>
      </c>
      <c r="C9" s="102">
        <v>6.0</v>
      </c>
      <c r="D9" s="102">
        <v>4.0</v>
      </c>
      <c r="E9" s="102">
        <v>7.0</v>
      </c>
      <c r="F9" s="102">
        <v>5.0</v>
      </c>
      <c r="G9" s="103">
        <v>6.0</v>
      </c>
      <c r="H9" s="103">
        <v>7.0</v>
      </c>
      <c r="I9" s="103">
        <v>12.0</v>
      </c>
    </row>
    <row r="10">
      <c r="A10" s="101" t="s">
        <v>115</v>
      </c>
      <c r="B10" s="101" t="s">
        <v>116</v>
      </c>
      <c r="C10" s="102">
        <v>7.0</v>
      </c>
      <c r="D10" s="102">
        <v>10.0</v>
      </c>
      <c r="E10" s="102">
        <v>12.0</v>
      </c>
      <c r="F10" s="102">
        <v>12.0</v>
      </c>
      <c r="G10" s="103">
        <v>12.0</v>
      </c>
      <c r="H10" s="103">
        <v>10.0</v>
      </c>
      <c r="I10" s="103">
        <v>12.0</v>
      </c>
    </row>
    <row r="11">
      <c r="A11" s="101" t="s">
        <v>117</v>
      </c>
      <c r="B11" s="101" t="s">
        <v>118</v>
      </c>
      <c r="C11" s="102">
        <v>8.0</v>
      </c>
      <c r="D11" s="102">
        <v>9.0</v>
      </c>
      <c r="E11" s="102">
        <v>9.0</v>
      </c>
      <c r="F11" s="102">
        <v>8.0</v>
      </c>
      <c r="G11" s="103">
        <v>10.0</v>
      </c>
      <c r="H11" s="103">
        <v>8.0</v>
      </c>
      <c r="I11" s="103">
        <v>12.0</v>
      </c>
    </row>
    <row r="12">
      <c r="A12" s="101" t="s">
        <v>119</v>
      </c>
      <c r="B12" s="101" t="s">
        <v>120</v>
      </c>
      <c r="C12" s="102">
        <v>9.0</v>
      </c>
      <c r="D12" s="102">
        <v>11.0</v>
      </c>
      <c r="E12" s="102">
        <v>8.0</v>
      </c>
      <c r="F12" s="102">
        <v>10.0</v>
      </c>
      <c r="G12" s="103">
        <v>11.0</v>
      </c>
      <c r="H12" s="103">
        <v>11.0</v>
      </c>
      <c r="I12" s="103">
        <v>12.0</v>
      </c>
    </row>
    <row r="13">
      <c r="A13" s="101" t="s">
        <v>121</v>
      </c>
      <c r="B13" s="101" t="s">
        <v>122</v>
      </c>
      <c r="C13" s="102">
        <v>10.0</v>
      </c>
      <c r="D13" s="102">
        <v>2.0</v>
      </c>
      <c r="E13" s="102">
        <v>5.0</v>
      </c>
      <c r="F13" s="102">
        <v>3.0</v>
      </c>
      <c r="G13" s="103">
        <v>4.0</v>
      </c>
      <c r="H13" s="103">
        <v>5.0</v>
      </c>
      <c r="I13" s="103">
        <v>12.0</v>
      </c>
    </row>
    <row r="14">
      <c r="A14" s="101" t="s">
        <v>123</v>
      </c>
      <c r="B14" s="101" t="s">
        <v>124</v>
      </c>
      <c r="C14" s="102">
        <v>11.0</v>
      </c>
      <c r="D14" s="102">
        <v>8.0</v>
      </c>
      <c r="E14" s="102">
        <v>4.0</v>
      </c>
      <c r="F14" s="102">
        <v>9.0</v>
      </c>
      <c r="G14" s="103">
        <v>8.0</v>
      </c>
      <c r="H14" s="103">
        <v>9.0</v>
      </c>
      <c r="I14" s="103">
        <v>4.0</v>
      </c>
    </row>
    <row r="15">
      <c r="A15" s="101" t="s">
        <v>125</v>
      </c>
      <c r="B15" s="101" t="s">
        <v>126</v>
      </c>
      <c r="C15" s="102">
        <v>12.0</v>
      </c>
      <c r="D15" s="102">
        <v>12.0</v>
      </c>
      <c r="E15" s="102">
        <v>10.0</v>
      </c>
      <c r="F15" s="102">
        <v>4.0</v>
      </c>
      <c r="G15" s="103">
        <v>11.0</v>
      </c>
      <c r="H15" s="103">
        <v>12.0</v>
      </c>
      <c r="I15" s="103">
        <v>4.0</v>
      </c>
    </row>
    <row r="19">
      <c r="A19" s="104" t="s">
        <v>96</v>
      </c>
      <c r="B19" s="104" t="s">
        <v>97</v>
      </c>
      <c r="C19" s="104" t="s">
        <v>98</v>
      </c>
      <c r="D19" s="104" t="s">
        <v>99</v>
      </c>
      <c r="E19" s="104" t="s">
        <v>100</v>
      </c>
      <c r="F19" s="104" t="s">
        <v>101</v>
      </c>
      <c r="G19" s="104" t="s">
        <v>102</v>
      </c>
      <c r="H19" s="104" t="s">
        <v>103</v>
      </c>
      <c r="I19" s="104" t="s">
        <v>104</v>
      </c>
    </row>
    <row r="20">
      <c r="A20" s="105" t="s">
        <v>127</v>
      </c>
      <c r="B20" s="105" t="s">
        <v>128</v>
      </c>
      <c r="C20" s="106">
        <v>1.0</v>
      </c>
      <c r="D20" s="106">
        <v>1.0</v>
      </c>
      <c r="E20" s="106">
        <v>3.0</v>
      </c>
      <c r="F20" s="106">
        <v>1.0</v>
      </c>
      <c r="G20" s="106">
        <v>1.0</v>
      </c>
      <c r="H20" s="106">
        <v>1.0</v>
      </c>
      <c r="I20" s="106">
        <v>1.0</v>
      </c>
    </row>
    <row r="21">
      <c r="A21" s="105" t="s">
        <v>129</v>
      </c>
      <c r="B21" s="105" t="s">
        <v>130</v>
      </c>
      <c r="C21" s="106">
        <v>2.0</v>
      </c>
      <c r="D21" s="106">
        <v>12.0</v>
      </c>
      <c r="E21" s="106">
        <v>1.0</v>
      </c>
      <c r="F21" s="106">
        <v>8.0</v>
      </c>
      <c r="G21" s="106">
        <v>2.0</v>
      </c>
      <c r="H21" s="106">
        <v>2.0</v>
      </c>
      <c r="I21" s="106">
        <v>2.0</v>
      </c>
    </row>
    <row r="22">
      <c r="A22" s="105" t="s">
        <v>131</v>
      </c>
      <c r="B22" s="105" t="s">
        <v>132</v>
      </c>
      <c r="C22" s="106">
        <v>3.0</v>
      </c>
      <c r="D22" s="106">
        <v>2.0</v>
      </c>
      <c r="E22" s="106">
        <v>16.0</v>
      </c>
      <c r="F22" s="106">
        <v>14.0</v>
      </c>
      <c r="G22" s="106">
        <v>7.0</v>
      </c>
      <c r="H22" s="106">
        <v>3.0</v>
      </c>
      <c r="I22" s="106">
        <v>18.0</v>
      </c>
    </row>
    <row r="23">
      <c r="A23" s="105" t="s">
        <v>133</v>
      </c>
      <c r="B23" s="105" t="s">
        <v>134</v>
      </c>
      <c r="C23" s="106">
        <v>4.0</v>
      </c>
      <c r="D23" s="106">
        <v>5.0</v>
      </c>
      <c r="E23" s="106">
        <v>13.0</v>
      </c>
      <c r="F23" s="106">
        <v>9.0</v>
      </c>
      <c r="G23" s="106">
        <v>6.0</v>
      </c>
      <c r="H23" s="106">
        <v>6.0</v>
      </c>
      <c r="I23" s="106">
        <v>18.0</v>
      </c>
    </row>
    <row r="24">
      <c r="A24" s="105" t="s">
        <v>135</v>
      </c>
      <c r="B24" s="105" t="s">
        <v>136</v>
      </c>
      <c r="C24" s="106">
        <v>5.0</v>
      </c>
      <c r="D24" s="106">
        <v>10.0</v>
      </c>
      <c r="E24" s="106">
        <v>7.0</v>
      </c>
      <c r="F24" s="106">
        <v>13.0</v>
      </c>
      <c r="G24" s="106">
        <v>8.0</v>
      </c>
      <c r="H24" s="106">
        <v>18.0</v>
      </c>
      <c r="I24" s="106">
        <v>4.0</v>
      </c>
    </row>
    <row r="25">
      <c r="A25" s="105" t="s">
        <v>137</v>
      </c>
      <c r="B25" s="105" t="s">
        <v>138</v>
      </c>
      <c r="C25" s="106">
        <v>6.0</v>
      </c>
      <c r="D25" s="106">
        <v>6.0</v>
      </c>
      <c r="E25" s="106">
        <v>11.0</v>
      </c>
      <c r="F25" s="106">
        <v>5.0</v>
      </c>
      <c r="G25" s="106">
        <v>4.0</v>
      </c>
      <c r="H25" s="106">
        <v>4.0</v>
      </c>
      <c r="I25" s="106">
        <v>3.0</v>
      </c>
    </row>
    <row r="26">
      <c r="A26" s="105" t="s">
        <v>139</v>
      </c>
      <c r="B26" s="105" t="s">
        <v>140</v>
      </c>
      <c r="C26" s="106">
        <v>7.0</v>
      </c>
      <c r="D26" s="106">
        <v>4.0</v>
      </c>
      <c r="E26" s="106">
        <v>10.0</v>
      </c>
      <c r="F26" s="106">
        <v>6.0</v>
      </c>
      <c r="G26" s="106">
        <v>3.0</v>
      </c>
      <c r="H26" s="106">
        <v>5.0</v>
      </c>
      <c r="I26" s="106">
        <v>4.0</v>
      </c>
    </row>
    <row r="27">
      <c r="A27" s="105" t="s">
        <v>141</v>
      </c>
      <c r="B27" s="105" t="s">
        <v>142</v>
      </c>
      <c r="C27" s="106">
        <v>8.0</v>
      </c>
      <c r="D27" s="106">
        <v>11.0</v>
      </c>
      <c r="E27" s="106">
        <v>17.0</v>
      </c>
      <c r="F27" s="106">
        <v>3.0</v>
      </c>
      <c r="G27" s="106">
        <v>10.0</v>
      </c>
      <c r="H27" s="106">
        <v>18.0</v>
      </c>
      <c r="I27" s="106">
        <v>18.0</v>
      </c>
    </row>
    <row r="28">
      <c r="A28" s="105" t="s">
        <v>143</v>
      </c>
      <c r="B28" s="105" t="s">
        <v>144</v>
      </c>
      <c r="C28" s="106">
        <v>9.0</v>
      </c>
      <c r="D28" s="106">
        <v>8.0</v>
      </c>
      <c r="E28" s="106">
        <v>14.0</v>
      </c>
      <c r="F28" s="106">
        <v>7.0</v>
      </c>
      <c r="G28" s="106">
        <v>9.0</v>
      </c>
      <c r="H28" s="106">
        <v>7.0</v>
      </c>
      <c r="I28" s="106">
        <v>18.0</v>
      </c>
    </row>
    <row r="29">
      <c r="A29" s="105" t="s">
        <v>145</v>
      </c>
      <c r="B29" s="105" t="s">
        <v>146</v>
      </c>
      <c r="C29" s="106">
        <v>10.0</v>
      </c>
      <c r="D29" s="106">
        <v>15.0</v>
      </c>
      <c r="E29" s="106">
        <v>12.0</v>
      </c>
      <c r="F29" s="106">
        <v>4.0</v>
      </c>
      <c r="G29" s="106">
        <v>13.0</v>
      </c>
      <c r="H29" s="106">
        <v>18.0</v>
      </c>
      <c r="I29" s="106">
        <v>18.0</v>
      </c>
    </row>
    <row r="30">
      <c r="A30" s="105" t="s">
        <v>147</v>
      </c>
      <c r="B30" s="105" t="s">
        <v>148</v>
      </c>
      <c r="C30" s="106">
        <v>11.0</v>
      </c>
      <c r="D30" s="106">
        <v>13.0</v>
      </c>
      <c r="E30" s="106">
        <v>8.0</v>
      </c>
      <c r="F30" s="106">
        <v>15.0</v>
      </c>
      <c r="G30" s="106">
        <v>15.0</v>
      </c>
      <c r="H30" s="106">
        <v>18.0</v>
      </c>
      <c r="I30" s="106">
        <v>18.0</v>
      </c>
    </row>
    <row r="31">
      <c r="A31" s="105" t="s">
        <v>149</v>
      </c>
      <c r="B31" s="105" t="s">
        <v>150</v>
      </c>
      <c r="C31" s="106">
        <v>12.0</v>
      </c>
      <c r="D31" s="106">
        <v>18.0</v>
      </c>
      <c r="E31" s="106">
        <v>5.0</v>
      </c>
      <c r="F31" s="106">
        <v>11.0</v>
      </c>
      <c r="G31" s="106">
        <v>14.0</v>
      </c>
      <c r="H31" s="106">
        <v>18.0</v>
      </c>
      <c r="I31" s="106">
        <v>18.0</v>
      </c>
    </row>
    <row r="32">
      <c r="A32" s="105" t="s">
        <v>151</v>
      </c>
      <c r="B32" s="105" t="s">
        <v>152</v>
      </c>
      <c r="C32" s="106">
        <v>13.0</v>
      </c>
      <c r="D32" s="106">
        <v>9.0</v>
      </c>
      <c r="E32" s="106">
        <v>4.0</v>
      </c>
      <c r="F32" s="106">
        <v>2.0</v>
      </c>
      <c r="G32" s="106">
        <v>5.0</v>
      </c>
      <c r="H32" s="106">
        <v>8.0</v>
      </c>
      <c r="I32" s="106">
        <v>3.0</v>
      </c>
    </row>
    <row r="33">
      <c r="A33" s="105" t="s">
        <v>153</v>
      </c>
      <c r="B33" s="105" t="s">
        <v>154</v>
      </c>
      <c r="C33" s="106">
        <v>14.0</v>
      </c>
      <c r="D33" s="106">
        <v>14.0</v>
      </c>
      <c r="E33" s="106">
        <v>2.0</v>
      </c>
      <c r="F33" s="106">
        <v>10.0</v>
      </c>
      <c r="G33" s="106">
        <v>11.0</v>
      </c>
      <c r="H33" s="106">
        <v>18.0</v>
      </c>
      <c r="I33" s="106">
        <v>18.0</v>
      </c>
    </row>
    <row r="34">
      <c r="A34" s="105" t="s">
        <v>155</v>
      </c>
      <c r="B34" s="105" t="s">
        <v>156</v>
      </c>
      <c r="C34" s="106">
        <v>15.0</v>
      </c>
      <c r="D34" s="106">
        <v>7.0</v>
      </c>
      <c r="E34" s="106">
        <v>6.0</v>
      </c>
      <c r="F34" s="106">
        <v>12.0</v>
      </c>
      <c r="G34" s="106">
        <v>12.0</v>
      </c>
      <c r="H34" s="106">
        <v>18.0</v>
      </c>
      <c r="I34" s="106">
        <v>18.0</v>
      </c>
      <c r="Q34" s="107"/>
    </row>
    <row r="35">
      <c r="A35" s="105" t="s">
        <v>157</v>
      </c>
      <c r="B35" s="105" t="s">
        <v>158</v>
      </c>
      <c r="C35" s="106">
        <v>16.0</v>
      </c>
      <c r="D35" s="106">
        <v>17.0</v>
      </c>
      <c r="E35" s="106">
        <v>18.0</v>
      </c>
      <c r="F35" s="106">
        <v>16.0</v>
      </c>
      <c r="G35" s="106">
        <v>17.0</v>
      </c>
      <c r="H35" s="106">
        <v>18.0</v>
      </c>
      <c r="I35" s="106">
        <v>18.0</v>
      </c>
      <c r="Q35" s="107"/>
    </row>
    <row r="36">
      <c r="A36" s="105" t="s">
        <v>159</v>
      </c>
      <c r="B36" s="105" t="s">
        <v>160</v>
      </c>
      <c r="C36" s="106">
        <v>17.0</v>
      </c>
      <c r="D36" s="106">
        <v>3.0</v>
      </c>
      <c r="E36" s="106">
        <v>9.0</v>
      </c>
      <c r="F36" s="106">
        <v>17.0</v>
      </c>
      <c r="G36" s="106">
        <v>16.0</v>
      </c>
      <c r="H36" s="106">
        <v>18.0</v>
      </c>
      <c r="I36" s="106">
        <v>18.0</v>
      </c>
      <c r="Q36" s="107"/>
    </row>
    <row r="37">
      <c r="A37" s="105" t="s">
        <v>161</v>
      </c>
      <c r="B37" s="105" t="s">
        <v>162</v>
      </c>
      <c r="C37" s="106">
        <v>18.0</v>
      </c>
      <c r="D37" s="106">
        <v>16.0</v>
      </c>
      <c r="E37" s="106">
        <v>15.0</v>
      </c>
      <c r="F37" s="106">
        <v>18.0</v>
      </c>
      <c r="G37" s="106">
        <v>18.0</v>
      </c>
      <c r="H37" s="106">
        <v>18.0</v>
      </c>
      <c r="I37" s="106">
        <v>18.0</v>
      </c>
      <c r="Q37" s="107"/>
    </row>
    <row r="40">
      <c r="A40" s="108" t="s">
        <v>96</v>
      </c>
      <c r="B40" s="109" t="s">
        <v>97</v>
      </c>
      <c r="C40" s="109" t="s">
        <v>98</v>
      </c>
      <c r="D40" s="109" t="s">
        <v>99</v>
      </c>
      <c r="E40" s="109" t="s">
        <v>100</v>
      </c>
      <c r="F40" s="109" t="s">
        <v>101</v>
      </c>
      <c r="G40" s="109" t="s">
        <v>102</v>
      </c>
      <c r="H40" s="109" t="s">
        <v>103</v>
      </c>
      <c r="I40" s="109" t="s">
        <v>104</v>
      </c>
      <c r="P40" s="110"/>
      <c r="Q40" s="110"/>
      <c r="R40" s="110"/>
    </row>
    <row r="41">
      <c r="A41" s="108" t="s">
        <v>163</v>
      </c>
      <c r="B41" s="108" t="s">
        <v>164</v>
      </c>
      <c r="C41" s="108">
        <v>1.0</v>
      </c>
      <c r="D41" s="108">
        <v>3.0</v>
      </c>
      <c r="E41" s="108">
        <v>1.0</v>
      </c>
      <c r="F41" s="108">
        <v>7.0</v>
      </c>
      <c r="G41" s="108">
        <v>2.0</v>
      </c>
      <c r="H41" s="108">
        <v>1.0</v>
      </c>
      <c r="I41" s="108">
        <v>13.0</v>
      </c>
      <c r="P41" s="111"/>
      <c r="Q41" s="112"/>
      <c r="R41" s="112"/>
    </row>
    <row r="42">
      <c r="A42" s="108" t="s">
        <v>165</v>
      </c>
      <c r="B42" s="108" t="s">
        <v>166</v>
      </c>
      <c r="C42" s="108">
        <v>2.0</v>
      </c>
      <c r="D42" s="108">
        <v>1.0</v>
      </c>
      <c r="E42" s="108">
        <v>2.0</v>
      </c>
      <c r="F42" s="108">
        <v>1.0</v>
      </c>
      <c r="G42" s="108">
        <v>1.0</v>
      </c>
      <c r="H42" s="108">
        <v>2.0</v>
      </c>
      <c r="I42" s="108">
        <v>1.0</v>
      </c>
      <c r="P42" s="111"/>
      <c r="Q42" s="112"/>
      <c r="R42" s="112"/>
    </row>
    <row r="43">
      <c r="A43" s="108" t="s">
        <v>167</v>
      </c>
      <c r="B43" s="108" t="s">
        <v>168</v>
      </c>
      <c r="C43" s="108">
        <v>3.0</v>
      </c>
      <c r="D43" s="108">
        <v>2.0</v>
      </c>
      <c r="E43" s="108">
        <v>12.0</v>
      </c>
      <c r="F43" s="108">
        <v>3.0</v>
      </c>
      <c r="G43" s="108">
        <v>3.0</v>
      </c>
      <c r="H43" s="108">
        <v>3.0</v>
      </c>
      <c r="I43" s="108">
        <v>5.0</v>
      </c>
      <c r="P43" s="111"/>
      <c r="Q43" s="112"/>
      <c r="R43" s="112"/>
    </row>
    <row r="44">
      <c r="A44" s="108" t="s">
        <v>169</v>
      </c>
      <c r="B44" s="108" t="s">
        <v>170</v>
      </c>
      <c r="C44" s="108">
        <v>4.0</v>
      </c>
      <c r="D44" s="108">
        <v>7.0</v>
      </c>
      <c r="E44" s="108">
        <v>9.0</v>
      </c>
      <c r="F44" s="108">
        <v>6.0</v>
      </c>
      <c r="G44" s="108">
        <v>6.0</v>
      </c>
      <c r="H44" s="108">
        <v>6.0</v>
      </c>
      <c r="I44" s="108">
        <v>2.0</v>
      </c>
      <c r="P44" s="111"/>
      <c r="Q44" s="112"/>
      <c r="R44" s="112"/>
    </row>
    <row r="45">
      <c r="A45" s="108" t="s">
        <v>171</v>
      </c>
      <c r="B45" s="108" t="s">
        <v>172</v>
      </c>
      <c r="C45" s="108">
        <v>5.0</v>
      </c>
      <c r="D45" s="108">
        <v>4.0</v>
      </c>
      <c r="E45" s="108">
        <v>4.0</v>
      </c>
      <c r="F45" s="108">
        <v>11.0</v>
      </c>
      <c r="G45" s="108">
        <v>4.0</v>
      </c>
      <c r="H45" s="108">
        <v>4.0</v>
      </c>
      <c r="I45" s="108">
        <v>13.0</v>
      </c>
      <c r="P45" s="111"/>
      <c r="Q45" s="112"/>
      <c r="R45" s="112"/>
    </row>
    <row r="46">
      <c r="A46" s="108" t="s">
        <v>173</v>
      </c>
      <c r="B46" s="108" t="s">
        <v>174</v>
      </c>
      <c r="C46" s="108">
        <v>6.0</v>
      </c>
      <c r="D46" s="108">
        <v>12.0</v>
      </c>
      <c r="E46" s="108">
        <v>10.0</v>
      </c>
      <c r="F46" s="108">
        <v>8.0</v>
      </c>
      <c r="G46" s="108">
        <v>11.0</v>
      </c>
      <c r="H46" s="108">
        <v>9.0</v>
      </c>
      <c r="I46" s="108">
        <v>4.0</v>
      </c>
      <c r="P46" s="111"/>
      <c r="Q46" s="112"/>
      <c r="R46" s="112"/>
    </row>
    <row r="47">
      <c r="A47" s="108" t="s">
        <v>175</v>
      </c>
      <c r="B47" s="108" t="s">
        <v>176</v>
      </c>
      <c r="C47" s="108">
        <v>7.0</v>
      </c>
      <c r="D47" s="108">
        <v>9.0</v>
      </c>
      <c r="E47" s="108">
        <v>11.0</v>
      </c>
      <c r="F47" s="108">
        <v>2.0</v>
      </c>
      <c r="G47" s="108">
        <v>8.0</v>
      </c>
      <c r="H47" s="108">
        <v>7.0</v>
      </c>
      <c r="I47" s="108">
        <v>13.0</v>
      </c>
      <c r="P47" s="111"/>
      <c r="Q47" s="112"/>
      <c r="R47" s="112"/>
    </row>
    <row r="48">
      <c r="A48" s="108" t="s">
        <v>177</v>
      </c>
      <c r="B48" s="108" t="s">
        <v>178</v>
      </c>
      <c r="C48" s="108">
        <v>8.0</v>
      </c>
      <c r="D48" s="108">
        <v>10.0</v>
      </c>
      <c r="E48" s="108">
        <v>7.0</v>
      </c>
      <c r="F48" s="108">
        <v>10.0</v>
      </c>
      <c r="G48" s="108">
        <v>10.0</v>
      </c>
      <c r="H48" s="108">
        <v>11.0</v>
      </c>
      <c r="I48" s="108">
        <v>13.0</v>
      </c>
      <c r="P48" s="111"/>
      <c r="Q48" s="113"/>
      <c r="R48" s="112"/>
    </row>
    <row r="49">
      <c r="A49" s="108" t="s">
        <v>179</v>
      </c>
      <c r="B49" s="108" t="s">
        <v>180</v>
      </c>
      <c r="C49" s="108">
        <v>9.0</v>
      </c>
      <c r="D49" s="108">
        <v>11.0</v>
      </c>
      <c r="E49" s="108">
        <v>3.0</v>
      </c>
      <c r="F49" s="108">
        <v>5.0</v>
      </c>
      <c r="G49" s="108">
        <v>7.0</v>
      </c>
      <c r="H49" s="108">
        <v>8.0</v>
      </c>
      <c r="I49" s="108">
        <v>5.0</v>
      </c>
      <c r="P49" s="111"/>
      <c r="Q49" s="113"/>
      <c r="R49" s="112"/>
    </row>
    <row r="50">
      <c r="A50" s="108" t="s">
        <v>181</v>
      </c>
      <c r="B50" s="108" t="s">
        <v>182</v>
      </c>
      <c r="C50" s="108">
        <v>10.0</v>
      </c>
      <c r="D50" s="108">
        <v>5.0</v>
      </c>
      <c r="E50" s="108">
        <v>5.0</v>
      </c>
      <c r="F50" s="108">
        <v>4.0</v>
      </c>
      <c r="G50" s="108">
        <v>5.0</v>
      </c>
      <c r="H50" s="108">
        <v>5.0</v>
      </c>
      <c r="I50" s="108">
        <v>13.0</v>
      </c>
      <c r="P50" s="111"/>
      <c r="Q50" s="113"/>
      <c r="R50" s="112"/>
    </row>
    <row r="51">
      <c r="A51" s="108" t="s">
        <v>183</v>
      </c>
      <c r="B51" s="108" t="s">
        <v>184</v>
      </c>
      <c r="C51" s="108">
        <v>11.0</v>
      </c>
      <c r="D51" s="108">
        <v>8.0</v>
      </c>
      <c r="E51" s="108">
        <v>6.0</v>
      </c>
      <c r="F51" s="108">
        <v>9.0</v>
      </c>
      <c r="G51" s="108">
        <v>9.0</v>
      </c>
      <c r="H51" s="108">
        <v>10.0</v>
      </c>
      <c r="I51" s="108">
        <v>5.0</v>
      </c>
      <c r="P51" s="111"/>
      <c r="Q51" s="113"/>
      <c r="R51" s="112"/>
    </row>
    <row r="52">
      <c r="A52" s="108" t="s">
        <v>185</v>
      </c>
      <c r="B52" s="108" t="s">
        <v>186</v>
      </c>
      <c r="C52" s="108">
        <v>12.0</v>
      </c>
      <c r="D52" s="108">
        <v>6.0</v>
      </c>
      <c r="E52" s="108">
        <v>8.0</v>
      </c>
      <c r="F52" s="108">
        <v>12.0</v>
      </c>
      <c r="G52" s="108">
        <v>12.0</v>
      </c>
      <c r="H52" s="108">
        <v>12.0</v>
      </c>
      <c r="I52" s="108">
        <v>13.0</v>
      </c>
      <c r="P52" s="111"/>
      <c r="Q52" s="113"/>
      <c r="R52" s="112"/>
    </row>
    <row r="53">
      <c r="A53" s="108" t="s">
        <v>187</v>
      </c>
      <c r="B53" s="108" t="s">
        <v>188</v>
      </c>
      <c r="C53" s="108">
        <v>13.0</v>
      </c>
      <c r="D53" s="108">
        <v>13.0</v>
      </c>
      <c r="E53" s="108">
        <v>13.0</v>
      </c>
      <c r="F53" s="108">
        <v>13.0</v>
      </c>
      <c r="G53" s="108">
        <v>13.0</v>
      </c>
      <c r="H53" s="108">
        <v>13.0</v>
      </c>
      <c r="I53" s="108">
        <v>3.0</v>
      </c>
      <c r="P53" s="111"/>
      <c r="Q53" s="113"/>
      <c r="R53" s="110"/>
    </row>
    <row r="54">
      <c r="P54" s="114"/>
      <c r="Q54" s="110"/>
      <c r="R54" s="110"/>
    </row>
    <row r="59">
      <c r="A59" s="109" t="s">
        <v>96</v>
      </c>
      <c r="B59" s="109" t="s">
        <v>97</v>
      </c>
      <c r="C59" s="109" t="s">
        <v>98</v>
      </c>
      <c r="D59" s="109" t="s">
        <v>99</v>
      </c>
      <c r="E59" s="109" t="s">
        <v>100</v>
      </c>
      <c r="F59" s="109" t="s">
        <v>101</v>
      </c>
      <c r="G59" s="109" t="s">
        <v>102</v>
      </c>
      <c r="H59" s="109" t="s">
        <v>103</v>
      </c>
      <c r="I59" s="109" t="s">
        <v>104</v>
      </c>
    </row>
    <row r="60">
      <c r="A60" s="108" t="s">
        <v>189</v>
      </c>
      <c r="B60" s="108" t="s">
        <v>190</v>
      </c>
      <c r="C60" s="108">
        <v>1.0</v>
      </c>
      <c r="D60" s="108">
        <v>11.0</v>
      </c>
      <c r="E60" s="108">
        <v>1.0</v>
      </c>
      <c r="F60" s="108">
        <v>2.0</v>
      </c>
      <c r="G60" s="108">
        <v>2.0</v>
      </c>
      <c r="H60" s="108">
        <v>1.0</v>
      </c>
      <c r="I60" s="108">
        <v>16.0</v>
      </c>
    </row>
    <row r="61">
      <c r="A61" s="108" t="s">
        <v>191</v>
      </c>
      <c r="B61" s="108" t="s">
        <v>192</v>
      </c>
      <c r="C61" s="108">
        <v>2.0</v>
      </c>
      <c r="D61" s="108">
        <v>1.0</v>
      </c>
      <c r="E61" s="108">
        <v>2.0</v>
      </c>
      <c r="F61" s="108">
        <v>1.0</v>
      </c>
      <c r="G61" s="108">
        <v>1.0</v>
      </c>
      <c r="H61" s="108">
        <v>2.0</v>
      </c>
      <c r="I61" s="108">
        <v>1.0</v>
      </c>
    </row>
    <row r="62">
      <c r="A62" s="108" t="s">
        <v>193</v>
      </c>
      <c r="B62" s="108" t="s">
        <v>194</v>
      </c>
      <c r="C62" s="108">
        <v>3.0</v>
      </c>
      <c r="D62" s="108">
        <v>6.0</v>
      </c>
      <c r="E62" s="108">
        <v>10.0</v>
      </c>
      <c r="F62" s="108">
        <v>8.0</v>
      </c>
      <c r="G62" s="108">
        <v>3.0</v>
      </c>
      <c r="H62" s="108">
        <v>6.0</v>
      </c>
      <c r="I62" s="108">
        <v>16.0</v>
      </c>
    </row>
    <row r="63">
      <c r="A63" s="108" t="s">
        <v>195</v>
      </c>
      <c r="B63" s="108" t="s">
        <v>196</v>
      </c>
      <c r="C63" s="108">
        <v>4.0</v>
      </c>
      <c r="D63" s="108">
        <v>2.0</v>
      </c>
      <c r="E63" s="108">
        <v>3.0</v>
      </c>
      <c r="F63" s="108">
        <v>6.0</v>
      </c>
      <c r="G63" s="108">
        <v>4.0</v>
      </c>
      <c r="H63" s="108">
        <v>3.0</v>
      </c>
      <c r="I63" s="108">
        <v>16.0</v>
      </c>
    </row>
    <row r="64">
      <c r="A64" s="108" t="s">
        <v>197</v>
      </c>
      <c r="B64" s="108" t="s">
        <v>198</v>
      </c>
      <c r="C64" s="108">
        <v>5.0</v>
      </c>
      <c r="D64" s="108">
        <v>8.0</v>
      </c>
      <c r="E64" s="108">
        <v>16.0</v>
      </c>
      <c r="F64" s="108">
        <v>3.0</v>
      </c>
      <c r="G64" s="108">
        <v>5.0</v>
      </c>
      <c r="H64" s="108">
        <v>7.0</v>
      </c>
      <c r="I64" s="108">
        <v>16.0</v>
      </c>
    </row>
    <row r="65">
      <c r="A65" s="108" t="s">
        <v>199</v>
      </c>
      <c r="B65" s="108" t="s">
        <v>200</v>
      </c>
      <c r="C65" s="108">
        <v>6.0</v>
      </c>
      <c r="D65" s="108">
        <v>4.0</v>
      </c>
      <c r="E65" s="108">
        <v>8.0</v>
      </c>
      <c r="F65" s="108">
        <v>11.0</v>
      </c>
      <c r="G65" s="108">
        <v>6.0</v>
      </c>
      <c r="H65" s="108">
        <v>4.0</v>
      </c>
      <c r="I65" s="108">
        <v>16.0</v>
      </c>
    </row>
    <row r="66">
      <c r="A66" s="108" t="s">
        <v>201</v>
      </c>
      <c r="B66" s="108" t="s">
        <v>202</v>
      </c>
      <c r="C66" s="108">
        <v>7.0</v>
      </c>
      <c r="D66" s="108">
        <v>9.0</v>
      </c>
      <c r="E66" s="108">
        <v>11.0</v>
      </c>
      <c r="F66" s="108">
        <v>4.0</v>
      </c>
      <c r="G66" s="108">
        <v>7.0</v>
      </c>
      <c r="H66" s="108">
        <v>8.0</v>
      </c>
      <c r="I66" s="108">
        <v>4.0</v>
      </c>
    </row>
    <row r="67">
      <c r="A67" s="108" t="s">
        <v>203</v>
      </c>
      <c r="B67" s="108" t="s">
        <v>204</v>
      </c>
      <c r="C67" s="108">
        <v>8.0</v>
      </c>
      <c r="D67" s="108">
        <v>3.0</v>
      </c>
      <c r="E67" s="108">
        <v>15.0</v>
      </c>
      <c r="F67" s="108">
        <v>13.0</v>
      </c>
      <c r="G67" s="108">
        <v>8.0</v>
      </c>
      <c r="H67" s="108">
        <v>9.0</v>
      </c>
      <c r="I67" s="108">
        <v>16.0</v>
      </c>
    </row>
    <row r="68">
      <c r="A68" s="108" t="s">
        <v>205</v>
      </c>
      <c r="B68" s="108" t="s">
        <v>206</v>
      </c>
      <c r="C68" s="108">
        <v>9.0</v>
      </c>
      <c r="D68" s="108">
        <v>12.0</v>
      </c>
      <c r="E68" s="108">
        <v>12.0</v>
      </c>
      <c r="F68" s="108">
        <v>10.0</v>
      </c>
      <c r="G68" s="108">
        <v>9.0</v>
      </c>
      <c r="H68" s="108">
        <v>10.0</v>
      </c>
      <c r="I68" s="108">
        <v>16.0</v>
      </c>
    </row>
    <row r="69">
      <c r="A69" s="108" t="s">
        <v>207</v>
      </c>
      <c r="B69" s="108" t="s">
        <v>208</v>
      </c>
      <c r="C69" s="108">
        <v>10.0</v>
      </c>
      <c r="D69" s="108">
        <v>14.0</v>
      </c>
      <c r="E69" s="108">
        <v>4.0</v>
      </c>
      <c r="F69" s="108">
        <v>14.0</v>
      </c>
      <c r="G69" s="108">
        <v>10.0</v>
      </c>
      <c r="H69" s="108">
        <v>11.0</v>
      </c>
      <c r="I69" s="108">
        <v>16.0</v>
      </c>
    </row>
    <row r="70">
      <c r="A70" s="108" t="s">
        <v>209</v>
      </c>
      <c r="B70" s="108" t="s">
        <v>210</v>
      </c>
      <c r="C70" s="108">
        <v>11.0</v>
      </c>
      <c r="D70" s="108">
        <v>7.0</v>
      </c>
      <c r="E70" s="108">
        <v>14.0</v>
      </c>
      <c r="F70" s="108">
        <v>7.0</v>
      </c>
      <c r="G70" s="108">
        <v>11.0</v>
      </c>
      <c r="H70" s="108">
        <v>12.0</v>
      </c>
      <c r="I70" s="108">
        <v>16.0</v>
      </c>
    </row>
    <row r="71">
      <c r="A71" s="108" t="s">
        <v>211</v>
      </c>
      <c r="B71" s="108" t="s">
        <v>212</v>
      </c>
      <c r="C71" s="108">
        <v>12.0</v>
      </c>
      <c r="D71" s="108">
        <v>5.0</v>
      </c>
      <c r="E71" s="108">
        <v>6.0</v>
      </c>
      <c r="F71" s="108">
        <v>5.0</v>
      </c>
      <c r="G71" s="108">
        <v>12.0</v>
      </c>
      <c r="H71" s="108">
        <v>5.0</v>
      </c>
      <c r="I71" s="108">
        <v>3.0</v>
      </c>
    </row>
    <row r="72">
      <c r="A72" s="108" t="s">
        <v>213</v>
      </c>
      <c r="B72" s="108" t="s">
        <v>214</v>
      </c>
      <c r="C72" s="108">
        <v>13.0</v>
      </c>
      <c r="D72" s="108">
        <v>10.0</v>
      </c>
      <c r="E72" s="108">
        <v>13.0</v>
      </c>
      <c r="F72" s="108">
        <v>12.0</v>
      </c>
      <c r="G72" s="108">
        <v>13.0</v>
      </c>
      <c r="H72" s="108">
        <v>13.0</v>
      </c>
      <c r="I72" s="108">
        <v>2.0</v>
      </c>
    </row>
    <row r="73">
      <c r="A73" s="108" t="s">
        <v>215</v>
      </c>
      <c r="B73" s="108" t="s">
        <v>216</v>
      </c>
      <c r="C73" s="108">
        <v>14.0</v>
      </c>
      <c r="D73" s="108">
        <v>13.0</v>
      </c>
      <c r="E73" s="108">
        <v>7.0</v>
      </c>
      <c r="F73" s="108">
        <v>9.0</v>
      </c>
      <c r="G73" s="108">
        <v>14.0</v>
      </c>
      <c r="H73" s="108">
        <v>14.0</v>
      </c>
      <c r="I73" s="108">
        <v>16.0</v>
      </c>
    </row>
    <row r="74">
      <c r="A74" s="108" t="s">
        <v>217</v>
      </c>
      <c r="B74" s="108" t="s">
        <v>218</v>
      </c>
      <c r="C74" s="108">
        <v>15.0</v>
      </c>
      <c r="D74" s="108">
        <v>15.0</v>
      </c>
      <c r="E74" s="108">
        <v>9.0</v>
      </c>
      <c r="F74" s="108">
        <v>15.0</v>
      </c>
      <c r="G74" s="108">
        <v>15.0</v>
      </c>
      <c r="H74" s="108">
        <v>15.0</v>
      </c>
      <c r="I74" s="108">
        <v>16.0</v>
      </c>
    </row>
    <row r="75">
      <c r="A75" s="108" t="s">
        <v>219</v>
      </c>
      <c r="B75" s="108" t="s">
        <v>220</v>
      </c>
      <c r="C75" s="108">
        <v>16.0</v>
      </c>
      <c r="D75" s="108">
        <v>16.0</v>
      </c>
      <c r="E75" s="108">
        <v>5.0</v>
      </c>
      <c r="F75" s="108">
        <v>16.0</v>
      </c>
      <c r="G75" s="108">
        <v>16.0</v>
      </c>
      <c r="H75" s="108">
        <v>16.0</v>
      </c>
      <c r="I75" s="108">
        <v>16.0</v>
      </c>
    </row>
  </sheetData>
  <drawing r:id="rId1"/>
  <tableParts count="4">
    <tablePart r:id="rId6"/>
    <tablePart r:id="rId7"/>
    <tablePart r:id="rId8"/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4.38"/>
    <col customWidth="1" min="3" max="3" width="61.88"/>
    <col customWidth="1" min="4" max="7" width="3.13"/>
    <col customWidth="1" min="8" max="8" width="5.5"/>
    <col customWidth="1" min="9" max="10" width="8.75"/>
  </cols>
  <sheetData>
    <row r="3">
      <c r="A3" s="100"/>
      <c r="B3" s="100" t="s">
        <v>96</v>
      </c>
      <c r="C3" s="100" t="s">
        <v>221</v>
      </c>
      <c r="D3" s="100" t="s">
        <v>98</v>
      </c>
      <c r="E3" s="100" t="s">
        <v>99</v>
      </c>
      <c r="F3" s="100" t="s">
        <v>100</v>
      </c>
      <c r="G3" s="100" t="s">
        <v>101</v>
      </c>
      <c r="H3" s="100" t="s">
        <v>102</v>
      </c>
      <c r="I3" s="100" t="s">
        <v>103</v>
      </c>
      <c r="J3" s="100" t="s">
        <v>104</v>
      </c>
    </row>
    <row r="4">
      <c r="A4" s="101"/>
      <c r="B4" s="101" t="s">
        <v>81</v>
      </c>
      <c r="C4" s="101" t="s">
        <v>105</v>
      </c>
      <c r="D4" s="102">
        <v>1.0</v>
      </c>
      <c r="E4" s="102">
        <v>1.0</v>
      </c>
      <c r="F4" s="102">
        <v>1.0</v>
      </c>
      <c r="G4" s="102">
        <v>2.0</v>
      </c>
      <c r="H4" s="103">
        <v>1.0</v>
      </c>
      <c r="I4" s="103">
        <v>1.0</v>
      </c>
      <c r="J4" s="103">
        <v>2.0</v>
      </c>
    </row>
    <row r="5">
      <c r="A5" s="101"/>
      <c r="B5" s="101" t="s">
        <v>83</v>
      </c>
      <c r="C5" s="101" t="s">
        <v>106</v>
      </c>
      <c r="D5" s="102">
        <v>2.0</v>
      </c>
      <c r="E5" s="102">
        <v>6.0</v>
      </c>
      <c r="F5" s="102">
        <v>2.0</v>
      </c>
      <c r="G5" s="102">
        <v>6.0</v>
      </c>
      <c r="H5" s="103">
        <v>2.0</v>
      </c>
      <c r="I5" s="103">
        <v>2.0</v>
      </c>
      <c r="J5" s="103" t="s">
        <v>222</v>
      </c>
    </row>
    <row r="6">
      <c r="A6" s="101"/>
      <c r="B6" s="101" t="s">
        <v>107</v>
      </c>
      <c r="C6" s="101" t="s">
        <v>108</v>
      </c>
      <c r="D6" s="102">
        <v>3.0</v>
      </c>
      <c r="E6" s="102">
        <v>3.0</v>
      </c>
      <c r="F6" s="102">
        <v>3.0</v>
      </c>
      <c r="G6" s="102">
        <v>7.0</v>
      </c>
      <c r="H6" s="103">
        <v>3.0</v>
      </c>
      <c r="I6" s="103">
        <v>3.0</v>
      </c>
      <c r="J6" s="103">
        <v>1.0</v>
      </c>
    </row>
    <row r="7">
      <c r="A7" s="101"/>
      <c r="B7" s="101" t="s">
        <v>109</v>
      </c>
      <c r="C7" s="101" t="s">
        <v>110</v>
      </c>
      <c r="D7" s="102">
        <v>4.0</v>
      </c>
      <c r="E7" s="102">
        <v>7.0</v>
      </c>
      <c r="F7" s="102">
        <v>6.0</v>
      </c>
      <c r="G7" s="102">
        <v>11.0</v>
      </c>
      <c r="H7" s="103">
        <v>7.0</v>
      </c>
      <c r="I7" s="103">
        <v>6.0</v>
      </c>
      <c r="J7" s="103">
        <v>3.0</v>
      </c>
    </row>
    <row r="8">
      <c r="A8" s="101"/>
      <c r="B8" s="101" t="s">
        <v>111</v>
      </c>
      <c r="C8" s="101" t="s">
        <v>112</v>
      </c>
      <c r="D8" s="102">
        <v>5.0</v>
      </c>
      <c r="E8" s="102">
        <v>5.0</v>
      </c>
      <c r="F8" s="102">
        <v>11.0</v>
      </c>
      <c r="G8" s="102">
        <v>1.0</v>
      </c>
      <c r="H8" s="103">
        <v>5.0</v>
      </c>
      <c r="I8" s="103">
        <v>4.0</v>
      </c>
      <c r="J8" s="103" t="s">
        <v>222</v>
      </c>
    </row>
    <row r="9">
      <c r="A9" s="101"/>
      <c r="B9" s="101" t="s">
        <v>113</v>
      </c>
      <c r="C9" s="101" t="s">
        <v>114</v>
      </c>
      <c r="D9" s="102">
        <v>6.0</v>
      </c>
      <c r="E9" s="102">
        <v>4.0</v>
      </c>
      <c r="F9" s="102">
        <v>7.0</v>
      </c>
      <c r="G9" s="102">
        <v>5.0</v>
      </c>
      <c r="H9" s="103">
        <v>6.0</v>
      </c>
      <c r="I9" s="103">
        <v>7.0</v>
      </c>
      <c r="J9" s="103" t="s">
        <v>222</v>
      </c>
    </row>
    <row r="10">
      <c r="A10" s="101"/>
      <c r="B10" s="101" t="s">
        <v>115</v>
      </c>
      <c r="C10" s="101" t="s">
        <v>116</v>
      </c>
      <c r="D10" s="102">
        <v>7.0</v>
      </c>
      <c r="E10" s="102">
        <v>10.0</v>
      </c>
      <c r="F10" s="102">
        <v>12.0</v>
      </c>
      <c r="G10" s="102">
        <v>12.0</v>
      </c>
      <c r="H10" s="103">
        <v>12.0</v>
      </c>
      <c r="I10" s="103">
        <v>10.0</v>
      </c>
      <c r="J10" s="103" t="s">
        <v>222</v>
      </c>
    </row>
    <row r="11">
      <c r="A11" s="101"/>
      <c r="B11" s="101" t="s">
        <v>117</v>
      </c>
      <c r="C11" s="101" t="s">
        <v>118</v>
      </c>
      <c r="D11" s="102">
        <v>8.0</v>
      </c>
      <c r="E11" s="102">
        <v>9.0</v>
      </c>
      <c r="F11" s="102">
        <v>9.0</v>
      </c>
      <c r="G11" s="102">
        <v>8.0</v>
      </c>
      <c r="H11" s="103">
        <v>10.0</v>
      </c>
      <c r="I11" s="103">
        <v>8.0</v>
      </c>
      <c r="J11" s="103" t="s">
        <v>222</v>
      </c>
    </row>
    <row r="12">
      <c r="A12" s="101"/>
      <c r="B12" s="101" t="s">
        <v>119</v>
      </c>
      <c r="C12" s="101" t="s">
        <v>120</v>
      </c>
      <c r="D12" s="102">
        <v>9.0</v>
      </c>
      <c r="E12" s="102">
        <v>11.0</v>
      </c>
      <c r="F12" s="102">
        <v>8.0</v>
      </c>
      <c r="G12" s="102">
        <v>10.0</v>
      </c>
      <c r="H12" s="103">
        <v>11.0</v>
      </c>
      <c r="I12" s="103">
        <v>11.0</v>
      </c>
      <c r="J12" s="103" t="s">
        <v>222</v>
      </c>
    </row>
    <row r="13">
      <c r="A13" s="101"/>
      <c r="B13" s="101" t="s">
        <v>121</v>
      </c>
      <c r="C13" s="101" t="s">
        <v>122</v>
      </c>
      <c r="D13" s="102">
        <v>10.0</v>
      </c>
      <c r="E13" s="102">
        <v>2.0</v>
      </c>
      <c r="F13" s="102">
        <v>5.0</v>
      </c>
      <c r="G13" s="102">
        <v>3.0</v>
      </c>
      <c r="H13" s="103">
        <v>4.0</v>
      </c>
      <c r="I13" s="103">
        <v>5.0</v>
      </c>
      <c r="J13" s="103" t="s">
        <v>222</v>
      </c>
    </row>
    <row r="14">
      <c r="A14" s="101"/>
      <c r="B14" s="101" t="s">
        <v>123</v>
      </c>
      <c r="C14" s="101" t="s">
        <v>124</v>
      </c>
      <c r="D14" s="102">
        <v>11.0</v>
      </c>
      <c r="E14" s="102">
        <v>8.0</v>
      </c>
      <c r="F14" s="102">
        <v>4.0</v>
      </c>
      <c r="G14" s="102">
        <v>9.0</v>
      </c>
      <c r="H14" s="103">
        <v>8.0</v>
      </c>
      <c r="I14" s="103">
        <v>9.0</v>
      </c>
      <c r="J14" s="103">
        <v>4.0</v>
      </c>
    </row>
    <row r="15">
      <c r="A15" s="101"/>
      <c r="B15" s="101" t="s">
        <v>125</v>
      </c>
      <c r="C15" s="101" t="s">
        <v>126</v>
      </c>
      <c r="D15" s="102">
        <v>12.0</v>
      </c>
      <c r="E15" s="102">
        <v>12.0</v>
      </c>
      <c r="F15" s="102">
        <v>10.0</v>
      </c>
      <c r="G15" s="102">
        <v>4.0</v>
      </c>
      <c r="H15" s="103">
        <v>11.0</v>
      </c>
      <c r="I15" s="103">
        <v>12.0</v>
      </c>
      <c r="J15" s="103">
        <v>4.0</v>
      </c>
    </row>
    <row r="19">
      <c r="A19" s="104"/>
      <c r="B19" s="104" t="s">
        <v>96</v>
      </c>
      <c r="C19" s="104" t="s">
        <v>97</v>
      </c>
      <c r="D19" s="104" t="s">
        <v>98</v>
      </c>
      <c r="E19" s="104" t="s">
        <v>99</v>
      </c>
      <c r="F19" s="104" t="s">
        <v>100</v>
      </c>
      <c r="G19" s="104" t="s">
        <v>101</v>
      </c>
      <c r="H19" s="104" t="s">
        <v>102</v>
      </c>
      <c r="I19" s="104" t="s">
        <v>103</v>
      </c>
      <c r="J19" s="104" t="s">
        <v>104</v>
      </c>
    </row>
    <row r="20">
      <c r="A20" s="105"/>
      <c r="B20" s="105" t="s">
        <v>127</v>
      </c>
      <c r="C20" s="105" t="s">
        <v>128</v>
      </c>
      <c r="D20" s="106">
        <v>1.0</v>
      </c>
      <c r="E20" s="106">
        <v>1.0</v>
      </c>
      <c r="F20" s="106">
        <v>3.0</v>
      </c>
      <c r="G20" s="106">
        <v>1.0</v>
      </c>
      <c r="H20" s="106">
        <v>1.0</v>
      </c>
      <c r="I20" s="106">
        <v>1.0</v>
      </c>
      <c r="J20" s="106">
        <v>1.0</v>
      </c>
    </row>
    <row r="21">
      <c r="A21" s="105"/>
      <c r="B21" s="105" t="s">
        <v>129</v>
      </c>
      <c r="C21" s="105" t="s">
        <v>130</v>
      </c>
      <c r="D21" s="106">
        <v>2.0</v>
      </c>
      <c r="E21" s="106">
        <v>12.0</v>
      </c>
      <c r="F21" s="106">
        <v>1.0</v>
      </c>
      <c r="G21" s="106">
        <v>8.0</v>
      </c>
      <c r="H21" s="106">
        <v>2.0</v>
      </c>
      <c r="I21" s="106">
        <v>2.0</v>
      </c>
      <c r="J21" s="106">
        <v>2.0</v>
      </c>
    </row>
    <row r="22">
      <c r="A22" s="105"/>
      <c r="B22" s="105" t="s">
        <v>131</v>
      </c>
      <c r="C22" s="105" t="s">
        <v>132</v>
      </c>
      <c r="D22" s="106">
        <v>3.0</v>
      </c>
      <c r="E22" s="106">
        <v>2.0</v>
      </c>
      <c r="F22" s="106">
        <v>16.0</v>
      </c>
      <c r="G22" s="106">
        <v>14.0</v>
      </c>
      <c r="H22" s="106">
        <v>7.0</v>
      </c>
      <c r="I22" s="106">
        <v>3.0</v>
      </c>
      <c r="J22" s="106" t="s">
        <v>222</v>
      </c>
    </row>
    <row r="23">
      <c r="A23" s="105"/>
      <c r="B23" s="105" t="s">
        <v>133</v>
      </c>
      <c r="C23" s="105" t="s">
        <v>134</v>
      </c>
      <c r="D23" s="106">
        <v>4.0</v>
      </c>
      <c r="E23" s="106">
        <v>5.0</v>
      </c>
      <c r="F23" s="106">
        <v>13.0</v>
      </c>
      <c r="G23" s="106">
        <v>9.0</v>
      </c>
      <c r="H23" s="106">
        <v>6.0</v>
      </c>
      <c r="I23" s="106">
        <v>6.0</v>
      </c>
      <c r="J23" s="106" t="s">
        <v>222</v>
      </c>
    </row>
    <row r="24">
      <c r="A24" s="105"/>
      <c r="B24" s="105" t="s">
        <v>135</v>
      </c>
      <c r="C24" s="105" t="s">
        <v>136</v>
      </c>
      <c r="D24" s="106">
        <v>5.0</v>
      </c>
      <c r="E24" s="106">
        <v>10.0</v>
      </c>
      <c r="F24" s="106">
        <v>7.0</v>
      </c>
      <c r="G24" s="106">
        <v>13.0</v>
      </c>
      <c r="H24" s="106">
        <v>8.0</v>
      </c>
      <c r="I24" s="106" t="s">
        <v>222</v>
      </c>
      <c r="J24" s="106">
        <v>4.0</v>
      </c>
    </row>
    <row r="25">
      <c r="A25" s="105"/>
      <c r="B25" s="105" t="s">
        <v>137</v>
      </c>
      <c r="C25" s="105" t="s">
        <v>138</v>
      </c>
      <c r="D25" s="106">
        <v>6.0</v>
      </c>
      <c r="E25" s="106">
        <v>6.0</v>
      </c>
      <c r="F25" s="106">
        <v>11.0</v>
      </c>
      <c r="G25" s="106">
        <v>5.0</v>
      </c>
      <c r="H25" s="106">
        <v>4.0</v>
      </c>
      <c r="I25" s="106">
        <v>4.0</v>
      </c>
      <c r="J25" s="106">
        <v>3.0</v>
      </c>
    </row>
    <row r="26">
      <c r="A26" s="105"/>
      <c r="B26" s="105" t="s">
        <v>139</v>
      </c>
      <c r="C26" s="105" t="s">
        <v>140</v>
      </c>
      <c r="D26" s="106">
        <v>7.0</v>
      </c>
      <c r="E26" s="106">
        <v>4.0</v>
      </c>
      <c r="F26" s="106">
        <v>10.0</v>
      </c>
      <c r="G26" s="106">
        <v>6.0</v>
      </c>
      <c r="H26" s="106">
        <v>3.0</v>
      </c>
      <c r="I26" s="106">
        <v>5.0</v>
      </c>
      <c r="J26" s="106">
        <v>4.0</v>
      </c>
    </row>
    <row r="27">
      <c r="A27" s="105"/>
      <c r="B27" s="105" t="s">
        <v>141</v>
      </c>
      <c r="C27" s="105" t="s">
        <v>142</v>
      </c>
      <c r="D27" s="106">
        <v>8.0</v>
      </c>
      <c r="E27" s="106">
        <v>11.0</v>
      </c>
      <c r="F27" s="106">
        <v>17.0</v>
      </c>
      <c r="G27" s="106">
        <v>3.0</v>
      </c>
      <c r="H27" s="106">
        <v>10.0</v>
      </c>
      <c r="I27" s="106" t="s">
        <v>222</v>
      </c>
      <c r="J27" s="106" t="s">
        <v>222</v>
      </c>
    </row>
    <row r="28">
      <c r="A28" s="105"/>
      <c r="B28" s="105" t="s">
        <v>143</v>
      </c>
      <c r="C28" s="105" t="s">
        <v>144</v>
      </c>
      <c r="D28" s="106">
        <v>9.0</v>
      </c>
      <c r="E28" s="106">
        <v>8.0</v>
      </c>
      <c r="F28" s="106">
        <v>14.0</v>
      </c>
      <c r="G28" s="106">
        <v>7.0</v>
      </c>
      <c r="H28" s="106">
        <v>9.0</v>
      </c>
      <c r="I28" s="106">
        <v>7.0</v>
      </c>
      <c r="J28" s="106" t="s">
        <v>222</v>
      </c>
    </row>
    <row r="29">
      <c r="A29" s="105"/>
      <c r="B29" s="105" t="s">
        <v>145</v>
      </c>
      <c r="C29" s="105" t="s">
        <v>146</v>
      </c>
      <c r="D29" s="106">
        <v>10.0</v>
      </c>
      <c r="E29" s="106">
        <v>15.0</v>
      </c>
      <c r="F29" s="106">
        <v>12.0</v>
      </c>
      <c r="G29" s="106">
        <v>4.0</v>
      </c>
      <c r="H29" s="106">
        <v>13.0</v>
      </c>
      <c r="I29" s="106" t="s">
        <v>222</v>
      </c>
      <c r="J29" s="106" t="s">
        <v>222</v>
      </c>
    </row>
    <row r="30">
      <c r="A30" s="105"/>
      <c r="B30" s="105" t="s">
        <v>147</v>
      </c>
      <c r="C30" s="105" t="s">
        <v>148</v>
      </c>
      <c r="D30" s="106">
        <v>11.0</v>
      </c>
      <c r="E30" s="106">
        <v>13.0</v>
      </c>
      <c r="F30" s="106">
        <v>8.0</v>
      </c>
      <c r="G30" s="106">
        <v>15.0</v>
      </c>
      <c r="H30" s="106">
        <v>15.0</v>
      </c>
      <c r="I30" s="106" t="s">
        <v>222</v>
      </c>
      <c r="J30" s="106" t="s">
        <v>222</v>
      </c>
    </row>
    <row r="31">
      <c r="A31" s="105"/>
      <c r="B31" s="105" t="s">
        <v>149</v>
      </c>
      <c r="C31" s="105" t="s">
        <v>150</v>
      </c>
      <c r="D31" s="106">
        <v>12.0</v>
      </c>
      <c r="E31" s="106">
        <v>18.0</v>
      </c>
      <c r="F31" s="106">
        <v>5.0</v>
      </c>
      <c r="G31" s="106">
        <v>11.0</v>
      </c>
      <c r="H31" s="106">
        <v>14.0</v>
      </c>
      <c r="I31" s="106" t="s">
        <v>222</v>
      </c>
      <c r="J31" s="106" t="s">
        <v>222</v>
      </c>
    </row>
    <row r="32">
      <c r="A32" s="105"/>
      <c r="B32" s="105" t="s">
        <v>151</v>
      </c>
      <c r="C32" s="105" t="s">
        <v>152</v>
      </c>
      <c r="D32" s="106">
        <v>13.0</v>
      </c>
      <c r="E32" s="106">
        <v>9.0</v>
      </c>
      <c r="F32" s="106">
        <v>4.0</v>
      </c>
      <c r="G32" s="106">
        <v>2.0</v>
      </c>
      <c r="H32" s="106">
        <v>5.0</v>
      </c>
      <c r="I32" s="106">
        <v>8.0</v>
      </c>
      <c r="J32" s="106">
        <v>3.0</v>
      </c>
    </row>
    <row r="33">
      <c r="A33" s="105"/>
      <c r="B33" s="105" t="s">
        <v>153</v>
      </c>
      <c r="C33" s="105" t="s">
        <v>154</v>
      </c>
      <c r="D33" s="106">
        <v>14.0</v>
      </c>
      <c r="E33" s="106">
        <v>14.0</v>
      </c>
      <c r="F33" s="106">
        <v>2.0</v>
      </c>
      <c r="G33" s="106">
        <v>10.0</v>
      </c>
      <c r="H33" s="106">
        <v>11.0</v>
      </c>
      <c r="I33" s="106" t="s">
        <v>222</v>
      </c>
      <c r="J33" s="106" t="s">
        <v>222</v>
      </c>
    </row>
    <row r="34">
      <c r="A34" s="105"/>
      <c r="B34" s="105" t="s">
        <v>155</v>
      </c>
      <c r="C34" s="105" t="s">
        <v>156</v>
      </c>
      <c r="D34" s="106">
        <v>15.0</v>
      </c>
      <c r="E34" s="106">
        <v>7.0</v>
      </c>
      <c r="F34" s="106">
        <v>6.0</v>
      </c>
      <c r="G34" s="106">
        <v>12.0</v>
      </c>
      <c r="H34" s="106">
        <v>12.0</v>
      </c>
      <c r="I34" s="106" t="s">
        <v>222</v>
      </c>
      <c r="J34" s="106" t="s">
        <v>222</v>
      </c>
      <c r="R34" s="107"/>
    </row>
    <row r="35">
      <c r="A35" s="105"/>
      <c r="B35" s="105" t="s">
        <v>157</v>
      </c>
      <c r="C35" s="105" t="s">
        <v>158</v>
      </c>
      <c r="D35" s="106">
        <v>16.0</v>
      </c>
      <c r="E35" s="106">
        <v>17.0</v>
      </c>
      <c r="F35" s="106">
        <v>18.0</v>
      </c>
      <c r="G35" s="106">
        <v>16.0</v>
      </c>
      <c r="H35" s="106">
        <v>17.0</v>
      </c>
      <c r="I35" s="106" t="s">
        <v>222</v>
      </c>
      <c r="J35" s="106" t="s">
        <v>222</v>
      </c>
      <c r="R35" s="107"/>
    </row>
    <row r="36">
      <c r="A36" s="105"/>
      <c r="B36" s="105" t="s">
        <v>159</v>
      </c>
      <c r="C36" s="105" t="s">
        <v>160</v>
      </c>
      <c r="D36" s="106">
        <v>17.0</v>
      </c>
      <c r="E36" s="106">
        <v>3.0</v>
      </c>
      <c r="F36" s="106">
        <v>9.0</v>
      </c>
      <c r="G36" s="106">
        <v>17.0</v>
      </c>
      <c r="H36" s="106">
        <v>16.0</v>
      </c>
      <c r="I36" s="106" t="s">
        <v>222</v>
      </c>
      <c r="J36" s="106" t="s">
        <v>222</v>
      </c>
      <c r="R36" s="107"/>
    </row>
    <row r="37">
      <c r="A37" s="105"/>
      <c r="B37" s="105" t="s">
        <v>161</v>
      </c>
      <c r="C37" s="105" t="s">
        <v>162</v>
      </c>
      <c r="D37" s="106">
        <v>18.0</v>
      </c>
      <c r="E37" s="106">
        <v>16.0</v>
      </c>
      <c r="F37" s="106">
        <v>15.0</v>
      </c>
      <c r="G37" s="106">
        <v>18.0</v>
      </c>
      <c r="H37" s="106">
        <v>18.0</v>
      </c>
      <c r="I37" s="106" t="s">
        <v>222</v>
      </c>
      <c r="J37" s="106" t="s">
        <v>222</v>
      </c>
      <c r="R37" s="107"/>
    </row>
    <row r="40">
      <c r="A40" s="108"/>
      <c r="B40" s="115" t="s">
        <v>96</v>
      </c>
      <c r="C40" s="116" t="s">
        <v>97</v>
      </c>
      <c r="D40" s="116" t="s">
        <v>98</v>
      </c>
      <c r="E40" s="116" t="s">
        <v>99</v>
      </c>
      <c r="F40" s="116" t="s">
        <v>100</v>
      </c>
      <c r="G40" s="116" t="s">
        <v>101</v>
      </c>
      <c r="H40" s="116" t="s">
        <v>102</v>
      </c>
      <c r="I40" s="116" t="s">
        <v>103</v>
      </c>
      <c r="J40" s="116" t="s">
        <v>104</v>
      </c>
      <c r="K40" s="116"/>
      <c r="Q40" s="110"/>
      <c r="R40" s="110"/>
      <c r="S40" s="110"/>
    </row>
    <row r="41">
      <c r="A41" s="108"/>
      <c r="B41" s="115" t="s">
        <v>163</v>
      </c>
      <c r="C41" s="115" t="s">
        <v>164</v>
      </c>
      <c r="D41" s="103">
        <v>1.0</v>
      </c>
      <c r="E41" s="103">
        <v>3.0</v>
      </c>
      <c r="F41" s="103">
        <v>1.0</v>
      </c>
      <c r="G41" s="103">
        <v>7.0</v>
      </c>
      <c r="H41" s="103">
        <v>2.0</v>
      </c>
      <c r="I41" s="103">
        <v>1.0</v>
      </c>
      <c r="J41" s="103" t="s">
        <v>222</v>
      </c>
      <c r="K41" s="103" t="s">
        <v>223</v>
      </c>
      <c r="Q41" s="111"/>
      <c r="R41" s="112"/>
      <c r="S41" s="112"/>
    </row>
    <row r="42">
      <c r="A42" s="108"/>
      <c r="B42" s="115" t="s">
        <v>165</v>
      </c>
      <c r="C42" s="115" t="s">
        <v>166</v>
      </c>
      <c r="D42" s="103">
        <v>2.0</v>
      </c>
      <c r="E42" s="103">
        <v>1.0</v>
      </c>
      <c r="F42" s="103">
        <v>2.0</v>
      </c>
      <c r="G42" s="103">
        <v>1.0</v>
      </c>
      <c r="H42" s="103">
        <v>1.0</v>
      </c>
      <c r="I42" s="103">
        <v>2.0</v>
      </c>
      <c r="J42" s="103">
        <v>1.0</v>
      </c>
      <c r="K42" s="103" t="s">
        <v>223</v>
      </c>
      <c r="Q42" s="111"/>
      <c r="R42" s="112"/>
      <c r="S42" s="112"/>
    </row>
    <row r="43">
      <c r="A43" s="108"/>
      <c r="B43" s="115" t="s">
        <v>167</v>
      </c>
      <c r="C43" s="115" t="s">
        <v>168</v>
      </c>
      <c r="D43" s="103">
        <v>3.0</v>
      </c>
      <c r="E43" s="103">
        <v>2.0</v>
      </c>
      <c r="F43" s="103">
        <v>12.0</v>
      </c>
      <c r="G43" s="103">
        <v>3.0</v>
      </c>
      <c r="H43" s="103">
        <v>3.0</v>
      </c>
      <c r="I43" s="103">
        <v>3.0</v>
      </c>
      <c r="J43" s="103">
        <v>5.0</v>
      </c>
      <c r="K43" s="103" t="s">
        <v>223</v>
      </c>
      <c r="Q43" s="111"/>
      <c r="R43" s="112"/>
      <c r="S43" s="112"/>
    </row>
    <row r="44">
      <c r="A44" s="108"/>
      <c r="B44" s="115" t="s">
        <v>169</v>
      </c>
      <c r="C44" s="115" t="s">
        <v>170</v>
      </c>
      <c r="D44" s="103">
        <v>4.0</v>
      </c>
      <c r="E44" s="103">
        <v>7.0</v>
      </c>
      <c r="F44" s="103">
        <v>9.0</v>
      </c>
      <c r="G44" s="103">
        <v>6.0</v>
      </c>
      <c r="H44" s="103">
        <v>6.0</v>
      </c>
      <c r="I44" s="103">
        <v>6.0</v>
      </c>
      <c r="J44" s="103">
        <v>2.0</v>
      </c>
      <c r="K44" s="103" t="s">
        <v>223</v>
      </c>
      <c r="Q44" s="111"/>
      <c r="R44" s="112"/>
      <c r="S44" s="112"/>
    </row>
    <row r="45">
      <c r="A45" s="108"/>
      <c r="B45" s="115" t="s">
        <v>171</v>
      </c>
      <c r="C45" s="115" t="s">
        <v>172</v>
      </c>
      <c r="D45" s="103">
        <v>5.0</v>
      </c>
      <c r="E45" s="103">
        <v>4.0</v>
      </c>
      <c r="F45" s="103">
        <v>4.0</v>
      </c>
      <c r="G45" s="103">
        <v>11.0</v>
      </c>
      <c r="H45" s="103">
        <v>4.0</v>
      </c>
      <c r="I45" s="103">
        <v>4.0</v>
      </c>
      <c r="J45" s="103" t="s">
        <v>222</v>
      </c>
      <c r="K45" s="103" t="s">
        <v>223</v>
      </c>
      <c r="Q45" s="111"/>
      <c r="R45" s="112"/>
      <c r="S45" s="112"/>
    </row>
    <row r="46">
      <c r="A46" s="108"/>
      <c r="B46" s="115" t="s">
        <v>173</v>
      </c>
      <c r="C46" s="115" t="s">
        <v>174</v>
      </c>
      <c r="D46" s="103">
        <v>6.0</v>
      </c>
      <c r="E46" s="103">
        <v>12.0</v>
      </c>
      <c r="F46" s="103">
        <v>10.0</v>
      </c>
      <c r="G46" s="103">
        <v>8.0</v>
      </c>
      <c r="H46" s="103">
        <v>11.0</v>
      </c>
      <c r="I46" s="103">
        <v>9.0</v>
      </c>
      <c r="J46" s="103">
        <v>4.0</v>
      </c>
      <c r="K46" s="117"/>
      <c r="Q46" s="111"/>
      <c r="R46" s="112"/>
      <c r="S46" s="112"/>
    </row>
    <row r="47">
      <c r="A47" s="108"/>
      <c r="B47" s="115" t="s">
        <v>175</v>
      </c>
      <c r="C47" s="115" t="s">
        <v>176</v>
      </c>
      <c r="D47" s="103">
        <v>7.0</v>
      </c>
      <c r="E47" s="103">
        <v>9.0</v>
      </c>
      <c r="F47" s="103">
        <v>11.0</v>
      </c>
      <c r="G47" s="103">
        <v>2.0</v>
      </c>
      <c r="H47" s="103">
        <v>8.0</v>
      </c>
      <c r="I47" s="103">
        <v>7.0</v>
      </c>
      <c r="J47" s="103" t="s">
        <v>222</v>
      </c>
      <c r="K47" s="117"/>
      <c r="Q47" s="111"/>
      <c r="R47" s="112"/>
      <c r="S47" s="112"/>
    </row>
    <row r="48">
      <c r="A48" s="108"/>
      <c r="B48" s="115" t="s">
        <v>177</v>
      </c>
      <c r="C48" s="115" t="s">
        <v>178</v>
      </c>
      <c r="D48" s="103">
        <v>8.0</v>
      </c>
      <c r="E48" s="103">
        <v>10.0</v>
      </c>
      <c r="F48" s="103">
        <v>7.0</v>
      </c>
      <c r="G48" s="103">
        <v>10.0</v>
      </c>
      <c r="H48" s="103">
        <v>10.0</v>
      </c>
      <c r="I48" s="103">
        <v>11.0</v>
      </c>
      <c r="J48" s="103" t="s">
        <v>222</v>
      </c>
      <c r="K48" s="117"/>
      <c r="Q48" s="111"/>
      <c r="R48" s="113"/>
      <c r="S48" s="112"/>
    </row>
    <row r="49">
      <c r="A49" s="108"/>
      <c r="B49" s="115" t="s">
        <v>179</v>
      </c>
      <c r="C49" s="115" t="s">
        <v>180</v>
      </c>
      <c r="D49" s="103">
        <v>9.0</v>
      </c>
      <c r="E49" s="103">
        <v>11.0</v>
      </c>
      <c r="F49" s="103">
        <v>3.0</v>
      </c>
      <c r="G49" s="103">
        <v>5.0</v>
      </c>
      <c r="H49" s="103">
        <v>7.0</v>
      </c>
      <c r="I49" s="103">
        <v>8.0</v>
      </c>
      <c r="J49" s="103">
        <v>5.0</v>
      </c>
      <c r="K49" s="117"/>
      <c r="Q49" s="111"/>
      <c r="R49" s="113"/>
      <c r="S49" s="112"/>
    </row>
    <row r="50">
      <c r="A50" s="108"/>
      <c r="B50" s="115" t="s">
        <v>181</v>
      </c>
      <c r="C50" s="115" t="s">
        <v>182</v>
      </c>
      <c r="D50" s="103">
        <v>10.0</v>
      </c>
      <c r="E50" s="103">
        <v>5.0</v>
      </c>
      <c r="F50" s="103">
        <v>5.0</v>
      </c>
      <c r="G50" s="103">
        <v>4.0</v>
      </c>
      <c r="H50" s="103">
        <v>5.0</v>
      </c>
      <c r="I50" s="103">
        <v>5.0</v>
      </c>
      <c r="J50" s="103" t="s">
        <v>222</v>
      </c>
      <c r="K50" s="117"/>
      <c r="Q50" s="111"/>
      <c r="R50" s="113"/>
      <c r="S50" s="112"/>
    </row>
    <row r="51">
      <c r="A51" s="108"/>
      <c r="B51" s="115" t="s">
        <v>183</v>
      </c>
      <c r="C51" s="115" t="s">
        <v>184</v>
      </c>
      <c r="D51" s="103">
        <v>11.0</v>
      </c>
      <c r="E51" s="103">
        <v>8.0</v>
      </c>
      <c r="F51" s="103">
        <v>6.0</v>
      </c>
      <c r="G51" s="103">
        <v>9.0</v>
      </c>
      <c r="H51" s="103">
        <v>9.0</v>
      </c>
      <c r="I51" s="103">
        <v>10.0</v>
      </c>
      <c r="J51" s="103">
        <v>5.0</v>
      </c>
      <c r="K51" s="117"/>
      <c r="Q51" s="111"/>
      <c r="R51" s="113"/>
      <c r="S51" s="112"/>
    </row>
    <row r="52">
      <c r="A52" s="108"/>
      <c r="B52" s="115" t="s">
        <v>185</v>
      </c>
      <c r="C52" s="115" t="s">
        <v>186</v>
      </c>
      <c r="D52" s="103">
        <v>12.0</v>
      </c>
      <c r="E52" s="103">
        <v>6.0</v>
      </c>
      <c r="F52" s="103">
        <v>8.0</v>
      </c>
      <c r="G52" s="103">
        <v>12.0</v>
      </c>
      <c r="H52" s="103">
        <v>12.0</v>
      </c>
      <c r="I52" s="103">
        <v>12.0</v>
      </c>
      <c r="J52" s="103" t="s">
        <v>222</v>
      </c>
      <c r="K52" s="117"/>
      <c r="Q52" s="111"/>
      <c r="R52" s="113"/>
      <c r="S52" s="112"/>
    </row>
    <row r="53">
      <c r="A53" s="108"/>
      <c r="B53" s="115" t="s">
        <v>187</v>
      </c>
      <c r="C53" s="115" t="s">
        <v>188</v>
      </c>
      <c r="D53" s="103">
        <v>13.0</v>
      </c>
      <c r="E53" s="103">
        <v>13.0</v>
      </c>
      <c r="F53" s="103">
        <v>13.0</v>
      </c>
      <c r="G53" s="103">
        <v>13.0</v>
      </c>
      <c r="H53" s="103">
        <v>13.0</v>
      </c>
      <c r="I53" s="103">
        <v>13.0</v>
      </c>
      <c r="J53" s="103">
        <v>3.0</v>
      </c>
      <c r="K53" s="117"/>
      <c r="Q53" s="111"/>
      <c r="R53" s="113"/>
      <c r="S53" s="110"/>
    </row>
    <row r="54">
      <c r="Q54" s="114"/>
      <c r="R54" s="110"/>
      <c r="S54" s="110"/>
    </row>
    <row r="59">
      <c r="A59" s="109"/>
      <c r="B59" s="109" t="s">
        <v>96</v>
      </c>
      <c r="C59" s="109" t="s">
        <v>97</v>
      </c>
      <c r="D59" s="109" t="s">
        <v>98</v>
      </c>
      <c r="E59" s="109" t="s">
        <v>99</v>
      </c>
      <c r="F59" s="109" t="s">
        <v>100</v>
      </c>
      <c r="G59" s="109" t="s">
        <v>101</v>
      </c>
      <c r="H59" s="109" t="s">
        <v>102</v>
      </c>
      <c r="I59" s="109" t="s">
        <v>103</v>
      </c>
      <c r="J59" s="109" t="s">
        <v>104</v>
      </c>
    </row>
    <row r="60">
      <c r="A60" s="108"/>
      <c r="B60" s="108" t="s">
        <v>189</v>
      </c>
      <c r="C60" s="108" t="s">
        <v>190</v>
      </c>
      <c r="D60" s="103">
        <v>1.0</v>
      </c>
      <c r="E60" s="103">
        <v>11.0</v>
      </c>
      <c r="F60" s="103">
        <v>1.0</v>
      </c>
      <c r="G60" s="103">
        <v>2.0</v>
      </c>
      <c r="H60" s="103">
        <v>2.0</v>
      </c>
      <c r="I60" s="103">
        <v>1.0</v>
      </c>
      <c r="J60" s="103" t="s">
        <v>222</v>
      </c>
    </row>
    <row r="61">
      <c r="A61" s="108"/>
      <c r="B61" s="108" t="s">
        <v>191</v>
      </c>
      <c r="C61" s="108" t="s">
        <v>192</v>
      </c>
      <c r="D61" s="103">
        <v>2.0</v>
      </c>
      <c r="E61" s="103">
        <v>1.0</v>
      </c>
      <c r="F61" s="103">
        <v>2.0</v>
      </c>
      <c r="G61" s="103">
        <v>1.0</v>
      </c>
      <c r="H61" s="103">
        <v>1.0</v>
      </c>
      <c r="I61" s="103">
        <v>2.0</v>
      </c>
      <c r="J61" s="103">
        <v>1.0</v>
      </c>
    </row>
    <row r="62">
      <c r="A62" s="108"/>
      <c r="B62" s="108" t="s">
        <v>193</v>
      </c>
      <c r="C62" s="108" t="s">
        <v>194</v>
      </c>
      <c r="D62" s="103">
        <v>3.0</v>
      </c>
      <c r="E62" s="103">
        <v>6.0</v>
      </c>
      <c r="F62" s="103">
        <v>10.0</v>
      </c>
      <c r="G62" s="103">
        <v>8.0</v>
      </c>
      <c r="H62" s="103">
        <v>3.0</v>
      </c>
      <c r="I62" s="103">
        <v>6.0</v>
      </c>
      <c r="J62" s="103" t="s">
        <v>222</v>
      </c>
    </row>
    <row r="63">
      <c r="A63" s="108"/>
      <c r="B63" s="108" t="s">
        <v>195</v>
      </c>
      <c r="C63" s="108" t="s">
        <v>196</v>
      </c>
      <c r="D63" s="103">
        <v>4.0</v>
      </c>
      <c r="E63" s="103">
        <v>2.0</v>
      </c>
      <c r="F63" s="103">
        <v>3.0</v>
      </c>
      <c r="G63" s="103">
        <v>6.0</v>
      </c>
      <c r="H63" s="103">
        <v>4.0</v>
      </c>
      <c r="I63" s="103">
        <v>3.0</v>
      </c>
      <c r="J63" s="103" t="s">
        <v>222</v>
      </c>
    </row>
    <row r="64">
      <c r="A64" s="108"/>
      <c r="B64" s="108" t="s">
        <v>197</v>
      </c>
      <c r="C64" s="108" t="s">
        <v>198</v>
      </c>
      <c r="D64" s="103">
        <v>5.0</v>
      </c>
      <c r="E64" s="103">
        <v>8.0</v>
      </c>
      <c r="F64" s="103">
        <v>16.0</v>
      </c>
      <c r="G64" s="103">
        <v>3.0</v>
      </c>
      <c r="H64" s="103">
        <v>5.0</v>
      </c>
      <c r="I64" s="103">
        <v>7.0</v>
      </c>
      <c r="J64" s="103" t="s">
        <v>222</v>
      </c>
    </row>
    <row r="65">
      <c r="A65" s="108"/>
      <c r="B65" s="108" t="s">
        <v>199</v>
      </c>
      <c r="C65" s="108" t="s">
        <v>200</v>
      </c>
      <c r="D65" s="103">
        <v>6.0</v>
      </c>
      <c r="E65" s="103">
        <v>4.0</v>
      </c>
      <c r="F65" s="103">
        <v>8.0</v>
      </c>
      <c r="G65" s="103">
        <v>11.0</v>
      </c>
      <c r="H65" s="103">
        <v>6.0</v>
      </c>
      <c r="I65" s="103">
        <v>4.0</v>
      </c>
      <c r="J65" s="103" t="s">
        <v>222</v>
      </c>
    </row>
    <row r="66">
      <c r="A66" s="108"/>
      <c r="B66" s="108" t="s">
        <v>201</v>
      </c>
      <c r="C66" s="108" t="s">
        <v>202</v>
      </c>
      <c r="D66" s="103">
        <v>7.0</v>
      </c>
      <c r="E66" s="103">
        <v>9.0</v>
      </c>
      <c r="F66" s="103">
        <v>11.0</v>
      </c>
      <c r="G66" s="103">
        <v>4.0</v>
      </c>
      <c r="H66" s="103">
        <v>7.0</v>
      </c>
      <c r="I66" s="103">
        <v>8.0</v>
      </c>
      <c r="J66" s="103">
        <v>4.0</v>
      </c>
    </row>
    <row r="67">
      <c r="A67" s="108"/>
      <c r="B67" s="108" t="s">
        <v>203</v>
      </c>
      <c r="C67" s="108" t="s">
        <v>204</v>
      </c>
      <c r="D67" s="103">
        <v>8.0</v>
      </c>
      <c r="E67" s="103">
        <v>3.0</v>
      </c>
      <c r="F67" s="103">
        <v>15.0</v>
      </c>
      <c r="G67" s="103">
        <v>13.0</v>
      </c>
      <c r="H67" s="103">
        <v>8.0</v>
      </c>
      <c r="I67" s="103">
        <v>9.0</v>
      </c>
      <c r="J67" s="103" t="s">
        <v>222</v>
      </c>
    </row>
    <row r="68">
      <c r="A68" s="108"/>
      <c r="B68" s="108" t="s">
        <v>205</v>
      </c>
      <c r="C68" s="108" t="s">
        <v>206</v>
      </c>
      <c r="D68" s="103">
        <v>9.0</v>
      </c>
      <c r="E68" s="103">
        <v>12.0</v>
      </c>
      <c r="F68" s="103">
        <v>12.0</v>
      </c>
      <c r="G68" s="103">
        <v>10.0</v>
      </c>
      <c r="H68" s="103">
        <v>9.0</v>
      </c>
      <c r="I68" s="103">
        <v>10.0</v>
      </c>
      <c r="J68" s="103" t="s">
        <v>222</v>
      </c>
    </row>
    <row r="69">
      <c r="A69" s="108"/>
      <c r="B69" s="108" t="s">
        <v>207</v>
      </c>
      <c r="C69" s="108" t="s">
        <v>208</v>
      </c>
      <c r="D69" s="103">
        <v>10.0</v>
      </c>
      <c r="E69" s="103">
        <v>14.0</v>
      </c>
      <c r="F69" s="103">
        <v>4.0</v>
      </c>
      <c r="G69" s="103">
        <v>14.0</v>
      </c>
      <c r="H69" s="103">
        <v>10.0</v>
      </c>
      <c r="I69" s="103">
        <v>11.0</v>
      </c>
      <c r="J69" s="103" t="s">
        <v>222</v>
      </c>
    </row>
    <row r="70">
      <c r="A70" s="108"/>
      <c r="B70" s="108" t="s">
        <v>209</v>
      </c>
      <c r="C70" s="108" t="s">
        <v>210</v>
      </c>
      <c r="D70" s="103">
        <v>11.0</v>
      </c>
      <c r="E70" s="103">
        <v>7.0</v>
      </c>
      <c r="F70" s="103">
        <v>14.0</v>
      </c>
      <c r="G70" s="103">
        <v>7.0</v>
      </c>
      <c r="H70" s="103">
        <v>11.0</v>
      </c>
      <c r="I70" s="103">
        <v>12.0</v>
      </c>
      <c r="J70" s="103" t="s">
        <v>222</v>
      </c>
    </row>
    <row r="71">
      <c r="A71" s="108"/>
      <c r="B71" s="108" t="s">
        <v>211</v>
      </c>
      <c r="C71" s="108" t="s">
        <v>212</v>
      </c>
      <c r="D71" s="103">
        <v>12.0</v>
      </c>
      <c r="E71" s="103">
        <v>5.0</v>
      </c>
      <c r="F71" s="103">
        <v>6.0</v>
      </c>
      <c r="G71" s="103">
        <v>5.0</v>
      </c>
      <c r="H71" s="103">
        <v>12.0</v>
      </c>
      <c r="I71" s="103">
        <v>5.0</v>
      </c>
      <c r="J71" s="103">
        <v>3.0</v>
      </c>
    </row>
    <row r="72">
      <c r="A72" s="108"/>
      <c r="B72" s="108" t="s">
        <v>213</v>
      </c>
      <c r="C72" s="108" t="s">
        <v>214</v>
      </c>
      <c r="D72" s="103">
        <v>13.0</v>
      </c>
      <c r="E72" s="103">
        <v>10.0</v>
      </c>
      <c r="F72" s="103">
        <v>13.0</v>
      </c>
      <c r="G72" s="103">
        <v>12.0</v>
      </c>
      <c r="H72" s="103">
        <v>13.0</v>
      </c>
      <c r="I72" s="103">
        <v>13.0</v>
      </c>
      <c r="J72" s="103">
        <v>2.0</v>
      </c>
    </row>
    <row r="73">
      <c r="A73" s="108"/>
      <c r="B73" s="108" t="s">
        <v>215</v>
      </c>
      <c r="C73" s="108" t="s">
        <v>216</v>
      </c>
      <c r="D73" s="103">
        <v>14.0</v>
      </c>
      <c r="E73" s="103">
        <v>13.0</v>
      </c>
      <c r="F73" s="103">
        <v>7.0</v>
      </c>
      <c r="G73" s="103">
        <v>9.0</v>
      </c>
      <c r="H73" s="103">
        <v>14.0</v>
      </c>
      <c r="I73" s="103">
        <v>14.0</v>
      </c>
      <c r="J73" s="103" t="s">
        <v>222</v>
      </c>
    </row>
    <row r="74">
      <c r="A74" s="108"/>
      <c r="B74" s="108" t="s">
        <v>217</v>
      </c>
      <c r="C74" s="108" t="s">
        <v>218</v>
      </c>
      <c r="D74" s="103">
        <v>15.0</v>
      </c>
      <c r="E74" s="103">
        <v>15.0</v>
      </c>
      <c r="F74" s="103">
        <v>9.0</v>
      </c>
      <c r="G74" s="103">
        <v>15.0</v>
      </c>
      <c r="H74" s="103">
        <v>15.0</v>
      </c>
      <c r="I74" s="103">
        <v>15.0</v>
      </c>
      <c r="J74" s="103" t="s">
        <v>222</v>
      </c>
    </row>
    <row r="75">
      <c r="A75" s="108"/>
      <c r="B75" s="108" t="s">
        <v>219</v>
      </c>
      <c r="C75" s="108" t="s">
        <v>220</v>
      </c>
      <c r="D75" s="103">
        <v>16.0</v>
      </c>
      <c r="E75" s="103">
        <v>16.0</v>
      </c>
      <c r="F75" s="103">
        <v>5.0</v>
      </c>
      <c r="G75" s="103">
        <v>16.0</v>
      </c>
      <c r="H75" s="103">
        <v>16.0</v>
      </c>
      <c r="I75" s="103">
        <v>16.0</v>
      </c>
      <c r="J75" s="103" t="s">
        <v>222</v>
      </c>
    </row>
  </sheetData>
  <drawing r:id="rId1"/>
  <tableParts count="4"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38"/>
    <col customWidth="1" min="2" max="2" width="4.63"/>
    <col customWidth="1" min="3" max="3" width="65.25"/>
    <col customWidth="1" min="4" max="7" width="3.13"/>
    <col customWidth="1" min="8" max="8" width="5.5"/>
    <col customWidth="1" min="9" max="10" width="8.75"/>
  </cols>
  <sheetData>
    <row r="3">
      <c r="A3" s="100"/>
      <c r="B3" s="118" t="s">
        <v>96</v>
      </c>
      <c r="C3" s="118" t="s">
        <v>221</v>
      </c>
      <c r="D3" s="118" t="s">
        <v>98</v>
      </c>
      <c r="E3" s="118" t="s">
        <v>99</v>
      </c>
      <c r="F3" s="118" t="s">
        <v>100</v>
      </c>
      <c r="G3" s="118" t="s">
        <v>101</v>
      </c>
      <c r="H3" s="118" t="s">
        <v>102</v>
      </c>
      <c r="I3" s="118" t="s">
        <v>103</v>
      </c>
      <c r="J3" s="118" t="s">
        <v>104</v>
      </c>
    </row>
    <row r="4">
      <c r="A4" s="101"/>
      <c r="B4" s="119" t="s">
        <v>81</v>
      </c>
      <c r="C4" s="120" t="s">
        <v>105</v>
      </c>
      <c r="D4" s="121">
        <v>1.0</v>
      </c>
      <c r="E4" s="121">
        <v>1.0</v>
      </c>
      <c r="F4" s="121">
        <v>1.0</v>
      </c>
      <c r="G4" s="121">
        <v>2.0</v>
      </c>
      <c r="H4" s="122">
        <v>1.0</v>
      </c>
      <c r="I4" s="122">
        <v>1.0</v>
      </c>
      <c r="J4" s="122">
        <v>2.0</v>
      </c>
    </row>
    <row r="5">
      <c r="A5" s="101"/>
      <c r="B5" s="119" t="s">
        <v>83</v>
      </c>
      <c r="C5" s="120" t="s">
        <v>106</v>
      </c>
      <c r="D5" s="121">
        <v>2.0</v>
      </c>
      <c r="E5" s="121">
        <v>6.0</v>
      </c>
      <c r="F5" s="121">
        <v>2.0</v>
      </c>
      <c r="G5" s="121">
        <v>6.0</v>
      </c>
      <c r="H5" s="122">
        <v>2.0</v>
      </c>
      <c r="I5" s="122">
        <v>2.0</v>
      </c>
      <c r="J5" s="122" t="s">
        <v>222</v>
      </c>
    </row>
    <row r="6">
      <c r="A6" s="101"/>
      <c r="B6" s="119" t="s">
        <v>107</v>
      </c>
      <c r="C6" s="120" t="s">
        <v>108</v>
      </c>
      <c r="D6" s="121">
        <v>3.0</v>
      </c>
      <c r="E6" s="121">
        <v>3.0</v>
      </c>
      <c r="F6" s="121">
        <v>3.0</v>
      </c>
      <c r="G6" s="121">
        <v>7.0</v>
      </c>
      <c r="H6" s="122">
        <v>3.0</v>
      </c>
      <c r="I6" s="122">
        <v>3.0</v>
      </c>
      <c r="J6" s="122">
        <v>1.0</v>
      </c>
    </row>
    <row r="7">
      <c r="A7" s="101"/>
      <c r="B7" s="119" t="s">
        <v>109</v>
      </c>
      <c r="C7" s="120" t="s">
        <v>110</v>
      </c>
      <c r="D7" s="121">
        <v>4.0</v>
      </c>
      <c r="E7" s="121">
        <v>7.0</v>
      </c>
      <c r="F7" s="121">
        <v>6.0</v>
      </c>
      <c r="G7" s="121">
        <v>11.0</v>
      </c>
      <c r="H7" s="122">
        <v>7.0</v>
      </c>
      <c r="I7" s="122">
        <v>6.0</v>
      </c>
      <c r="J7" s="122">
        <v>3.0</v>
      </c>
    </row>
    <row r="8">
      <c r="A8" s="101"/>
      <c r="B8" s="119" t="s">
        <v>111</v>
      </c>
      <c r="C8" s="120" t="s">
        <v>112</v>
      </c>
      <c r="D8" s="121">
        <v>5.0</v>
      </c>
      <c r="E8" s="121">
        <v>5.0</v>
      </c>
      <c r="F8" s="121">
        <v>11.0</v>
      </c>
      <c r="G8" s="121">
        <v>1.0</v>
      </c>
      <c r="H8" s="122">
        <v>5.0</v>
      </c>
      <c r="I8" s="122">
        <v>4.0</v>
      </c>
      <c r="J8" s="122" t="s">
        <v>222</v>
      </c>
    </row>
    <row r="9">
      <c r="A9" s="101"/>
      <c r="B9" s="119" t="s">
        <v>113</v>
      </c>
      <c r="C9" s="120" t="s">
        <v>114</v>
      </c>
      <c r="D9" s="121">
        <v>6.0</v>
      </c>
      <c r="E9" s="121">
        <v>4.0</v>
      </c>
      <c r="F9" s="121">
        <v>7.0</v>
      </c>
      <c r="G9" s="121">
        <v>5.0</v>
      </c>
      <c r="H9" s="122">
        <v>6.0</v>
      </c>
      <c r="I9" s="122">
        <v>7.0</v>
      </c>
      <c r="J9" s="122" t="s">
        <v>222</v>
      </c>
    </row>
    <row r="10">
      <c r="A10" s="101"/>
      <c r="B10" s="119" t="s">
        <v>115</v>
      </c>
      <c r="C10" s="120" t="s">
        <v>116</v>
      </c>
      <c r="D10" s="121">
        <v>7.0</v>
      </c>
      <c r="E10" s="121">
        <v>10.0</v>
      </c>
      <c r="F10" s="121">
        <v>12.0</v>
      </c>
      <c r="G10" s="121">
        <v>12.0</v>
      </c>
      <c r="H10" s="122">
        <v>12.0</v>
      </c>
      <c r="I10" s="122">
        <v>10.0</v>
      </c>
      <c r="J10" s="122" t="s">
        <v>222</v>
      </c>
    </row>
    <row r="11">
      <c r="A11" s="101"/>
      <c r="B11" s="119" t="s">
        <v>117</v>
      </c>
      <c r="C11" s="120" t="s">
        <v>118</v>
      </c>
      <c r="D11" s="121">
        <v>8.0</v>
      </c>
      <c r="E11" s="121">
        <v>9.0</v>
      </c>
      <c r="F11" s="121">
        <v>9.0</v>
      </c>
      <c r="G11" s="121">
        <v>8.0</v>
      </c>
      <c r="H11" s="122">
        <v>10.0</v>
      </c>
      <c r="I11" s="122">
        <v>8.0</v>
      </c>
      <c r="J11" s="122" t="s">
        <v>222</v>
      </c>
    </row>
    <row r="12">
      <c r="A12" s="101"/>
      <c r="B12" s="119" t="s">
        <v>119</v>
      </c>
      <c r="C12" s="120" t="s">
        <v>120</v>
      </c>
      <c r="D12" s="121">
        <v>9.0</v>
      </c>
      <c r="E12" s="121">
        <v>11.0</v>
      </c>
      <c r="F12" s="121">
        <v>8.0</v>
      </c>
      <c r="G12" s="121">
        <v>10.0</v>
      </c>
      <c r="H12" s="122">
        <v>11.0</v>
      </c>
      <c r="I12" s="122">
        <v>11.0</v>
      </c>
      <c r="J12" s="122" t="s">
        <v>222</v>
      </c>
    </row>
    <row r="13">
      <c r="A13" s="101"/>
      <c r="B13" s="119" t="s">
        <v>121</v>
      </c>
      <c r="C13" s="120" t="s">
        <v>122</v>
      </c>
      <c r="D13" s="121">
        <v>10.0</v>
      </c>
      <c r="E13" s="121">
        <v>2.0</v>
      </c>
      <c r="F13" s="121">
        <v>5.0</v>
      </c>
      <c r="G13" s="121">
        <v>3.0</v>
      </c>
      <c r="H13" s="122">
        <v>4.0</v>
      </c>
      <c r="I13" s="122">
        <v>5.0</v>
      </c>
      <c r="J13" s="122" t="s">
        <v>222</v>
      </c>
    </row>
    <row r="14">
      <c r="A14" s="101"/>
      <c r="B14" s="119" t="s">
        <v>123</v>
      </c>
      <c r="C14" s="120" t="s">
        <v>124</v>
      </c>
      <c r="D14" s="121">
        <v>11.0</v>
      </c>
      <c r="E14" s="121">
        <v>8.0</v>
      </c>
      <c r="F14" s="121">
        <v>4.0</v>
      </c>
      <c r="G14" s="121">
        <v>9.0</v>
      </c>
      <c r="H14" s="122">
        <v>8.0</v>
      </c>
      <c r="I14" s="122">
        <v>9.0</v>
      </c>
      <c r="J14" s="122">
        <v>4.0</v>
      </c>
    </row>
    <row r="15">
      <c r="A15" s="101"/>
      <c r="B15" s="119" t="s">
        <v>125</v>
      </c>
      <c r="C15" s="120" t="s">
        <v>126</v>
      </c>
      <c r="D15" s="121">
        <v>12.0</v>
      </c>
      <c r="E15" s="121">
        <v>12.0</v>
      </c>
      <c r="F15" s="121">
        <v>10.0</v>
      </c>
      <c r="G15" s="121">
        <v>4.0</v>
      </c>
      <c r="H15" s="122">
        <v>11.0</v>
      </c>
      <c r="I15" s="122">
        <v>12.0</v>
      </c>
      <c r="J15" s="122">
        <v>4.0</v>
      </c>
    </row>
    <row r="19">
      <c r="A19" s="104"/>
      <c r="B19" s="104" t="s">
        <v>96</v>
      </c>
      <c r="C19" s="104" t="s">
        <v>97</v>
      </c>
      <c r="D19" s="104" t="s">
        <v>98</v>
      </c>
      <c r="E19" s="104" t="s">
        <v>99</v>
      </c>
      <c r="F19" s="104" t="s">
        <v>100</v>
      </c>
      <c r="G19" s="104" t="s">
        <v>101</v>
      </c>
      <c r="H19" s="104" t="s">
        <v>102</v>
      </c>
      <c r="I19" s="104" t="s">
        <v>103</v>
      </c>
      <c r="J19" s="104" t="s">
        <v>104</v>
      </c>
    </row>
    <row r="20">
      <c r="A20" s="105"/>
      <c r="B20" s="105" t="s">
        <v>127</v>
      </c>
      <c r="C20" s="105" t="s">
        <v>128</v>
      </c>
      <c r="D20" s="106">
        <v>1.0</v>
      </c>
      <c r="E20" s="106">
        <v>1.0</v>
      </c>
      <c r="F20" s="106">
        <v>3.0</v>
      </c>
      <c r="G20" s="106">
        <v>1.0</v>
      </c>
      <c r="H20" s="106">
        <v>1.0</v>
      </c>
      <c r="I20" s="106">
        <v>1.0</v>
      </c>
      <c r="J20" s="106">
        <v>1.0</v>
      </c>
    </row>
    <row r="21">
      <c r="A21" s="105"/>
      <c r="B21" s="105" t="s">
        <v>129</v>
      </c>
      <c r="C21" s="105" t="s">
        <v>130</v>
      </c>
      <c r="D21" s="106">
        <v>2.0</v>
      </c>
      <c r="E21" s="106">
        <v>12.0</v>
      </c>
      <c r="F21" s="106">
        <v>1.0</v>
      </c>
      <c r="G21" s="106">
        <v>8.0</v>
      </c>
      <c r="H21" s="106">
        <v>2.0</v>
      </c>
      <c r="I21" s="106">
        <v>2.0</v>
      </c>
      <c r="J21" s="106">
        <v>2.0</v>
      </c>
    </row>
    <row r="22">
      <c r="A22" s="105"/>
      <c r="B22" s="105" t="s">
        <v>131</v>
      </c>
      <c r="C22" s="105" t="s">
        <v>132</v>
      </c>
      <c r="D22" s="106">
        <v>3.0</v>
      </c>
      <c r="E22" s="106">
        <v>2.0</v>
      </c>
      <c r="F22" s="106">
        <v>16.0</v>
      </c>
      <c r="G22" s="106">
        <v>14.0</v>
      </c>
      <c r="H22" s="106">
        <v>7.0</v>
      </c>
      <c r="I22" s="106">
        <v>3.0</v>
      </c>
      <c r="J22" s="106" t="s">
        <v>222</v>
      </c>
    </row>
    <row r="23">
      <c r="A23" s="105"/>
      <c r="B23" s="105" t="s">
        <v>133</v>
      </c>
      <c r="C23" s="105" t="s">
        <v>134</v>
      </c>
      <c r="D23" s="106">
        <v>4.0</v>
      </c>
      <c r="E23" s="106">
        <v>5.0</v>
      </c>
      <c r="F23" s="106">
        <v>13.0</v>
      </c>
      <c r="G23" s="106">
        <v>9.0</v>
      </c>
      <c r="H23" s="106">
        <v>6.0</v>
      </c>
      <c r="I23" s="106">
        <v>6.0</v>
      </c>
      <c r="J23" s="106" t="s">
        <v>222</v>
      </c>
    </row>
    <row r="24">
      <c r="A24" s="105"/>
      <c r="B24" s="105" t="s">
        <v>135</v>
      </c>
      <c r="C24" s="105" t="s">
        <v>136</v>
      </c>
      <c r="D24" s="106">
        <v>5.0</v>
      </c>
      <c r="E24" s="106">
        <v>10.0</v>
      </c>
      <c r="F24" s="106">
        <v>7.0</v>
      </c>
      <c r="G24" s="106">
        <v>13.0</v>
      </c>
      <c r="H24" s="106">
        <v>8.0</v>
      </c>
      <c r="I24" s="106" t="s">
        <v>222</v>
      </c>
      <c r="J24" s="106">
        <v>4.0</v>
      </c>
    </row>
    <row r="25">
      <c r="A25" s="105"/>
      <c r="B25" s="105" t="s">
        <v>137</v>
      </c>
      <c r="C25" s="105" t="s">
        <v>138</v>
      </c>
      <c r="D25" s="106">
        <v>6.0</v>
      </c>
      <c r="E25" s="106">
        <v>6.0</v>
      </c>
      <c r="F25" s="106">
        <v>11.0</v>
      </c>
      <c r="G25" s="106">
        <v>5.0</v>
      </c>
      <c r="H25" s="106">
        <v>4.0</v>
      </c>
      <c r="I25" s="106">
        <v>4.0</v>
      </c>
      <c r="J25" s="106">
        <v>3.0</v>
      </c>
    </row>
    <row r="26">
      <c r="A26" s="105"/>
      <c r="B26" s="105" t="s">
        <v>139</v>
      </c>
      <c r="C26" s="105" t="s">
        <v>140</v>
      </c>
      <c r="D26" s="106">
        <v>7.0</v>
      </c>
      <c r="E26" s="106">
        <v>4.0</v>
      </c>
      <c r="F26" s="106">
        <v>10.0</v>
      </c>
      <c r="G26" s="106">
        <v>6.0</v>
      </c>
      <c r="H26" s="106">
        <v>3.0</v>
      </c>
      <c r="I26" s="106">
        <v>5.0</v>
      </c>
      <c r="J26" s="106">
        <v>4.0</v>
      </c>
    </row>
    <row r="27">
      <c r="A27" s="105"/>
      <c r="B27" s="105" t="s">
        <v>141</v>
      </c>
      <c r="C27" s="105" t="s">
        <v>142</v>
      </c>
      <c r="D27" s="106">
        <v>8.0</v>
      </c>
      <c r="E27" s="106">
        <v>11.0</v>
      </c>
      <c r="F27" s="106">
        <v>17.0</v>
      </c>
      <c r="G27" s="106">
        <v>3.0</v>
      </c>
      <c r="H27" s="106">
        <v>10.0</v>
      </c>
      <c r="I27" s="106" t="s">
        <v>222</v>
      </c>
      <c r="J27" s="106" t="s">
        <v>222</v>
      </c>
    </row>
    <row r="28">
      <c r="A28" s="105"/>
      <c r="B28" s="105" t="s">
        <v>143</v>
      </c>
      <c r="C28" s="105" t="s">
        <v>144</v>
      </c>
      <c r="D28" s="106">
        <v>9.0</v>
      </c>
      <c r="E28" s="106">
        <v>8.0</v>
      </c>
      <c r="F28" s="106">
        <v>14.0</v>
      </c>
      <c r="G28" s="106">
        <v>7.0</v>
      </c>
      <c r="H28" s="106">
        <v>9.0</v>
      </c>
      <c r="I28" s="106">
        <v>7.0</v>
      </c>
      <c r="J28" s="106" t="s">
        <v>222</v>
      </c>
    </row>
    <row r="29">
      <c r="A29" s="105"/>
      <c r="B29" s="105" t="s">
        <v>145</v>
      </c>
      <c r="C29" s="105" t="s">
        <v>146</v>
      </c>
      <c r="D29" s="106">
        <v>10.0</v>
      </c>
      <c r="E29" s="106">
        <v>15.0</v>
      </c>
      <c r="F29" s="106">
        <v>12.0</v>
      </c>
      <c r="G29" s="106">
        <v>4.0</v>
      </c>
      <c r="H29" s="106">
        <v>13.0</v>
      </c>
      <c r="I29" s="106" t="s">
        <v>222</v>
      </c>
      <c r="J29" s="106" t="s">
        <v>222</v>
      </c>
    </row>
    <row r="30">
      <c r="A30" s="105"/>
      <c r="B30" s="105" t="s">
        <v>147</v>
      </c>
      <c r="C30" s="105" t="s">
        <v>148</v>
      </c>
      <c r="D30" s="106">
        <v>11.0</v>
      </c>
      <c r="E30" s="106">
        <v>13.0</v>
      </c>
      <c r="F30" s="106">
        <v>8.0</v>
      </c>
      <c r="G30" s="106">
        <v>15.0</v>
      </c>
      <c r="H30" s="106">
        <v>15.0</v>
      </c>
      <c r="I30" s="106" t="s">
        <v>222</v>
      </c>
      <c r="J30" s="106" t="s">
        <v>222</v>
      </c>
    </row>
    <row r="31">
      <c r="A31" s="105"/>
      <c r="B31" s="105" t="s">
        <v>149</v>
      </c>
      <c r="C31" s="105" t="s">
        <v>150</v>
      </c>
      <c r="D31" s="106">
        <v>12.0</v>
      </c>
      <c r="E31" s="106">
        <v>18.0</v>
      </c>
      <c r="F31" s="106">
        <v>5.0</v>
      </c>
      <c r="G31" s="106">
        <v>11.0</v>
      </c>
      <c r="H31" s="106">
        <v>14.0</v>
      </c>
      <c r="I31" s="106" t="s">
        <v>222</v>
      </c>
      <c r="J31" s="106" t="s">
        <v>222</v>
      </c>
    </row>
    <row r="32">
      <c r="A32" s="105"/>
      <c r="B32" s="105" t="s">
        <v>151</v>
      </c>
      <c r="C32" s="105" t="s">
        <v>152</v>
      </c>
      <c r="D32" s="106">
        <v>13.0</v>
      </c>
      <c r="E32" s="106">
        <v>9.0</v>
      </c>
      <c r="F32" s="106">
        <v>4.0</v>
      </c>
      <c r="G32" s="106">
        <v>2.0</v>
      </c>
      <c r="H32" s="106">
        <v>5.0</v>
      </c>
      <c r="I32" s="106">
        <v>8.0</v>
      </c>
      <c r="J32" s="106">
        <v>3.0</v>
      </c>
    </row>
    <row r="33">
      <c r="A33" s="105"/>
      <c r="B33" s="105" t="s">
        <v>153</v>
      </c>
      <c r="C33" s="105" t="s">
        <v>154</v>
      </c>
      <c r="D33" s="106">
        <v>14.0</v>
      </c>
      <c r="E33" s="106">
        <v>14.0</v>
      </c>
      <c r="F33" s="106">
        <v>2.0</v>
      </c>
      <c r="G33" s="106">
        <v>10.0</v>
      </c>
      <c r="H33" s="106">
        <v>11.0</v>
      </c>
      <c r="I33" s="106" t="s">
        <v>222</v>
      </c>
      <c r="J33" s="106" t="s">
        <v>222</v>
      </c>
    </row>
    <row r="34">
      <c r="A34" s="105"/>
      <c r="B34" s="105" t="s">
        <v>155</v>
      </c>
      <c r="C34" s="105" t="s">
        <v>156</v>
      </c>
      <c r="D34" s="106">
        <v>15.0</v>
      </c>
      <c r="E34" s="106">
        <v>7.0</v>
      </c>
      <c r="F34" s="106">
        <v>6.0</v>
      </c>
      <c r="G34" s="106">
        <v>12.0</v>
      </c>
      <c r="H34" s="106">
        <v>12.0</v>
      </c>
      <c r="I34" s="106" t="s">
        <v>222</v>
      </c>
      <c r="J34" s="106" t="s">
        <v>222</v>
      </c>
      <c r="R34" s="107"/>
    </row>
    <row r="35">
      <c r="A35" s="105"/>
      <c r="B35" s="105" t="s">
        <v>157</v>
      </c>
      <c r="C35" s="105" t="s">
        <v>158</v>
      </c>
      <c r="D35" s="106">
        <v>16.0</v>
      </c>
      <c r="E35" s="106">
        <v>17.0</v>
      </c>
      <c r="F35" s="106">
        <v>18.0</v>
      </c>
      <c r="G35" s="106">
        <v>16.0</v>
      </c>
      <c r="H35" s="106">
        <v>17.0</v>
      </c>
      <c r="I35" s="106" t="s">
        <v>222</v>
      </c>
      <c r="J35" s="106" t="s">
        <v>222</v>
      </c>
      <c r="R35" s="107"/>
    </row>
    <row r="36">
      <c r="A36" s="105"/>
      <c r="B36" s="105" t="s">
        <v>159</v>
      </c>
      <c r="C36" s="105" t="s">
        <v>160</v>
      </c>
      <c r="D36" s="106">
        <v>17.0</v>
      </c>
      <c r="E36" s="106">
        <v>3.0</v>
      </c>
      <c r="F36" s="106">
        <v>9.0</v>
      </c>
      <c r="G36" s="106">
        <v>17.0</v>
      </c>
      <c r="H36" s="106">
        <v>16.0</v>
      </c>
      <c r="I36" s="106" t="s">
        <v>222</v>
      </c>
      <c r="J36" s="106" t="s">
        <v>222</v>
      </c>
      <c r="R36" s="107"/>
    </row>
    <row r="37">
      <c r="A37" s="105"/>
      <c r="B37" s="105" t="s">
        <v>161</v>
      </c>
      <c r="C37" s="105" t="s">
        <v>162</v>
      </c>
      <c r="D37" s="106">
        <v>18.0</v>
      </c>
      <c r="E37" s="106">
        <v>16.0</v>
      </c>
      <c r="F37" s="106">
        <v>15.0</v>
      </c>
      <c r="G37" s="106">
        <v>18.0</v>
      </c>
      <c r="H37" s="106">
        <v>18.0</v>
      </c>
      <c r="I37" s="106" t="s">
        <v>222</v>
      </c>
      <c r="J37" s="106" t="s">
        <v>222</v>
      </c>
      <c r="R37" s="107"/>
    </row>
    <row r="40">
      <c r="A40" s="108"/>
      <c r="B40" s="115" t="s">
        <v>96</v>
      </c>
      <c r="C40" s="116" t="s">
        <v>97</v>
      </c>
      <c r="D40" s="116" t="s">
        <v>98</v>
      </c>
      <c r="E40" s="116" t="s">
        <v>99</v>
      </c>
      <c r="F40" s="116" t="s">
        <v>100</v>
      </c>
      <c r="G40" s="116" t="s">
        <v>101</v>
      </c>
      <c r="H40" s="116" t="s">
        <v>102</v>
      </c>
      <c r="I40" s="116" t="s">
        <v>103</v>
      </c>
      <c r="J40" s="116" t="s">
        <v>104</v>
      </c>
      <c r="K40" s="116"/>
      <c r="Q40" s="110"/>
      <c r="R40" s="110"/>
      <c r="S40" s="110"/>
    </row>
    <row r="41">
      <c r="A41" s="108"/>
      <c r="B41" s="115" t="s">
        <v>163</v>
      </c>
      <c r="C41" s="115" t="s">
        <v>164</v>
      </c>
      <c r="D41" s="103">
        <v>1.0</v>
      </c>
      <c r="E41" s="103">
        <v>3.0</v>
      </c>
      <c r="F41" s="103">
        <v>1.0</v>
      </c>
      <c r="G41" s="103">
        <v>7.0</v>
      </c>
      <c r="H41" s="103">
        <v>2.0</v>
      </c>
      <c r="I41" s="103">
        <v>1.0</v>
      </c>
      <c r="J41" s="103" t="s">
        <v>222</v>
      </c>
      <c r="K41" s="103" t="s">
        <v>223</v>
      </c>
      <c r="Q41" s="111"/>
      <c r="R41" s="112"/>
      <c r="S41" s="112"/>
    </row>
    <row r="42">
      <c r="A42" s="108"/>
      <c r="B42" s="115" t="s">
        <v>165</v>
      </c>
      <c r="C42" s="115" t="s">
        <v>166</v>
      </c>
      <c r="D42" s="103">
        <v>2.0</v>
      </c>
      <c r="E42" s="103">
        <v>1.0</v>
      </c>
      <c r="F42" s="103">
        <v>2.0</v>
      </c>
      <c r="G42" s="103">
        <v>1.0</v>
      </c>
      <c r="H42" s="103">
        <v>1.0</v>
      </c>
      <c r="I42" s="103">
        <v>2.0</v>
      </c>
      <c r="J42" s="103">
        <v>1.0</v>
      </c>
      <c r="K42" s="103" t="s">
        <v>223</v>
      </c>
      <c r="Q42" s="111"/>
      <c r="R42" s="112"/>
      <c r="S42" s="112"/>
    </row>
    <row r="43">
      <c r="A43" s="108"/>
      <c r="B43" s="115" t="s">
        <v>167</v>
      </c>
      <c r="C43" s="115" t="s">
        <v>168</v>
      </c>
      <c r="D43" s="103">
        <v>3.0</v>
      </c>
      <c r="E43" s="103">
        <v>2.0</v>
      </c>
      <c r="F43" s="103">
        <v>12.0</v>
      </c>
      <c r="G43" s="103">
        <v>3.0</v>
      </c>
      <c r="H43" s="103">
        <v>3.0</v>
      </c>
      <c r="I43" s="103">
        <v>3.0</v>
      </c>
      <c r="J43" s="103">
        <v>5.0</v>
      </c>
      <c r="K43" s="103" t="s">
        <v>223</v>
      </c>
      <c r="Q43" s="111"/>
      <c r="R43" s="112"/>
      <c r="S43" s="112"/>
    </row>
    <row r="44">
      <c r="A44" s="108"/>
      <c r="B44" s="115" t="s">
        <v>169</v>
      </c>
      <c r="C44" s="115" t="s">
        <v>170</v>
      </c>
      <c r="D44" s="103">
        <v>4.0</v>
      </c>
      <c r="E44" s="103">
        <v>7.0</v>
      </c>
      <c r="F44" s="103">
        <v>9.0</v>
      </c>
      <c r="G44" s="103">
        <v>6.0</v>
      </c>
      <c r="H44" s="103">
        <v>6.0</v>
      </c>
      <c r="I44" s="103">
        <v>6.0</v>
      </c>
      <c r="J44" s="103">
        <v>2.0</v>
      </c>
      <c r="K44" s="103" t="s">
        <v>223</v>
      </c>
      <c r="Q44" s="111"/>
      <c r="R44" s="112"/>
      <c r="S44" s="112"/>
    </row>
    <row r="45">
      <c r="A45" s="108"/>
      <c r="B45" s="115" t="s">
        <v>171</v>
      </c>
      <c r="C45" s="115" t="s">
        <v>172</v>
      </c>
      <c r="D45" s="103">
        <v>5.0</v>
      </c>
      <c r="E45" s="103">
        <v>4.0</v>
      </c>
      <c r="F45" s="103">
        <v>4.0</v>
      </c>
      <c r="G45" s="103">
        <v>11.0</v>
      </c>
      <c r="H45" s="103">
        <v>4.0</v>
      </c>
      <c r="I45" s="103">
        <v>4.0</v>
      </c>
      <c r="J45" s="103" t="s">
        <v>222</v>
      </c>
      <c r="K45" s="103" t="s">
        <v>223</v>
      </c>
      <c r="Q45" s="111"/>
      <c r="R45" s="112"/>
      <c r="S45" s="112"/>
    </row>
    <row r="46">
      <c r="A46" s="108"/>
      <c r="B46" s="115" t="s">
        <v>173</v>
      </c>
      <c r="C46" s="115" t="s">
        <v>174</v>
      </c>
      <c r="D46" s="103">
        <v>6.0</v>
      </c>
      <c r="E46" s="103">
        <v>12.0</v>
      </c>
      <c r="F46" s="103">
        <v>10.0</v>
      </c>
      <c r="G46" s="103">
        <v>8.0</v>
      </c>
      <c r="H46" s="103">
        <v>11.0</v>
      </c>
      <c r="I46" s="103">
        <v>9.0</v>
      </c>
      <c r="J46" s="103">
        <v>4.0</v>
      </c>
      <c r="K46" s="117"/>
      <c r="Q46" s="111"/>
      <c r="R46" s="112"/>
      <c r="S46" s="112"/>
    </row>
    <row r="47">
      <c r="A47" s="108"/>
      <c r="B47" s="115" t="s">
        <v>175</v>
      </c>
      <c r="C47" s="115" t="s">
        <v>176</v>
      </c>
      <c r="D47" s="103">
        <v>7.0</v>
      </c>
      <c r="E47" s="103">
        <v>9.0</v>
      </c>
      <c r="F47" s="103">
        <v>11.0</v>
      </c>
      <c r="G47" s="103">
        <v>2.0</v>
      </c>
      <c r="H47" s="103">
        <v>8.0</v>
      </c>
      <c r="I47" s="103">
        <v>7.0</v>
      </c>
      <c r="J47" s="103" t="s">
        <v>222</v>
      </c>
      <c r="K47" s="117"/>
      <c r="Q47" s="111"/>
      <c r="R47" s="112"/>
      <c r="S47" s="112"/>
    </row>
    <row r="48">
      <c r="A48" s="108"/>
      <c r="B48" s="115" t="s">
        <v>177</v>
      </c>
      <c r="C48" s="115" t="s">
        <v>178</v>
      </c>
      <c r="D48" s="103">
        <v>8.0</v>
      </c>
      <c r="E48" s="103">
        <v>10.0</v>
      </c>
      <c r="F48" s="103">
        <v>7.0</v>
      </c>
      <c r="G48" s="103">
        <v>10.0</v>
      </c>
      <c r="H48" s="103">
        <v>10.0</v>
      </c>
      <c r="I48" s="103">
        <v>11.0</v>
      </c>
      <c r="J48" s="103" t="s">
        <v>222</v>
      </c>
      <c r="K48" s="117"/>
      <c r="Q48" s="111"/>
      <c r="R48" s="113"/>
      <c r="S48" s="112"/>
    </row>
    <row r="49">
      <c r="A49" s="108"/>
      <c r="B49" s="115" t="s">
        <v>179</v>
      </c>
      <c r="C49" s="115" t="s">
        <v>180</v>
      </c>
      <c r="D49" s="103">
        <v>9.0</v>
      </c>
      <c r="E49" s="103">
        <v>11.0</v>
      </c>
      <c r="F49" s="103">
        <v>3.0</v>
      </c>
      <c r="G49" s="103">
        <v>5.0</v>
      </c>
      <c r="H49" s="103">
        <v>7.0</v>
      </c>
      <c r="I49" s="103">
        <v>8.0</v>
      </c>
      <c r="J49" s="103">
        <v>5.0</v>
      </c>
      <c r="K49" s="117"/>
      <c r="Q49" s="111"/>
      <c r="R49" s="113"/>
      <c r="S49" s="112"/>
    </row>
    <row r="50">
      <c r="A50" s="108"/>
      <c r="B50" s="115" t="s">
        <v>181</v>
      </c>
      <c r="C50" s="115" t="s">
        <v>182</v>
      </c>
      <c r="D50" s="103">
        <v>10.0</v>
      </c>
      <c r="E50" s="103">
        <v>5.0</v>
      </c>
      <c r="F50" s="103">
        <v>5.0</v>
      </c>
      <c r="G50" s="103">
        <v>4.0</v>
      </c>
      <c r="H50" s="103">
        <v>5.0</v>
      </c>
      <c r="I50" s="103">
        <v>5.0</v>
      </c>
      <c r="J50" s="103" t="s">
        <v>222</v>
      </c>
      <c r="K50" s="117"/>
      <c r="Q50" s="111"/>
      <c r="R50" s="113"/>
      <c r="S50" s="112"/>
    </row>
    <row r="51">
      <c r="A51" s="108"/>
      <c r="B51" s="115" t="s">
        <v>183</v>
      </c>
      <c r="C51" s="115" t="s">
        <v>184</v>
      </c>
      <c r="D51" s="103">
        <v>11.0</v>
      </c>
      <c r="E51" s="103">
        <v>8.0</v>
      </c>
      <c r="F51" s="103">
        <v>6.0</v>
      </c>
      <c r="G51" s="103">
        <v>9.0</v>
      </c>
      <c r="H51" s="103">
        <v>9.0</v>
      </c>
      <c r="I51" s="103">
        <v>10.0</v>
      </c>
      <c r="J51" s="103">
        <v>5.0</v>
      </c>
      <c r="K51" s="117"/>
      <c r="Q51" s="111"/>
      <c r="R51" s="113"/>
      <c r="S51" s="112"/>
    </row>
    <row r="52">
      <c r="A52" s="108"/>
      <c r="B52" s="115" t="s">
        <v>185</v>
      </c>
      <c r="C52" s="115" t="s">
        <v>186</v>
      </c>
      <c r="D52" s="103">
        <v>12.0</v>
      </c>
      <c r="E52" s="103">
        <v>6.0</v>
      </c>
      <c r="F52" s="103">
        <v>8.0</v>
      </c>
      <c r="G52" s="103">
        <v>12.0</v>
      </c>
      <c r="H52" s="103">
        <v>12.0</v>
      </c>
      <c r="I52" s="103">
        <v>12.0</v>
      </c>
      <c r="J52" s="103" t="s">
        <v>222</v>
      </c>
      <c r="K52" s="117"/>
      <c r="Q52" s="111"/>
      <c r="R52" s="113"/>
      <c r="S52" s="112"/>
    </row>
    <row r="53">
      <c r="A53" s="108"/>
      <c r="B53" s="115" t="s">
        <v>187</v>
      </c>
      <c r="C53" s="115" t="s">
        <v>188</v>
      </c>
      <c r="D53" s="103">
        <v>13.0</v>
      </c>
      <c r="E53" s="103">
        <v>13.0</v>
      </c>
      <c r="F53" s="103">
        <v>13.0</v>
      </c>
      <c r="G53" s="103">
        <v>13.0</v>
      </c>
      <c r="H53" s="103">
        <v>13.0</v>
      </c>
      <c r="I53" s="103">
        <v>13.0</v>
      </c>
      <c r="J53" s="103">
        <v>3.0</v>
      </c>
      <c r="K53" s="117"/>
      <c r="Q53" s="111"/>
      <c r="R53" s="113"/>
      <c r="S53" s="110"/>
    </row>
    <row r="54">
      <c r="Q54" s="114"/>
      <c r="R54" s="110"/>
      <c r="S54" s="110"/>
    </row>
    <row r="59">
      <c r="A59" s="109"/>
      <c r="B59" s="109" t="s">
        <v>96</v>
      </c>
      <c r="C59" s="109" t="s">
        <v>97</v>
      </c>
      <c r="D59" s="109" t="s">
        <v>98</v>
      </c>
      <c r="E59" s="109" t="s">
        <v>99</v>
      </c>
      <c r="F59" s="109" t="s">
        <v>100</v>
      </c>
      <c r="G59" s="109" t="s">
        <v>101</v>
      </c>
      <c r="H59" s="109" t="s">
        <v>102</v>
      </c>
      <c r="I59" s="109" t="s">
        <v>103</v>
      </c>
      <c r="J59" s="109" t="s">
        <v>104</v>
      </c>
    </row>
    <row r="60">
      <c r="A60" s="108"/>
      <c r="B60" s="108" t="s">
        <v>189</v>
      </c>
      <c r="C60" s="108" t="s">
        <v>190</v>
      </c>
      <c r="D60" s="103">
        <v>1.0</v>
      </c>
      <c r="E60" s="103">
        <v>11.0</v>
      </c>
      <c r="F60" s="103">
        <v>1.0</v>
      </c>
      <c r="G60" s="103">
        <v>2.0</v>
      </c>
      <c r="H60" s="103">
        <v>2.0</v>
      </c>
      <c r="I60" s="103">
        <v>1.0</v>
      </c>
      <c r="J60" s="103" t="s">
        <v>222</v>
      </c>
    </row>
    <row r="61">
      <c r="A61" s="108"/>
      <c r="B61" s="108" t="s">
        <v>191</v>
      </c>
      <c r="C61" s="108" t="s">
        <v>192</v>
      </c>
      <c r="D61" s="103">
        <v>2.0</v>
      </c>
      <c r="E61" s="103">
        <v>1.0</v>
      </c>
      <c r="F61" s="103">
        <v>2.0</v>
      </c>
      <c r="G61" s="103">
        <v>1.0</v>
      </c>
      <c r="H61" s="103">
        <v>1.0</v>
      </c>
      <c r="I61" s="103">
        <v>2.0</v>
      </c>
      <c r="J61" s="103">
        <v>1.0</v>
      </c>
    </row>
    <row r="62">
      <c r="A62" s="108"/>
      <c r="B62" s="108" t="s">
        <v>193</v>
      </c>
      <c r="C62" s="108" t="s">
        <v>194</v>
      </c>
      <c r="D62" s="103">
        <v>3.0</v>
      </c>
      <c r="E62" s="103">
        <v>6.0</v>
      </c>
      <c r="F62" s="103">
        <v>10.0</v>
      </c>
      <c r="G62" s="103">
        <v>8.0</v>
      </c>
      <c r="H62" s="103">
        <v>3.0</v>
      </c>
      <c r="I62" s="103">
        <v>6.0</v>
      </c>
      <c r="J62" s="103" t="s">
        <v>222</v>
      </c>
    </row>
    <row r="63">
      <c r="A63" s="108"/>
      <c r="B63" s="108" t="s">
        <v>195</v>
      </c>
      <c r="C63" s="108" t="s">
        <v>196</v>
      </c>
      <c r="D63" s="103">
        <v>4.0</v>
      </c>
      <c r="E63" s="103">
        <v>2.0</v>
      </c>
      <c r="F63" s="103">
        <v>3.0</v>
      </c>
      <c r="G63" s="103">
        <v>6.0</v>
      </c>
      <c r="H63" s="103">
        <v>4.0</v>
      </c>
      <c r="I63" s="103">
        <v>3.0</v>
      </c>
      <c r="J63" s="103" t="s">
        <v>222</v>
      </c>
    </row>
    <row r="64">
      <c r="A64" s="108"/>
      <c r="B64" s="108" t="s">
        <v>197</v>
      </c>
      <c r="C64" s="108" t="s">
        <v>198</v>
      </c>
      <c r="D64" s="103">
        <v>5.0</v>
      </c>
      <c r="E64" s="103">
        <v>8.0</v>
      </c>
      <c r="F64" s="103">
        <v>16.0</v>
      </c>
      <c r="G64" s="103">
        <v>3.0</v>
      </c>
      <c r="H64" s="103">
        <v>5.0</v>
      </c>
      <c r="I64" s="103">
        <v>7.0</v>
      </c>
      <c r="J64" s="103" t="s">
        <v>222</v>
      </c>
    </row>
    <row r="65">
      <c r="A65" s="108"/>
      <c r="B65" s="108" t="s">
        <v>199</v>
      </c>
      <c r="C65" s="108" t="s">
        <v>200</v>
      </c>
      <c r="D65" s="103">
        <v>6.0</v>
      </c>
      <c r="E65" s="103">
        <v>4.0</v>
      </c>
      <c r="F65" s="103">
        <v>8.0</v>
      </c>
      <c r="G65" s="103">
        <v>11.0</v>
      </c>
      <c r="H65" s="103">
        <v>6.0</v>
      </c>
      <c r="I65" s="103">
        <v>4.0</v>
      </c>
      <c r="J65" s="103" t="s">
        <v>222</v>
      </c>
    </row>
    <row r="66">
      <c r="A66" s="108"/>
      <c r="B66" s="108" t="s">
        <v>201</v>
      </c>
      <c r="C66" s="108" t="s">
        <v>202</v>
      </c>
      <c r="D66" s="103">
        <v>7.0</v>
      </c>
      <c r="E66" s="103">
        <v>9.0</v>
      </c>
      <c r="F66" s="103">
        <v>11.0</v>
      </c>
      <c r="G66" s="103">
        <v>4.0</v>
      </c>
      <c r="H66" s="103">
        <v>7.0</v>
      </c>
      <c r="I66" s="103">
        <v>8.0</v>
      </c>
      <c r="J66" s="103">
        <v>4.0</v>
      </c>
    </row>
    <row r="67">
      <c r="A67" s="108"/>
      <c r="B67" s="108" t="s">
        <v>203</v>
      </c>
      <c r="C67" s="108" t="s">
        <v>204</v>
      </c>
      <c r="D67" s="103">
        <v>8.0</v>
      </c>
      <c r="E67" s="103">
        <v>3.0</v>
      </c>
      <c r="F67" s="103">
        <v>15.0</v>
      </c>
      <c r="G67" s="103">
        <v>13.0</v>
      </c>
      <c r="H67" s="103">
        <v>8.0</v>
      </c>
      <c r="I67" s="103">
        <v>9.0</v>
      </c>
      <c r="J67" s="103" t="s">
        <v>222</v>
      </c>
    </row>
    <row r="68">
      <c r="A68" s="108"/>
      <c r="B68" s="108" t="s">
        <v>205</v>
      </c>
      <c r="C68" s="108" t="s">
        <v>206</v>
      </c>
      <c r="D68" s="103">
        <v>9.0</v>
      </c>
      <c r="E68" s="103">
        <v>12.0</v>
      </c>
      <c r="F68" s="103">
        <v>12.0</v>
      </c>
      <c r="G68" s="103">
        <v>10.0</v>
      </c>
      <c r="H68" s="103">
        <v>9.0</v>
      </c>
      <c r="I68" s="103">
        <v>10.0</v>
      </c>
      <c r="J68" s="103" t="s">
        <v>222</v>
      </c>
    </row>
    <row r="69">
      <c r="A69" s="108"/>
      <c r="B69" s="108" t="s">
        <v>207</v>
      </c>
      <c r="C69" s="108" t="s">
        <v>208</v>
      </c>
      <c r="D69" s="103">
        <v>10.0</v>
      </c>
      <c r="E69" s="103">
        <v>14.0</v>
      </c>
      <c r="F69" s="103">
        <v>4.0</v>
      </c>
      <c r="G69" s="103">
        <v>14.0</v>
      </c>
      <c r="H69" s="103">
        <v>10.0</v>
      </c>
      <c r="I69" s="103">
        <v>11.0</v>
      </c>
      <c r="J69" s="103" t="s">
        <v>222</v>
      </c>
    </row>
    <row r="70">
      <c r="A70" s="108"/>
      <c r="B70" s="108" t="s">
        <v>209</v>
      </c>
      <c r="C70" s="108" t="s">
        <v>210</v>
      </c>
      <c r="D70" s="103">
        <v>11.0</v>
      </c>
      <c r="E70" s="103">
        <v>7.0</v>
      </c>
      <c r="F70" s="103">
        <v>14.0</v>
      </c>
      <c r="G70" s="103">
        <v>7.0</v>
      </c>
      <c r="H70" s="103">
        <v>11.0</v>
      </c>
      <c r="I70" s="103">
        <v>12.0</v>
      </c>
      <c r="J70" s="103" t="s">
        <v>222</v>
      </c>
    </row>
    <row r="71">
      <c r="A71" s="108"/>
      <c r="B71" s="108" t="s">
        <v>211</v>
      </c>
      <c r="C71" s="108" t="s">
        <v>212</v>
      </c>
      <c r="D71" s="103">
        <v>12.0</v>
      </c>
      <c r="E71" s="103">
        <v>5.0</v>
      </c>
      <c r="F71" s="103">
        <v>6.0</v>
      </c>
      <c r="G71" s="103">
        <v>5.0</v>
      </c>
      <c r="H71" s="103">
        <v>12.0</v>
      </c>
      <c r="I71" s="103">
        <v>5.0</v>
      </c>
      <c r="J71" s="103">
        <v>3.0</v>
      </c>
    </row>
    <row r="72">
      <c r="A72" s="108"/>
      <c r="B72" s="108" t="s">
        <v>213</v>
      </c>
      <c r="C72" s="108" t="s">
        <v>214</v>
      </c>
      <c r="D72" s="103">
        <v>13.0</v>
      </c>
      <c r="E72" s="103">
        <v>10.0</v>
      </c>
      <c r="F72" s="103">
        <v>13.0</v>
      </c>
      <c r="G72" s="103">
        <v>12.0</v>
      </c>
      <c r="H72" s="103">
        <v>13.0</v>
      </c>
      <c r="I72" s="103">
        <v>13.0</v>
      </c>
      <c r="J72" s="103">
        <v>2.0</v>
      </c>
    </row>
    <row r="73">
      <c r="A73" s="108"/>
      <c r="B73" s="108" t="s">
        <v>215</v>
      </c>
      <c r="C73" s="108" t="s">
        <v>216</v>
      </c>
      <c r="D73" s="103">
        <v>14.0</v>
      </c>
      <c r="E73" s="103">
        <v>13.0</v>
      </c>
      <c r="F73" s="103">
        <v>7.0</v>
      </c>
      <c r="G73" s="103">
        <v>9.0</v>
      </c>
      <c r="H73" s="103">
        <v>14.0</v>
      </c>
      <c r="I73" s="103">
        <v>14.0</v>
      </c>
      <c r="J73" s="103" t="s">
        <v>222</v>
      </c>
    </row>
    <row r="74">
      <c r="A74" s="108"/>
      <c r="B74" s="108" t="s">
        <v>217</v>
      </c>
      <c r="C74" s="108" t="s">
        <v>218</v>
      </c>
      <c r="D74" s="103">
        <v>15.0</v>
      </c>
      <c r="E74" s="103">
        <v>15.0</v>
      </c>
      <c r="F74" s="103">
        <v>9.0</v>
      </c>
      <c r="G74" s="103">
        <v>15.0</v>
      </c>
      <c r="H74" s="103">
        <v>15.0</v>
      </c>
      <c r="I74" s="103">
        <v>15.0</v>
      </c>
      <c r="J74" s="103" t="s">
        <v>222</v>
      </c>
    </row>
    <row r="75">
      <c r="A75" s="108"/>
      <c r="B75" s="108" t="s">
        <v>219</v>
      </c>
      <c r="C75" s="108" t="s">
        <v>220</v>
      </c>
      <c r="D75" s="103">
        <v>16.0</v>
      </c>
      <c r="E75" s="103">
        <v>16.0</v>
      </c>
      <c r="F75" s="103">
        <v>5.0</v>
      </c>
      <c r="G75" s="103">
        <v>16.0</v>
      </c>
      <c r="H75" s="103">
        <v>16.0</v>
      </c>
      <c r="I75" s="103">
        <v>16.0</v>
      </c>
      <c r="J75" s="103" t="s">
        <v>222</v>
      </c>
    </row>
  </sheetData>
  <drawing r:id="rId1"/>
  <tableParts count="4">
    <tablePart r:id="rId6"/>
    <tablePart r:id="rId7"/>
    <tablePart r:id="rId8"/>
    <tablePart r:id="rId9"/>
  </tableParts>
</worksheet>
</file>