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1453" documentId="11_7F4755BF84DCCE43E268565A8931F45BFA75341E" xr6:coauthVersionLast="47" xr6:coauthVersionMax="47" xr10:uidLastSave="{377AD3DB-DB52-4530-8239-3386A150A9CC}"/>
  <bookViews>
    <workbookView xWindow="240" yWindow="105" windowWidth="14805" windowHeight="8010" firstSheet="4" activeTab="4" xr2:uid="{00000000-000D-0000-FFFF-FFFF00000000}"/>
  </bookViews>
  <sheets>
    <sheet name="Milestones" sheetId="4" r:id="rId1"/>
    <sheet name="Backlog_BurnDown" sheetId="6" r:id="rId2"/>
    <sheet name="5W2H" sheetId="3" r:id="rId3"/>
    <sheet name="Planilha_riscos" sheetId="7" r:id="rId4"/>
    <sheet name="SMART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6" l="1"/>
  <c r="L6" i="6"/>
  <c r="L4" i="6"/>
  <c r="B7" i="4"/>
  <c r="F3" i="4" s="1"/>
  <c r="L7" i="6" l="1"/>
  <c r="M7" i="6" s="1"/>
  <c r="N7" i="6" s="1"/>
  <c r="L3" i="6"/>
  <c r="M3" i="6" s="1"/>
  <c r="M4" i="6" s="1"/>
  <c r="M5" i="6" s="1"/>
  <c r="N3" i="6" l="1"/>
  <c r="N4" i="6" s="1"/>
  <c r="N5" i="6" s="1"/>
  <c r="N6" i="6" s="1"/>
  <c r="M6" i="6"/>
</calcChain>
</file>

<file path=xl/sharedStrings.xml><?xml version="1.0" encoding="utf-8"?>
<sst xmlns="http://schemas.openxmlformats.org/spreadsheetml/2006/main" count="164" uniqueCount="125">
  <si>
    <t>Ponto ou evento significante no projeto, resumo das principais
entregas ou marcos identificados no projeto (E aí, como estamos indo ?)</t>
  </si>
  <si>
    <t>Dias restantes:</t>
  </si>
  <si>
    <t>Milestones</t>
  </si>
  <si>
    <t>Data</t>
  </si>
  <si>
    <t>Importância (0 - 3)</t>
  </si>
  <si>
    <t>Descrição</t>
  </si>
  <si>
    <t>Onde Estamos</t>
  </si>
  <si>
    <t>Preparo Sprint 1</t>
  </si>
  <si>
    <t>Sprint 1</t>
  </si>
  <si>
    <t>Preparo Sprint 2</t>
  </si>
  <si>
    <t>Sprint 2</t>
  </si>
  <si>
    <t>Preparo Sprint 3</t>
  </si>
  <si>
    <t>Entrega Sprint 3</t>
  </si>
  <si>
    <t>Preparo Sprint 4</t>
  </si>
  <si>
    <t>Entrega Sprint 4</t>
  </si>
  <si>
    <t>Entrega Sprint 5</t>
  </si>
  <si>
    <t>Requistos</t>
  </si>
  <si>
    <t>Classificação</t>
  </si>
  <si>
    <t>Tamanho</t>
  </si>
  <si>
    <t>Tamanho(#)</t>
  </si>
  <si>
    <t>Prioridade</t>
  </si>
  <si>
    <t>Sprint</t>
  </si>
  <si>
    <t>Área</t>
  </si>
  <si>
    <t>Sprints</t>
  </si>
  <si>
    <t>Pontos</t>
  </si>
  <si>
    <t>Total - Sprint</t>
  </si>
  <si>
    <t>Total - Sprint (Planejado)</t>
  </si>
  <si>
    <t>Projeto criado e configurado no GitHub</t>
  </si>
  <si>
    <t>Repositório do projeto criado, configurado e organizado no GitHub (Governança)</t>
  </si>
  <si>
    <t>Essencial</t>
  </si>
  <si>
    <t>P</t>
  </si>
  <si>
    <t>TI</t>
  </si>
  <si>
    <t>Total</t>
  </si>
  <si>
    <t>Documento do projeto (inicio)</t>
  </si>
  <si>
    <t>Documento com detalhes projeto (Contexto, Justificativa, Objetivo)</t>
  </si>
  <si>
    <t>Importante</t>
  </si>
  <si>
    <t>M</t>
  </si>
  <si>
    <t>Planejamento no trello</t>
  </si>
  <si>
    <t>Organizar ferramenta de gestão trello</t>
  </si>
  <si>
    <t>Modelo Lógico</t>
  </si>
  <si>
    <t>Modelagem DER para o banco de dados e relacionamento</t>
  </si>
  <si>
    <t>G</t>
  </si>
  <si>
    <t>Banco de Dados</t>
  </si>
  <si>
    <t>Sprint 3</t>
  </si>
  <si>
    <t>Protótipo do site</t>
  </si>
  <si>
    <t>Protótipo do site (Figma)</t>
  </si>
  <si>
    <t>Algoritmos</t>
  </si>
  <si>
    <t>Média</t>
  </si>
  <si>
    <t>Comandos SQL</t>
  </si>
  <si>
    <t>Criar comandos para gerar tabela</t>
  </si>
  <si>
    <t>Aplicações cálculos matemáticos</t>
  </si>
  <si>
    <t>Colocar cálculos aprendidos em Arq Comp</t>
  </si>
  <si>
    <t>Arq. Comp.</t>
  </si>
  <si>
    <t>Dashboard e Indicadores</t>
  </si>
  <si>
    <t>Adicionar dashboard e indicadores do site</t>
  </si>
  <si>
    <t>GG</t>
  </si>
  <si>
    <t>PI</t>
  </si>
  <si>
    <t>PP</t>
  </si>
  <si>
    <t>Planilha de riscos</t>
  </si>
  <si>
    <t>Fazer a planilha de risco do projeto</t>
  </si>
  <si>
    <t xml:space="preserve">Apresentação para empolgar </t>
  </si>
  <si>
    <t>Construir uma apresentação para influenciar/empolgar seu público, para vender a ideia do seu projeto individual</t>
  </si>
  <si>
    <t>Socioemocional</t>
  </si>
  <si>
    <t>Montagem do site</t>
  </si>
  <si>
    <t>Criação site com variáveis, operações e funções</t>
  </si>
  <si>
    <t>VM com banco de dados</t>
  </si>
  <si>
    <t>Criar máquina virtual somente com banco de dados</t>
  </si>
  <si>
    <t>Int. SO</t>
  </si>
  <si>
    <t>Contexto e planejamento</t>
  </si>
  <si>
    <t>Usar recursos aula PI</t>
  </si>
  <si>
    <t xml:space="preserve">Objetivo: </t>
  </si>
  <si>
    <t>5W2H</t>
  </si>
  <si>
    <t>What (O quê)</t>
  </si>
  <si>
    <t>Why (Por que ?)</t>
  </si>
  <si>
    <t>Where (Onde ?)</t>
  </si>
  <si>
    <t>When (Quando ?)</t>
  </si>
  <si>
    <t>Who (Quem ?)</t>
  </si>
  <si>
    <t>How (Como ?)</t>
  </si>
  <si>
    <t>How much (Quanto ?)</t>
  </si>
  <si>
    <t>Desenvolvimento de um website do jogo Outer Worlds</t>
  </si>
  <si>
    <t>Foco no aprendizado individual e aplicação das disciplinas técnicas do semestre</t>
  </si>
  <si>
    <t>SPTECH</t>
  </si>
  <si>
    <t>Lucas Hideaki Tsuzuku</t>
  </si>
  <si>
    <t>Usando todos os materiais aprendidos durante o curso</t>
  </si>
  <si>
    <t>Irrelevante</t>
  </si>
  <si>
    <t>Planilha de Riscos INDIVIDUAL</t>
  </si>
  <si>
    <t xml:space="preserve">       id</t>
  </si>
  <si>
    <t xml:space="preserve">                 Descrição do risco</t>
  </si>
  <si>
    <t>Probabilidade  1-Baixa 
2- Média 
3-Alto</t>
  </si>
  <si>
    <t>Impacto (I)
1-Baixa
2-Média
3-Alto</t>
  </si>
  <si>
    <t>Fator de risco (P) x (I)</t>
  </si>
  <si>
    <t>Ação (Evitar ou Mitigar)</t>
  </si>
  <si>
    <t xml:space="preserve">                                      Como?</t>
  </si>
  <si>
    <t>Atividade Pesquisa e Inovação 
SPTECH</t>
  </si>
  <si>
    <t>Eu desistir do curso</t>
  </si>
  <si>
    <t>Evitar</t>
  </si>
  <si>
    <t>Redistribuição de tarefas ao longo da semana, relembrar motivo de fazer faculdade, fazer autorreflexão</t>
  </si>
  <si>
    <t>Lucas Hideaki</t>
  </si>
  <si>
    <t>Faltar/Atrasar no dia da apresentação</t>
  </si>
  <si>
    <t>Chegar uma hora e meia antes da apresentação</t>
  </si>
  <si>
    <t>Não realizar sua responsabilidade</t>
  </si>
  <si>
    <t>Pedir ajuda caso o prazo esteja acabando e avisar com antecedência</t>
  </si>
  <si>
    <t>Falha na API</t>
  </si>
  <si>
    <t>Mitigar</t>
  </si>
  <si>
    <t>Pedir ajuda para os monitores ou professores e priorizar tarefas</t>
  </si>
  <si>
    <t>Problemas no transporte público</t>
  </si>
  <si>
    <t>Ficar de olho nas notícias e sair mais cedo de casa</t>
  </si>
  <si>
    <t>SPTech fechada nas reuniões</t>
  </si>
  <si>
    <t>Procurar outras opções para realizar as reuniões (Starbucks, Discord etc.)</t>
  </si>
  <si>
    <t>Atrasar no dia da reunião</t>
  </si>
  <si>
    <t>Antotar na agenda e checar o email ou trello, comunicar o o grupo 30 minutos sobre o atraso e propor um novo horário</t>
  </si>
  <si>
    <t>Não ter internet na apresentação</t>
  </si>
  <si>
    <t>Fazer backup local dos arquivos em casa no notebook e pendrive e, se necessário, rotear internet do celular</t>
  </si>
  <si>
    <t>O Objetivo tem que ser sucinto e abrangente envolvendo aspectos de negócio e também o que se espera do produto ou serviço do projeto (específicos,
possíveis, com prazos determinados e mensuráveis)</t>
  </si>
  <si>
    <t>SMART</t>
  </si>
  <si>
    <t>S (Específico)</t>
  </si>
  <si>
    <t>M (Mensurável)</t>
  </si>
  <si>
    <t>A (Realista)</t>
  </si>
  <si>
    <t>R (Relevante)</t>
  </si>
  <si>
    <t>T (Temporal)</t>
  </si>
  <si>
    <t>Convencer as pessoas a conhecer e experimentar o jogo Outer Worlds</t>
  </si>
  <si>
    <t>Número de visitantes e pessoas que interagiram com a parte de customização ou entraram em contato querendo saber mais do produto</t>
  </si>
  <si>
    <t>Foco no aprendizado individual e aplicação das disciplinas técnicas do semestre.</t>
  </si>
  <si>
    <t>Medir o nível de aprendizado do aluno e chance de demonstrar aprendizado para professores e recrutadores</t>
  </si>
  <si>
    <t>Enter 28/05 e 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</si>
</sst>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sz val="9"/>
      <color rgb="FF000000"/>
      <name val="Aptos Narrow"/>
      <scheme val="minor"/>
    </font>
    <font>
      <sz val="8"/>
      <color theme="1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1"/>
      <color theme="0"/>
      <name val="Aptos Narrow"/>
      <family val="2"/>
      <scheme val="minor"/>
    </font>
    <font>
      <b/>
      <sz val="16"/>
      <color rgb="FFFFFFFF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5626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7" fontId="0" fillId="8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1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8"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alignment horizontal="center" vertical="center"/>
    </dxf>
    <dxf>
      <font>
        <name val="Aptos Narrow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center" vertical="center" textRotation="0" wrapText="0" indent="0" justifyLastLine="0" shrinkToFit="0" readingOrder="0"/>
    </dxf>
    <dxf>
      <font>
        <name val="Aptos Narrow"/>
        <scheme val="minor"/>
      </font>
      <alignment horizontal="center" vertical="center" textRotation="0" wrapText="0" indent="0" justifyLastLine="0" shrinkToFit="0" readingOrder="0"/>
    </dxf>
    <dxf>
      <font>
        <name val="Aptos Narrow"/>
        <scheme val="minor"/>
      </font>
      <alignment horizontal="center" vertical="center"/>
    </dxf>
    <dxf>
      <font>
        <name val="Aptos Narrow"/>
        <scheme val="minor"/>
      </font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indexed="64"/>
          <bgColor theme="3" tint="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dd/mm/yy;@"/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12"/>
            <c:spPr>
              <a:solidFill>
                <a:srgbClr val="00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Milestones!$B$7:$B$16</c:f>
              <c:numCache>
                <c:formatCode>dd/mm/yy;@</c:formatCode>
                <c:ptCount val="10"/>
                <c:pt idx="0">
                  <c:v>45811</c:v>
                </c:pt>
                <c:pt idx="1">
                  <c:v>45776</c:v>
                </c:pt>
                <c:pt idx="2">
                  <c:v>45777</c:v>
                </c:pt>
                <c:pt idx="3">
                  <c:v>45783</c:v>
                </c:pt>
                <c:pt idx="4">
                  <c:v>45784</c:v>
                </c:pt>
                <c:pt idx="5">
                  <c:v>45790</c:v>
                </c:pt>
                <c:pt idx="6">
                  <c:v>45791</c:v>
                </c:pt>
                <c:pt idx="7">
                  <c:v>45804</c:v>
                </c:pt>
                <c:pt idx="8">
                  <c:v>45805</c:v>
                </c:pt>
                <c:pt idx="9">
                  <c:v>45821</c:v>
                </c:pt>
              </c:numCache>
            </c:numRef>
          </c:cat>
          <c:val>
            <c:numRef>
              <c:f>Milestones!$C$7:$C$16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C0-4AD9-A647-8A5ACC23F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72904"/>
        <c:axId val="30674952"/>
      </c:lineChart>
      <c:dateAx>
        <c:axId val="30672904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4952"/>
        <c:crosses val="autoZero"/>
        <c:auto val="1"/>
        <c:lblOffset val="100"/>
        <c:baseTimeUnit val="days"/>
      </c:dateAx>
      <c:valAx>
        <c:axId val="3067495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29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Realizado</c:v>
          </c:tx>
          <c:spPr>
            <a:ln w="28575" cap="flat" cmpd="sng" algn="ctr">
              <a:solidFill>
                <a:srgbClr val="145F82"/>
              </a:solidFill>
              <a:prstDash val="sysDash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1.5005390190368296E-2"/>
                  <c:y val="-3.29559130881594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FF-4AE8-9AAF-17B08F253734}"/>
                </c:ext>
              </c:extLst>
            </c:dLbl>
            <c:dLbl>
              <c:idx val="2"/>
              <c:layout>
                <c:manualLayout>
                  <c:x val="2.1237610505911445E-2"/>
                  <c:y val="-6.7213928486275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FF-4AE8-9AAF-17B08F2537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Backlog_BurnDown!$K$3:$K$6</c:f>
              <c:strCache>
                <c:ptCount val="4"/>
                <c:pt idx="0">
                  <c:v>Total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Backlog_BurnDown!$M$3:$M$6</c:f>
              <c:numCache>
                <c:formatCode>General</c:formatCode>
                <c:ptCount val="4"/>
                <c:pt idx="0">
                  <c:v>149</c:v>
                </c:pt>
                <c:pt idx="1">
                  <c:v>102</c:v>
                </c:pt>
                <c:pt idx="2">
                  <c:v>34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D8-496C-9758-17186B875A97}"/>
            </c:ext>
          </c:extLst>
        </c:ser>
        <c:ser>
          <c:idx val="1"/>
          <c:order val="1"/>
          <c:tx>
            <c:v>Planejado</c:v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8.4356837339133947E-2"/>
                  <c:y val="5.19340634486744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FF-4AE8-9AAF-17B08F253734}"/>
                </c:ext>
              </c:extLst>
            </c:dLbl>
            <c:dLbl>
              <c:idx val="2"/>
              <c:layout>
                <c:manualLayout>
                  <c:x val="-0.10686933715389439"/>
                  <c:y val="5.3565051604472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FF-4AE8-9AAF-17B08F2537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Backlog_BurnDown!$K$3:$K$6</c:f>
              <c:strCache>
                <c:ptCount val="4"/>
                <c:pt idx="0">
                  <c:v>Total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Backlog_BurnDown!$N$3:$N$6</c:f>
              <c:numCache>
                <c:formatCode>General</c:formatCode>
                <c:ptCount val="4"/>
                <c:pt idx="0">
                  <c:v>149</c:v>
                </c:pt>
                <c:pt idx="1">
                  <c:v>99.333333333333343</c:v>
                </c:pt>
                <c:pt idx="2">
                  <c:v>49.666666666666679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F-4AE8-9AAF-17B08F253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724423"/>
        <c:axId val="1945726471"/>
      </c:lineChart>
      <c:catAx>
        <c:axId val="1945724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26471"/>
        <c:crosses val="autoZero"/>
        <c:auto val="1"/>
        <c:lblAlgn val="ctr"/>
        <c:lblOffset val="100"/>
        <c:noMultiLvlLbl val="0"/>
      </c:catAx>
      <c:valAx>
        <c:axId val="1945726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24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180975</xdr:rowOff>
    </xdr:from>
    <xdr:to>
      <xdr:col>17</xdr:col>
      <xdr:colOff>0</xdr:colOff>
      <xdr:row>15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5E9F59-30C8-61D0-70E4-22CB2D58E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171450</xdr:rowOff>
    </xdr:from>
    <xdr:to>
      <xdr:col>22</xdr:col>
      <xdr:colOff>590550</xdr:colOff>
      <xdr:row>10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0D2FFB-8F25-2385-B196-4C07E4A57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A70D52-62E1-4A63-9AB6-FD7552A41B59}" name="Tabela135" displayName="Tabela135" ref="B6:D16" totalsRowShown="0" headerRowDxfId="37">
  <autoFilter ref="B6:D16" xr:uid="{CEA70D52-62E1-4A63-9AB6-FD7552A41B59}"/>
  <sortState xmlns:xlrd2="http://schemas.microsoft.com/office/spreadsheetml/2017/richdata2" ref="B7:D15">
    <sortCondition ref="B6:B15"/>
  </sortState>
  <tableColumns count="3">
    <tableColumn id="1" xr3:uid="{81480A7F-020A-4B0E-A459-B9D135963C34}" name="Data" dataDxfId="36"/>
    <tableColumn id="2" xr3:uid="{92D114F5-4C56-47D7-8DFD-041898B14F77}" name="Importância (0 - 3)" dataDxfId="35"/>
    <tableColumn id="3" xr3:uid="{3C275D69-5604-45A8-86D9-945E5ED91B07}" name="Descrição" dataDxfId="3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290E56-466B-42BD-A436-4B2544533586}" name="Tabela47" displayName="Tabela47" ref="B2:I15" totalsRowShown="0" headerRowDxfId="33" dataDxfId="32">
  <autoFilter ref="B2:I15" xr:uid="{3C6183BE-0DA1-4B44-9407-DDF1CF667307}"/>
  <sortState xmlns:xlrd2="http://schemas.microsoft.com/office/spreadsheetml/2017/richdata2" ref="B3:I46">
    <sortCondition ref="H2:H46"/>
  </sortState>
  <tableColumns count="8">
    <tableColumn id="1" xr3:uid="{C14BF914-6E80-4116-8839-4F557716EAF7}" name="Requistos" dataDxfId="31"/>
    <tableColumn id="2" xr3:uid="{195A32EA-A7E8-4416-A6F6-9FA65C051D1C}" name="Descrição" dataDxfId="30"/>
    <tableColumn id="3" xr3:uid="{0A79D7DB-12F8-4D9E-8984-B29E48C6396F}" name="Classificação" dataDxfId="29"/>
    <tableColumn id="6" xr3:uid="{27D4B41F-70B8-48A8-9C34-73B2A203D7CA}" name="Tamanho" dataDxfId="28"/>
    <tableColumn id="7" xr3:uid="{090D1261-0A26-48E4-BAED-ED0EAF8DB1AE}" name="Tamanho(#)" dataDxfId="27"/>
    <tableColumn id="8" xr3:uid="{7C8094BB-92B7-4CE5-8042-2DEB5890197B}" name="Prioridade" dataDxfId="26"/>
    <tableColumn id="4" xr3:uid="{8BA0DEE9-F1EE-46ED-AA09-A5D55E22B7DE}" name="Sprint" dataDxfId="25"/>
    <tableColumn id="5" xr3:uid="{F6F3570A-1B35-4054-BB53-D1F6205F9F9E}" name="Área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59D5F-D8F3-47D9-A748-913C90479A32}" name="Tabela13" displayName="Tabela13" ref="B4:H19" totalsRowShown="0" headerRowDxfId="23">
  <autoFilter ref="B4:H19" xr:uid="{80759D5F-D8F3-47D9-A748-913C90479A32}"/>
  <tableColumns count="7">
    <tableColumn id="1" xr3:uid="{2AF4700B-27A0-45E7-904A-63A21ACFF0C3}" name="What (O quê)" dataDxfId="22"/>
    <tableColumn id="2" xr3:uid="{55FCED9E-EAF0-4B92-8564-BA01643C1CC4}" name="Why (Por que ?)" dataDxfId="21"/>
    <tableColumn id="3" xr3:uid="{33CF10CA-F117-48E7-8D3F-8944F268D2B7}" name="Where (Onde ?)" dataDxfId="20"/>
    <tableColumn id="4" xr3:uid="{F7E5D5C6-9C5B-44A4-B3C5-E6396E775702}" name="When (Quando ?)" dataDxfId="19"/>
    <tableColumn id="5" xr3:uid="{CB7FF114-0478-4D38-93AA-341E4C7E553C}" name="Who (Quem ?)" dataDxfId="18"/>
    <tableColumn id="6" xr3:uid="{2D8635E2-AA7A-450C-AEA3-86AC4EA960A7}" name="How (Como ?)" dataDxfId="17"/>
    <tableColumn id="7" xr3:uid="{1B7D6E0E-C27E-49E9-87CC-9F9A1C1106AC}" name="How much (Quanto ?)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05ECE-D435-48AD-B227-4F4205565E9E}" name="Tabela1" displayName="Tabela1" ref="B3:H11" totalsRowShown="0" headerRowDxfId="15" dataDxfId="14">
  <autoFilter ref="B3:H11" xr:uid="{0C005ECE-D435-48AD-B227-4F4205565E9E}"/>
  <tableColumns count="7">
    <tableColumn id="1" xr3:uid="{CC3752BB-2E82-4EAA-BE9F-38F92C794FD9}" name="       id" dataDxfId="13"/>
    <tableColumn id="2" xr3:uid="{EF8972F0-47D0-4812-9B79-DC9218111BAC}" name="                 Descrição do risco" dataDxfId="12"/>
    <tableColumn id="3" xr3:uid="{1AF85DF6-E72B-4E5A-8A8A-4E20A6D77BA6}" name="Probabilidade  1-Baixa _x000a_2- Média _x000a_3-Alto" dataDxfId="11"/>
    <tableColumn id="4" xr3:uid="{C6D2E89C-0A96-40A3-912F-7164C95E6A96}" name="Impacto (I)_x000a_1-Baixa_x000a_2-Média_x000a_3-Alto" dataDxfId="10"/>
    <tableColumn id="5" xr3:uid="{859C8680-0DB1-4927-B963-CCE44FF85F88}" name="Fator de risco (P) x (I)" dataDxfId="9"/>
    <tableColumn id="6" xr3:uid="{B85FB74F-DD64-45E1-A972-BCBA0D652892}" name="Ação (Evitar ou Mitigar)" dataDxfId="8"/>
    <tableColumn id="7" xr3:uid="{AB0EF9B3-70C1-4139-AAAB-9A7F524430B6}" name="                                      Como?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B8031-AC5E-411C-BD6F-5CDFB0177198}" name="Tabela134" displayName="Tabela134" ref="B6:F7" totalsRowShown="0" headerRowDxfId="6" dataDxfId="5">
  <autoFilter ref="B6:F7" xr:uid="{A29B8031-AC5E-411C-BD6F-5CDFB0177198}"/>
  <tableColumns count="5">
    <tableColumn id="1" xr3:uid="{ACD0A94D-2FDE-4774-AEE6-ECE75CB93AB5}" name="S (Específico)" dataDxfId="4"/>
    <tableColumn id="2" xr3:uid="{B7E00E5B-34F9-4DCD-8EEC-B3F7E446D004}" name="M (Mensurável)" dataDxfId="3"/>
    <tableColumn id="3" xr3:uid="{4772C7E0-7A9B-495F-A7AB-EED09A4D4421}" name="A (Realista)" dataDxfId="2"/>
    <tableColumn id="4" xr3:uid="{1C77AB94-3828-4E29-B1EE-8578F7585F2D}" name="R (Relevante)" dataDxfId="1"/>
    <tableColumn id="5" xr3:uid="{D1839612-0937-4F5F-86D5-059667707C95}" name="T (Temporal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188F-B85D-4A2B-AE86-6387D83CFCAB}">
  <dimension ref="B2:G16"/>
  <sheetViews>
    <sheetView workbookViewId="0">
      <selection activeCell="I21" sqref="I21"/>
    </sheetView>
  </sheetViews>
  <sheetFormatPr defaultRowHeight="15"/>
  <cols>
    <col min="1" max="1" width="9.140625" style="1"/>
    <col min="2" max="2" width="22.42578125" style="1" bestFit="1" customWidth="1"/>
    <col min="3" max="3" width="23" style="1" customWidth="1"/>
    <col min="4" max="4" width="18" style="1" customWidth="1"/>
    <col min="5" max="5" width="9.140625" style="1"/>
    <col min="6" max="6" width="19.85546875" style="1" bestFit="1" customWidth="1"/>
    <col min="7" max="7" width="10.85546875" style="1" bestFit="1" customWidth="1"/>
    <col min="8" max="16384" width="9.140625" style="1"/>
  </cols>
  <sheetData>
    <row r="2" spans="2:7" ht="15" customHeight="1">
      <c r="B2" s="30" t="s">
        <v>0</v>
      </c>
      <c r="C2" s="31"/>
      <c r="D2" s="31"/>
      <c r="F2" s="28" t="s">
        <v>1</v>
      </c>
    </row>
    <row r="3" spans="2:7">
      <c r="B3" s="31"/>
      <c r="C3" s="31"/>
      <c r="D3" s="31"/>
      <c r="F3" s="29">
        <f ca="1">B16-B7</f>
        <v>10</v>
      </c>
      <c r="G3" s="9"/>
    </row>
    <row r="5" spans="2:7" ht="21">
      <c r="B5" s="32" t="s">
        <v>2</v>
      </c>
      <c r="C5" s="32"/>
      <c r="D5" s="32"/>
    </row>
    <row r="6" spans="2:7" ht="18.75">
      <c r="B6" s="2" t="s">
        <v>3</v>
      </c>
      <c r="C6" s="3" t="s">
        <v>4</v>
      </c>
      <c r="D6" s="2" t="s">
        <v>5</v>
      </c>
    </row>
    <row r="7" spans="2:7">
      <c r="B7" s="7">
        <f ca="1">TODAY()</f>
        <v>45811</v>
      </c>
      <c r="C7" s="4">
        <v>0</v>
      </c>
      <c r="D7" s="5" t="s">
        <v>6</v>
      </c>
    </row>
    <row r="8" spans="2:7">
      <c r="B8" s="7">
        <v>45776</v>
      </c>
      <c r="C8" s="4">
        <v>2</v>
      </c>
      <c r="D8" s="5" t="s">
        <v>7</v>
      </c>
    </row>
    <row r="9" spans="2:7">
      <c r="B9" s="7">
        <v>45777</v>
      </c>
      <c r="C9" s="4">
        <v>3</v>
      </c>
      <c r="D9" s="5" t="s">
        <v>8</v>
      </c>
    </row>
    <row r="10" spans="2:7">
      <c r="B10" s="7">
        <v>45783</v>
      </c>
      <c r="C10" s="4">
        <v>2</v>
      </c>
      <c r="D10" s="5" t="s">
        <v>9</v>
      </c>
    </row>
    <row r="11" spans="2:7">
      <c r="B11" s="7">
        <v>45784</v>
      </c>
      <c r="C11" s="4">
        <v>3</v>
      </c>
      <c r="D11" s="5" t="s">
        <v>10</v>
      </c>
    </row>
    <row r="12" spans="2:7">
      <c r="B12" s="7">
        <v>45790</v>
      </c>
      <c r="C12" s="4">
        <v>2</v>
      </c>
      <c r="D12" s="4" t="s">
        <v>11</v>
      </c>
    </row>
    <row r="13" spans="2:7">
      <c r="B13" s="7">
        <v>45791</v>
      </c>
      <c r="C13" s="4">
        <v>3</v>
      </c>
      <c r="D13" s="5" t="s">
        <v>12</v>
      </c>
    </row>
    <row r="14" spans="2:7">
      <c r="B14" s="7">
        <v>45804</v>
      </c>
      <c r="C14" s="4">
        <v>2</v>
      </c>
      <c r="D14" s="4" t="s">
        <v>13</v>
      </c>
    </row>
    <row r="15" spans="2:7">
      <c r="B15" s="7">
        <v>45805</v>
      </c>
      <c r="C15" s="4">
        <v>3</v>
      </c>
      <c r="D15" s="5" t="s">
        <v>14</v>
      </c>
    </row>
    <row r="16" spans="2:7">
      <c r="B16" s="7">
        <v>45821</v>
      </c>
      <c r="C16" s="4">
        <v>3</v>
      </c>
      <c r="D16" s="5" t="s">
        <v>15</v>
      </c>
    </row>
  </sheetData>
  <mergeCells count="2">
    <mergeCell ref="B2:D3"/>
    <mergeCell ref="B5:D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2EBF-AF01-422A-A342-17E5324F0DB4}">
  <dimension ref="B2:N46"/>
  <sheetViews>
    <sheetView workbookViewId="0">
      <selection activeCell="B2" sqref="B2:I15"/>
    </sheetView>
  </sheetViews>
  <sheetFormatPr defaultRowHeight="15"/>
  <cols>
    <col min="1" max="1" width="9.140625" style="11"/>
    <col min="2" max="2" width="40" style="11" customWidth="1"/>
    <col min="3" max="3" width="60.28515625" style="11" bestFit="1" customWidth="1"/>
    <col min="4" max="4" width="16.7109375" style="11" customWidth="1"/>
    <col min="5" max="5" width="11.28515625" style="11" bestFit="1" customWidth="1"/>
    <col min="6" max="6" width="18.140625" style="11" customWidth="1"/>
    <col min="7" max="7" width="12.42578125" style="11" bestFit="1" customWidth="1"/>
    <col min="8" max="8" width="13.5703125" style="12" customWidth="1"/>
    <col min="9" max="9" width="23.7109375" style="11" bestFit="1" customWidth="1"/>
    <col min="10" max="10" width="9.140625" style="11"/>
    <col min="11" max="11" width="9.42578125" style="11" bestFit="1" customWidth="1"/>
    <col min="12" max="12" width="9.28515625" style="11" bestFit="1" customWidth="1"/>
    <col min="13" max="13" width="13.28515625" style="11" bestFit="1" customWidth="1"/>
    <col min="14" max="14" width="22.5703125" style="11" bestFit="1" customWidth="1"/>
    <col min="15" max="16384" width="9.140625" style="11"/>
  </cols>
  <sheetData>
    <row r="2" spans="2:14" ht="14.25" customHeight="1">
      <c r="B2" s="10" t="s">
        <v>16</v>
      </c>
      <c r="C2" s="10" t="s">
        <v>5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K2" s="15" t="s">
        <v>23</v>
      </c>
      <c r="L2" s="16" t="s">
        <v>24</v>
      </c>
      <c r="M2" s="16" t="s">
        <v>25</v>
      </c>
      <c r="N2" s="16" t="s">
        <v>26</v>
      </c>
    </row>
    <row r="3" spans="2:14" ht="29.25" customHeight="1">
      <c r="B3" s="12" t="s">
        <v>27</v>
      </c>
      <c r="C3" s="12" t="s">
        <v>28</v>
      </c>
      <c r="D3" s="11" t="s">
        <v>29</v>
      </c>
      <c r="E3" s="11" t="s">
        <v>30</v>
      </c>
      <c r="F3" s="11">
        <v>5</v>
      </c>
      <c r="G3" s="11">
        <v>1</v>
      </c>
      <c r="H3" s="12">
        <v>1</v>
      </c>
      <c r="I3" s="11" t="s">
        <v>31</v>
      </c>
      <c r="K3" s="17" t="s">
        <v>32</v>
      </c>
      <c r="L3" s="18">
        <f>SUM(L4:L6)</f>
        <v>149</v>
      </c>
      <c r="M3" s="18">
        <f>L3</f>
        <v>149</v>
      </c>
      <c r="N3" s="18">
        <f>M3</f>
        <v>149</v>
      </c>
    </row>
    <row r="4" spans="2:14">
      <c r="B4" s="11" t="s">
        <v>33</v>
      </c>
      <c r="C4" s="12" t="s">
        <v>34</v>
      </c>
      <c r="D4" s="11" t="s">
        <v>35</v>
      </c>
      <c r="E4" s="11" t="s">
        <v>36</v>
      </c>
      <c r="F4" s="11">
        <v>8</v>
      </c>
      <c r="G4" s="11">
        <v>2</v>
      </c>
      <c r="H4" s="12">
        <v>1</v>
      </c>
      <c r="I4" s="11" t="s">
        <v>31</v>
      </c>
      <c r="K4" s="19" t="s">
        <v>8</v>
      </c>
      <c r="L4" s="20">
        <f>SUM(F3:F7)</f>
        <v>47</v>
      </c>
      <c r="M4" s="20">
        <f>M3-L4</f>
        <v>102</v>
      </c>
      <c r="N4" s="20">
        <f>N3-(N3/3)</f>
        <v>99.333333333333343</v>
      </c>
    </row>
    <row r="5" spans="2:14">
      <c r="B5" s="11" t="s">
        <v>37</v>
      </c>
      <c r="C5" s="12" t="s">
        <v>38</v>
      </c>
      <c r="D5" s="11" t="s">
        <v>29</v>
      </c>
      <c r="E5" s="11" t="s">
        <v>36</v>
      </c>
      <c r="F5" s="11">
        <v>8</v>
      </c>
      <c r="G5" s="11">
        <v>1</v>
      </c>
      <c r="H5" s="12">
        <v>1</v>
      </c>
      <c r="I5" s="11" t="s">
        <v>31</v>
      </c>
      <c r="K5" s="17" t="s">
        <v>10</v>
      </c>
      <c r="L5" s="18">
        <f>SUM(F8:F12)</f>
        <v>68</v>
      </c>
      <c r="M5" s="18">
        <f>M4-L5</f>
        <v>34</v>
      </c>
      <c r="N5" s="18">
        <f>N4-(N3/3)</f>
        <v>49.666666666666679</v>
      </c>
    </row>
    <row r="6" spans="2:14">
      <c r="B6" s="11" t="s">
        <v>39</v>
      </c>
      <c r="C6" s="12" t="s">
        <v>40</v>
      </c>
      <c r="D6" s="11" t="s">
        <v>29</v>
      </c>
      <c r="E6" s="11" t="s">
        <v>41</v>
      </c>
      <c r="F6" s="11">
        <v>13</v>
      </c>
      <c r="G6" s="11">
        <v>1</v>
      </c>
      <c r="H6" s="12">
        <v>1</v>
      </c>
      <c r="I6" s="11" t="s">
        <v>42</v>
      </c>
      <c r="K6" s="19" t="s">
        <v>43</v>
      </c>
      <c r="L6" s="20">
        <f>SUM(F13:F15)</f>
        <v>34</v>
      </c>
      <c r="M6" s="20">
        <f t="shared" ref="M5:N6" si="0">M5-L6</f>
        <v>0</v>
      </c>
      <c r="N6" s="20">
        <f>N5-(N3/3)</f>
        <v>0</v>
      </c>
    </row>
    <row r="7" spans="2:14">
      <c r="B7" s="12" t="s">
        <v>44</v>
      </c>
      <c r="C7" s="12" t="s">
        <v>45</v>
      </c>
      <c r="D7" s="11" t="s">
        <v>29</v>
      </c>
      <c r="E7" s="11" t="s">
        <v>41</v>
      </c>
      <c r="F7" s="11">
        <v>13</v>
      </c>
      <c r="G7" s="11">
        <v>1</v>
      </c>
      <c r="H7" s="12">
        <v>1</v>
      </c>
      <c r="I7" s="11" t="s">
        <v>46</v>
      </c>
      <c r="K7" s="21" t="s">
        <v>47</v>
      </c>
      <c r="L7" s="22">
        <f>AVERAGE(L4:L6)</f>
        <v>49.666666666666664</v>
      </c>
      <c r="M7" s="22">
        <f>L7</f>
        <v>49.666666666666664</v>
      </c>
      <c r="N7" s="22">
        <f>M7</f>
        <v>49.666666666666664</v>
      </c>
    </row>
    <row r="8" spans="2:14">
      <c r="B8" s="12" t="s">
        <v>48</v>
      </c>
      <c r="C8" s="12" t="s">
        <v>49</v>
      </c>
      <c r="D8" s="11" t="s">
        <v>29</v>
      </c>
      <c r="E8" s="11" t="s">
        <v>41</v>
      </c>
      <c r="F8" s="11">
        <v>13</v>
      </c>
      <c r="G8" s="11">
        <v>1</v>
      </c>
      <c r="H8" s="12">
        <v>2</v>
      </c>
      <c r="I8" s="11" t="s">
        <v>42</v>
      </c>
    </row>
    <row r="9" spans="2:14">
      <c r="B9" s="11" t="s">
        <v>50</v>
      </c>
      <c r="C9" s="12" t="s">
        <v>51</v>
      </c>
      <c r="D9" s="11" t="s">
        <v>29</v>
      </c>
      <c r="E9" s="11" t="s">
        <v>41</v>
      </c>
      <c r="F9" s="11">
        <v>13</v>
      </c>
      <c r="G9" s="11">
        <v>2</v>
      </c>
      <c r="H9" s="12">
        <v>2</v>
      </c>
      <c r="I9" s="11" t="s">
        <v>52</v>
      </c>
    </row>
    <row r="10" spans="2:14">
      <c r="B10" s="11" t="s">
        <v>53</v>
      </c>
      <c r="C10" s="11" t="s">
        <v>54</v>
      </c>
      <c r="D10" s="11" t="s">
        <v>29</v>
      </c>
      <c r="E10" s="11" t="s">
        <v>55</v>
      </c>
      <c r="F10" s="11">
        <v>21</v>
      </c>
      <c r="G10" s="11">
        <v>1</v>
      </c>
      <c r="H10" s="12">
        <v>2</v>
      </c>
      <c r="I10" s="11" t="s">
        <v>56</v>
      </c>
      <c r="K10" s="11" t="s">
        <v>57</v>
      </c>
      <c r="L10" s="11">
        <v>3</v>
      </c>
    </row>
    <row r="11" spans="2:14">
      <c r="B11" s="11" t="s">
        <v>58</v>
      </c>
      <c r="C11" s="11" t="s">
        <v>59</v>
      </c>
      <c r="D11" s="13" t="s">
        <v>35</v>
      </c>
      <c r="E11" s="13" t="s">
        <v>36</v>
      </c>
      <c r="F11" s="13">
        <v>8</v>
      </c>
      <c r="G11" s="13">
        <v>2</v>
      </c>
      <c r="H11" s="12">
        <v>2</v>
      </c>
      <c r="I11" s="11" t="s">
        <v>56</v>
      </c>
      <c r="K11" s="11" t="s">
        <v>30</v>
      </c>
      <c r="L11" s="11">
        <v>5</v>
      </c>
    </row>
    <row r="12" spans="2:14" ht="29.25">
      <c r="B12" s="11" t="s">
        <v>60</v>
      </c>
      <c r="C12" s="12" t="s">
        <v>61</v>
      </c>
      <c r="D12" s="11" t="s">
        <v>29</v>
      </c>
      <c r="E12" s="11" t="s">
        <v>41</v>
      </c>
      <c r="F12" s="11">
        <v>13</v>
      </c>
      <c r="G12" s="11">
        <v>1</v>
      </c>
      <c r="H12" s="12">
        <v>2</v>
      </c>
      <c r="I12" s="11" t="s">
        <v>62</v>
      </c>
      <c r="K12" s="11" t="s">
        <v>36</v>
      </c>
      <c r="L12" s="11">
        <v>8</v>
      </c>
    </row>
    <row r="13" spans="2:14">
      <c r="B13" s="12" t="s">
        <v>63</v>
      </c>
      <c r="C13" s="12" t="s">
        <v>64</v>
      </c>
      <c r="D13" s="11" t="s">
        <v>29</v>
      </c>
      <c r="E13" s="11" t="s">
        <v>55</v>
      </c>
      <c r="F13" s="11">
        <v>21</v>
      </c>
      <c r="G13" s="11">
        <v>1</v>
      </c>
      <c r="H13" s="12">
        <v>3</v>
      </c>
      <c r="I13" s="11" t="s">
        <v>46</v>
      </c>
      <c r="K13" s="11" t="s">
        <v>41</v>
      </c>
      <c r="L13" s="11">
        <v>13</v>
      </c>
    </row>
    <row r="14" spans="2:14">
      <c r="B14" s="12" t="s">
        <v>65</v>
      </c>
      <c r="C14" s="12" t="s">
        <v>66</v>
      </c>
      <c r="D14" s="11" t="s">
        <v>29</v>
      </c>
      <c r="E14" s="11" t="s">
        <v>36</v>
      </c>
      <c r="F14" s="11">
        <v>8</v>
      </c>
      <c r="G14" s="11">
        <v>2</v>
      </c>
      <c r="H14" s="12">
        <v>3</v>
      </c>
      <c r="I14" s="11" t="s">
        <v>67</v>
      </c>
      <c r="K14" s="11" t="s">
        <v>55</v>
      </c>
      <c r="L14" s="11">
        <v>21</v>
      </c>
    </row>
    <row r="15" spans="2:14">
      <c r="B15" s="11" t="s">
        <v>68</v>
      </c>
      <c r="C15" s="12" t="s">
        <v>69</v>
      </c>
      <c r="D15" s="11" t="s">
        <v>35</v>
      </c>
      <c r="E15" s="11" t="s">
        <v>30</v>
      </c>
      <c r="F15" s="11">
        <v>5</v>
      </c>
      <c r="G15" s="11">
        <v>3</v>
      </c>
      <c r="H15" s="12">
        <v>3</v>
      </c>
      <c r="I15" s="11" t="s">
        <v>56</v>
      </c>
    </row>
    <row r="16" spans="2:14">
      <c r="C16" s="12"/>
    </row>
    <row r="17" spans="2:8">
      <c r="C17" s="12"/>
    </row>
    <row r="18" spans="2:8">
      <c r="B18" s="12"/>
      <c r="C18" s="12"/>
    </row>
    <row r="19" spans="2:8">
      <c r="B19" s="12"/>
      <c r="C19" s="12"/>
    </row>
    <row r="20" spans="2:8">
      <c r="C20" s="12"/>
    </row>
    <row r="21" spans="2:8">
      <c r="D21" s="13"/>
      <c r="E21" s="13"/>
      <c r="F21" s="13"/>
      <c r="G21" s="13"/>
      <c r="H21" s="14"/>
    </row>
    <row r="22" spans="2:8">
      <c r="D22" s="13"/>
      <c r="E22" s="13"/>
      <c r="F22" s="13"/>
      <c r="G22" s="13"/>
      <c r="H22" s="14"/>
    </row>
    <row r="23" spans="2:8">
      <c r="D23" s="13"/>
      <c r="E23" s="13"/>
      <c r="F23" s="13"/>
      <c r="G23" s="13"/>
      <c r="H23" s="14"/>
    </row>
    <row r="24" spans="2:8">
      <c r="D24" s="13"/>
      <c r="E24" s="13"/>
      <c r="F24" s="13"/>
      <c r="G24" s="13"/>
    </row>
    <row r="25" spans="2:8">
      <c r="D25" s="13"/>
      <c r="E25" s="13"/>
      <c r="F25" s="13"/>
      <c r="G25" s="13"/>
    </row>
    <row r="26" spans="2:8">
      <c r="D26" s="13"/>
      <c r="E26" s="13"/>
      <c r="F26" s="13"/>
      <c r="G26" s="13"/>
    </row>
    <row r="27" spans="2:8">
      <c r="D27" s="13"/>
      <c r="E27" s="13"/>
      <c r="F27" s="13"/>
      <c r="G27" s="13"/>
    </row>
    <row r="28" spans="2:8">
      <c r="D28" s="13"/>
      <c r="E28" s="13"/>
      <c r="F28" s="13"/>
      <c r="G28" s="13"/>
    </row>
    <row r="29" spans="2:8">
      <c r="D29" s="13"/>
      <c r="E29" s="13"/>
      <c r="F29" s="13"/>
      <c r="G29" s="13"/>
      <c r="H29" s="14"/>
    </row>
    <row r="30" spans="2:8">
      <c r="D30" s="13"/>
      <c r="E30" s="13"/>
      <c r="F30" s="13"/>
      <c r="G30" s="13"/>
      <c r="H30" s="14"/>
    </row>
    <row r="31" spans="2:8">
      <c r="D31" s="13"/>
      <c r="E31" s="13"/>
      <c r="F31" s="13"/>
      <c r="G31" s="13"/>
    </row>
    <row r="32" spans="2:8">
      <c r="C32" s="12"/>
      <c r="D32" s="13"/>
      <c r="E32" s="13"/>
      <c r="F32" s="13"/>
      <c r="G32" s="13"/>
      <c r="H32" s="14"/>
    </row>
    <row r="33" spans="2:8">
      <c r="D33" s="13"/>
      <c r="E33" s="13"/>
      <c r="F33" s="13"/>
      <c r="G33" s="13"/>
      <c r="H33" s="14"/>
    </row>
    <row r="34" spans="2:8">
      <c r="D34" s="13"/>
      <c r="E34" s="13"/>
      <c r="F34" s="13"/>
      <c r="G34" s="13"/>
      <c r="H34" s="14"/>
    </row>
    <row r="35" spans="2:8">
      <c r="C35" s="12"/>
      <c r="H35" s="13"/>
    </row>
    <row r="36" spans="2:8">
      <c r="C36" s="12"/>
      <c r="D36" s="13"/>
      <c r="E36" s="13"/>
      <c r="F36" s="13"/>
      <c r="G36" s="13"/>
      <c r="H36" s="14"/>
    </row>
    <row r="37" spans="2:8">
      <c r="C37" s="12"/>
    </row>
    <row r="38" spans="2:8">
      <c r="B38" s="12"/>
      <c r="C38" s="12"/>
    </row>
    <row r="39" spans="2:8">
      <c r="D39" s="13"/>
      <c r="E39" s="13"/>
      <c r="F39" s="13"/>
      <c r="G39" s="13"/>
    </row>
    <row r="40" spans="2:8">
      <c r="D40" s="13"/>
      <c r="E40" s="13"/>
      <c r="F40" s="13"/>
      <c r="G40" s="13"/>
    </row>
    <row r="41" spans="2:8">
      <c r="D41" s="13"/>
      <c r="E41" s="13"/>
      <c r="F41" s="13"/>
      <c r="G41" s="13"/>
    </row>
    <row r="42" spans="2:8">
      <c r="D42" s="13"/>
      <c r="E42" s="13"/>
      <c r="F42" s="13"/>
      <c r="G42" s="13"/>
    </row>
    <row r="43" spans="2:8">
      <c r="D43" s="13"/>
      <c r="E43" s="13"/>
      <c r="F43" s="13"/>
      <c r="G43" s="13"/>
    </row>
    <row r="44" spans="2:8">
      <c r="D44" s="13"/>
      <c r="E44" s="13"/>
      <c r="F44" s="13"/>
      <c r="G44" s="13"/>
    </row>
    <row r="45" spans="2:8">
      <c r="D45" s="13"/>
      <c r="E45" s="13"/>
      <c r="F45" s="13"/>
      <c r="G45" s="13"/>
    </row>
    <row r="46" spans="2:8">
      <c r="D46" s="13"/>
      <c r="E46" s="13"/>
      <c r="F46" s="13"/>
      <c r="G46" s="13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3D00-7F9A-4207-850B-20F074014B1B}">
  <dimension ref="B1:H19"/>
  <sheetViews>
    <sheetView topLeftCell="D1" workbookViewId="0">
      <selection activeCell="B3" sqref="B3:H5"/>
    </sheetView>
  </sheetViews>
  <sheetFormatPr defaultRowHeight="15"/>
  <cols>
    <col min="1" max="1" width="9.140625" style="1"/>
    <col min="2" max="3" width="36.5703125" style="1" bestFit="1" customWidth="1"/>
    <col min="4" max="4" width="20.7109375" style="1" bestFit="1" customWidth="1"/>
    <col min="5" max="5" width="26.7109375" style="1" bestFit="1" customWidth="1"/>
    <col min="6" max="6" width="29" style="1" bestFit="1" customWidth="1"/>
    <col min="7" max="8" width="36.5703125" style="1" bestFit="1" customWidth="1"/>
    <col min="9" max="16384" width="9.140625" style="1"/>
  </cols>
  <sheetData>
    <row r="1" spans="2:8">
      <c r="B1" s="33" t="s">
        <v>70</v>
      </c>
      <c r="C1" s="33"/>
      <c r="D1" s="33"/>
      <c r="E1" s="33"/>
      <c r="F1" s="33"/>
      <c r="G1" s="33"/>
      <c r="H1" s="33"/>
    </row>
    <row r="3" spans="2:8" ht="21">
      <c r="B3" s="34" t="s">
        <v>71</v>
      </c>
      <c r="C3" s="35"/>
      <c r="D3" s="35"/>
      <c r="E3" s="35"/>
      <c r="F3" s="35"/>
      <c r="G3" s="35"/>
      <c r="H3" s="35"/>
    </row>
    <row r="4" spans="2:8" ht="18.75">
      <c r="B4" s="2" t="s">
        <v>72</v>
      </c>
      <c r="C4" s="2" t="s">
        <v>73</v>
      </c>
      <c r="D4" s="2" t="s">
        <v>74</v>
      </c>
      <c r="E4" s="3" t="s">
        <v>75</v>
      </c>
      <c r="F4" s="2" t="s">
        <v>76</v>
      </c>
      <c r="G4" s="2" t="s">
        <v>77</v>
      </c>
      <c r="H4" s="2" t="s">
        <v>78</v>
      </c>
    </row>
    <row r="5" spans="2:8" ht="43.5">
      <c r="B5" s="4" t="s">
        <v>79</v>
      </c>
      <c r="C5" s="4" t="s">
        <v>80</v>
      </c>
      <c r="D5" s="5" t="s">
        <v>81</v>
      </c>
      <c r="E5" s="6">
        <v>45805</v>
      </c>
      <c r="F5" s="5" t="s">
        <v>82</v>
      </c>
      <c r="G5" s="4" t="s">
        <v>83</v>
      </c>
      <c r="H5" s="4" t="s">
        <v>84</v>
      </c>
    </row>
    <row r="6" spans="2:8">
      <c r="B6" s="5"/>
      <c r="C6" s="4"/>
      <c r="D6" s="5"/>
      <c r="E6" s="5"/>
      <c r="F6" s="5"/>
      <c r="G6" s="5"/>
      <c r="H6" s="4"/>
    </row>
    <row r="7" spans="2:8">
      <c r="B7" s="5"/>
      <c r="C7" s="4"/>
      <c r="D7" s="5"/>
      <c r="E7" s="5"/>
      <c r="F7" s="5"/>
      <c r="G7" s="5"/>
      <c r="H7" s="4"/>
    </row>
    <row r="8" spans="2:8">
      <c r="B8" s="5"/>
      <c r="C8" s="4"/>
      <c r="D8" s="5"/>
      <c r="E8" s="5"/>
      <c r="F8" s="5"/>
      <c r="G8" s="5"/>
      <c r="H8" s="4"/>
    </row>
    <row r="9" spans="2:8">
      <c r="B9" s="5"/>
      <c r="C9" s="4"/>
      <c r="D9" s="5"/>
      <c r="E9" s="5"/>
      <c r="F9" s="5"/>
      <c r="G9" s="5"/>
      <c r="H9" s="4"/>
    </row>
    <row r="10" spans="2:8">
      <c r="B10" s="5"/>
      <c r="C10" s="4"/>
      <c r="D10" s="5"/>
      <c r="E10" s="5"/>
      <c r="F10" s="5"/>
      <c r="G10" s="5"/>
      <c r="H10" s="5"/>
    </row>
    <row r="11" spans="2:8">
      <c r="B11" s="5"/>
      <c r="C11" s="4"/>
      <c r="D11" s="5"/>
      <c r="E11" s="5"/>
      <c r="F11" s="5"/>
      <c r="G11" s="5"/>
      <c r="H11" s="5"/>
    </row>
    <row r="12" spans="2:8">
      <c r="B12" s="5"/>
      <c r="C12" s="4"/>
      <c r="D12" s="5"/>
      <c r="E12" s="5"/>
      <c r="F12" s="5"/>
      <c r="G12" s="5"/>
      <c r="H12" s="5"/>
    </row>
    <row r="13" spans="2:8">
      <c r="B13" s="5"/>
      <c r="C13" s="4"/>
      <c r="D13" s="5"/>
      <c r="E13" s="5"/>
      <c r="F13" s="5"/>
      <c r="G13" s="5"/>
      <c r="H13" s="5"/>
    </row>
    <row r="14" spans="2:8">
      <c r="B14" s="5"/>
      <c r="C14" s="4"/>
      <c r="D14" s="5"/>
      <c r="E14" s="5"/>
      <c r="F14" s="5"/>
      <c r="G14" s="5"/>
      <c r="H14" s="5"/>
    </row>
    <row r="15" spans="2:8">
      <c r="B15" s="5"/>
      <c r="C15" s="4"/>
      <c r="D15" s="5"/>
      <c r="E15" s="5"/>
      <c r="F15" s="5"/>
      <c r="G15" s="5"/>
      <c r="H15" s="5"/>
    </row>
    <row r="16" spans="2:8">
      <c r="B16" s="5"/>
      <c r="C16" s="4"/>
      <c r="D16" s="5"/>
      <c r="E16" s="5"/>
      <c r="F16" s="5"/>
      <c r="G16" s="5"/>
      <c r="H16" s="5"/>
    </row>
    <row r="17" spans="2:8">
      <c r="B17" s="5"/>
      <c r="C17" s="4"/>
      <c r="D17" s="5"/>
      <c r="E17" s="5"/>
      <c r="F17" s="5"/>
      <c r="G17" s="5"/>
      <c r="H17" s="5"/>
    </row>
    <row r="18" spans="2:8">
      <c r="B18" s="5"/>
      <c r="C18" s="4"/>
      <c r="D18" s="5"/>
      <c r="E18" s="5"/>
      <c r="F18" s="5"/>
      <c r="G18" s="5"/>
      <c r="H18" s="5"/>
    </row>
    <row r="19" spans="2:8">
      <c r="B19" s="5"/>
      <c r="C19" s="5"/>
      <c r="D19" s="5"/>
      <c r="E19" s="5"/>
      <c r="F19" s="5"/>
      <c r="G19" s="5"/>
      <c r="H19" s="5"/>
    </row>
  </sheetData>
  <mergeCells count="2">
    <mergeCell ref="B1:H1"/>
    <mergeCell ref="B3:H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217-2BF5-4288-A7F9-0D5D9527B068}">
  <dimension ref="B2:L11"/>
  <sheetViews>
    <sheetView topLeftCell="A6" workbookViewId="0">
      <selection activeCell="B2" sqref="B2:H11"/>
    </sheetView>
  </sheetViews>
  <sheetFormatPr defaultRowHeight="15"/>
  <cols>
    <col min="1" max="1" width="9.140625" style="1"/>
    <col min="2" max="2" width="7.5703125" style="1" bestFit="1" customWidth="1"/>
    <col min="3" max="3" width="32.5703125" style="1" bestFit="1" customWidth="1"/>
    <col min="4" max="4" width="19.140625" style="1" bestFit="1" customWidth="1"/>
    <col min="5" max="5" width="17.85546875" style="1" customWidth="1"/>
    <col min="6" max="6" width="19.28515625" style="1" bestFit="1" customWidth="1"/>
    <col min="7" max="7" width="26.28515625" style="1" customWidth="1"/>
    <col min="8" max="8" width="36.5703125" style="1" bestFit="1" customWidth="1"/>
    <col min="9" max="16384" width="9.140625" style="1"/>
  </cols>
  <sheetData>
    <row r="2" spans="2:12" ht="18.75">
      <c r="B2" s="36" t="s">
        <v>85</v>
      </c>
      <c r="C2" s="37"/>
      <c r="D2" s="37"/>
      <c r="E2" s="37"/>
      <c r="F2" s="37"/>
      <c r="G2" s="37"/>
      <c r="H2" s="37"/>
    </row>
    <row r="3" spans="2:12" ht="63.75" customHeight="1">
      <c r="B3" s="8" t="s">
        <v>86</v>
      </c>
      <c r="C3" s="8" t="s">
        <v>87</v>
      </c>
      <c r="D3" s="8" t="s">
        <v>88</v>
      </c>
      <c r="E3" s="8" t="s">
        <v>89</v>
      </c>
      <c r="F3" s="8" t="s">
        <v>90</v>
      </c>
      <c r="G3" s="1" t="s">
        <v>91</v>
      </c>
      <c r="H3" s="27" t="s">
        <v>92</v>
      </c>
      <c r="J3" s="38" t="s">
        <v>93</v>
      </c>
      <c r="K3" s="39"/>
      <c r="L3" s="39"/>
    </row>
    <row r="4" spans="2:12" ht="43.5" customHeight="1">
      <c r="B4" s="1">
        <v>1</v>
      </c>
      <c r="C4" s="1" t="s">
        <v>94</v>
      </c>
      <c r="D4" s="1">
        <v>1</v>
      </c>
      <c r="E4" s="1">
        <v>3</v>
      </c>
      <c r="F4" s="1">
        <v>3</v>
      </c>
      <c r="G4" s="1" t="s">
        <v>95</v>
      </c>
      <c r="H4" s="8" t="s">
        <v>96</v>
      </c>
      <c r="J4" s="40" t="s">
        <v>97</v>
      </c>
      <c r="K4" s="40"/>
      <c r="L4" s="40"/>
    </row>
    <row r="5" spans="2:12" ht="29.25">
      <c r="B5" s="1">
        <v>2</v>
      </c>
      <c r="C5" s="8" t="s">
        <v>98</v>
      </c>
      <c r="D5" s="1">
        <v>1</v>
      </c>
      <c r="E5" s="1">
        <v>3</v>
      </c>
      <c r="F5" s="1">
        <v>3</v>
      </c>
      <c r="G5" s="1" t="s">
        <v>95</v>
      </c>
      <c r="H5" s="8" t="s">
        <v>99</v>
      </c>
      <c r="J5" s="40"/>
      <c r="K5" s="40"/>
      <c r="L5" s="40"/>
    </row>
    <row r="6" spans="2:12" ht="29.25">
      <c r="B6" s="1">
        <v>3</v>
      </c>
      <c r="C6" s="1" t="s">
        <v>100</v>
      </c>
      <c r="D6" s="1">
        <v>1</v>
      </c>
      <c r="E6" s="1">
        <v>2</v>
      </c>
      <c r="F6" s="1">
        <v>2</v>
      </c>
      <c r="G6" s="1" t="s">
        <v>95</v>
      </c>
      <c r="H6" s="8" t="s">
        <v>101</v>
      </c>
      <c r="J6" s="40"/>
      <c r="K6" s="40"/>
      <c r="L6" s="40"/>
    </row>
    <row r="7" spans="2:12" ht="29.25">
      <c r="B7" s="1">
        <v>4</v>
      </c>
      <c r="C7" s="1" t="s">
        <v>102</v>
      </c>
      <c r="D7" s="1">
        <v>2</v>
      </c>
      <c r="E7" s="1">
        <v>3</v>
      </c>
      <c r="F7" s="1">
        <v>6</v>
      </c>
      <c r="G7" s="1" t="s">
        <v>103</v>
      </c>
      <c r="H7" s="8" t="s">
        <v>104</v>
      </c>
      <c r="J7" s="40"/>
      <c r="K7" s="40"/>
      <c r="L7" s="40"/>
    </row>
    <row r="8" spans="2:12" ht="29.25">
      <c r="B8" s="1">
        <v>5</v>
      </c>
      <c r="C8" s="1" t="s">
        <v>105</v>
      </c>
      <c r="D8" s="1">
        <v>3</v>
      </c>
      <c r="E8" s="1">
        <v>3</v>
      </c>
      <c r="F8" s="1">
        <v>9</v>
      </c>
      <c r="G8" s="1" t="s">
        <v>103</v>
      </c>
      <c r="H8" s="8" t="s">
        <v>106</v>
      </c>
      <c r="J8" s="40"/>
      <c r="K8" s="40"/>
      <c r="L8" s="40"/>
    </row>
    <row r="9" spans="2:12" ht="29.25">
      <c r="B9" s="1">
        <v>6</v>
      </c>
      <c r="C9" s="1" t="s">
        <v>107</v>
      </c>
      <c r="D9" s="1">
        <v>1</v>
      </c>
      <c r="E9" s="1">
        <v>1</v>
      </c>
      <c r="F9" s="1">
        <v>1</v>
      </c>
      <c r="G9" s="1" t="s">
        <v>103</v>
      </c>
      <c r="H9" s="8" t="s">
        <v>108</v>
      </c>
      <c r="J9" s="40"/>
      <c r="K9" s="40"/>
      <c r="L9" s="40"/>
    </row>
    <row r="10" spans="2:12" ht="43.5">
      <c r="B10" s="1">
        <v>7</v>
      </c>
      <c r="C10" s="1" t="s">
        <v>109</v>
      </c>
      <c r="D10" s="1">
        <v>2</v>
      </c>
      <c r="E10" s="1">
        <v>1</v>
      </c>
      <c r="F10" s="1">
        <v>2</v>
      </c>
      <c r="G10" s="1" t="s">
        <v>95</v>
      </c>
      <c r="H10" s="8" t="s">
        <v>110</v>
      </c>
      <c r="J10" s="40"/>
      <c r="K10" s="40"/>
      <c r="L10" s="40"/>
    </row>
    <row r="11" spans="2:12" ht="43.5">
      <c r="B11" s="1">
        <v>8</v>
      </c>
      <c r="C11" s="1" t="s">
        <v>111</v>
      </c>
      <c r="D11" s="1">
        <v>1</v>
      </c>
      <c r="E11" s="1">
        <v>3</v>
      </c>
      <c r="F11" s="1">
        <v>3</v>
      </c>
      <c r="G11" s="1" t="s">
        <v>95</v>
      </c>
      <c r="H11" s="8" t="s">
        <v>112</v>
      </c>
    </row>
  </sheetData>
  <mergeCells count="3">
    <mergeCell ref="B2:H2"/>
    <mergeCell ref="J3:L3"/>
    <mergeCell ref="J4:L1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AAB0-BB25-4EB3-A2BD-7D8559F2827C}">
  <dimension ref="B2:F7"/>
  <sheetViews>
    <sheetView tabSelected="1" workbookViewId="0">
      <selection activeCell="B5" sqref="B5:F7"/>
    </sheetView>
  </sheetViews>
  <sheetFormatPr defaultRowHeight="15"/>
  <cols>
    <col min="1" max="1" width="9.140625" style="1"/>
    <col min="2" max="2" width="36.5703125" style="1" bestFit="1" customWidth="1"/>
    <col min="3" max="3" width="34.85546875" style="1" customWidth="1"/>
    <col min="4" max="4" width="36.5703125" style="1" bestFit="1" customWidth="1"/>
    <col min="5" max="5" width="42" style="1" customWidth="1"/>
    <col min="6" max="6" width="36.5703125" style="1" bestFit="1" customWidth="1"/>
    <col min="7" max="16384" width="9.140625" style="1"/>
  </cols>
  <sheetData>
    <row r="2" spans="2:6" ht="15" customHeight="1">
      <c r="B2" s="41" t="s">
        <v>113</v>
      </c>
      <c r="C2" s="41"/>
      <c r="D2" s="41"/>
      <c r="E2" s="41"/>
      <c r="F2" s="41"/>
    </row>
    <row r="3" spans="2:6">
      <c r="B3" s="41"/>
      <c r="C3" s="41"/>
      <c r="D3" s="41"/>
      <c r="E3" s="41"/>
      <c r="F3" s="41"/>
    </row>
    <row r="5" spans="2:6" ht="21">
      <c r="B5" s="34" t="s">
        <v>114</v>
      </c>
      <c r="C5" s="35"/>
      <c r="D5" s="35"/>
      <c r="E5" s="35"/>
      <c r="F5" s="35"/>
    </row>
    <row r="6" spans="2:6" ht="18.75">
      <c r="B6" s="23" t="s">
        <v>115</v>
      </c>
      <c r="C6" s="23" t="s">
        <v>116</v>
      </c>
      <c r="D6" s="23" t="s">
        <v>117</v>
      </c>
      <c r="E6" s="24" t="s">
        <v>118</v>
      </c>
      <c r="F6" s="23" t="s">
        <v>119</v>
      </c>
    </row>
    <row r="7" spans="2:6" ht="57.75">
      <c r="B7" s="25" t="s">
        <v>120</v>
      </c>
      <c r="C7" s="25" t="s">
        <v>121</v>
      </c>
      <c r="D7" s="25" t="s">
        <v>122</v>
      </c>
      <c r="E7" s="26" t="s">
        <v>123</v>
      </c>
      <c r="F7" s="25" t="s">
        <v>124</v>
      </c>
    </row>
  </sheetData>
  <mergeCells count="2">
    <mergeCell ref="B2:F3"/>
    <mergeCell ref="B5:F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HIDEAKI TSUZUKU</cp:lastModifiedBy>
  <cp:revision/>
  <dcterms:created xsi:type="dcterms:W3CDTF">2025-02-28T16:08:32Z</dcterms:created>
  <dcterms:modified xsi:type="dcterms:W3CDTF">2025-06-03T23:48:45Z</dcterms:modified>
  <cp:category/>
  <cp:contentStatus/>
</cp:coreProperties>
</file>