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Lucas Weber\Desktop\"/>
    </mc:Choice>
  </mc:AlternateContent>
  <xr:revisionPtr revIDLastSave="0" documentId="13_ncr:1_{99005585-04F6-4357-AD3A-52AC1CD8099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D48" i="1"/>
  <c r="C49" i="1"/>
  <c r="C48" i="1"/>
  <c r="C47" i="1"/>
  <c r="D47" i="1"/>
  <c r="E49" i="1"/>
  <c r="E48" i="1"/>
  <c r="E47" i="1"/>
  <c r="N23" i="1"/>
  <c r="O23" i="1"/>
  <c r="N24" i="1"/>
  <c r="O24" i="1"/>
  <c r="N25" i="1"/>
  <c r="O25" i="1"/>
  <c r="N26" i="1"/>
  <c r="O26" i="1"/>
  <c r="M26" i="1"/>
  <c r="M25" i="1"/>
  <c r="M24" i="1"/>
  <c r="M23" i="1"/>
  <c r="I23" i="1"/>
  <c r="J23" i="1"/>
  <c r="I24" i="1"/>
  <c r="J24" i="1"/>
  <c r="I25" i="1"/>
  <c r="J25" i="1"/>
  <c r="I26" i="1"/>
  <c r="J26" i="1"/>
  <c r="H26" i="1"/>
  <c r="H25" i="1"/>
  <c r="H24" i="1"/>
  <c r="H23" i="1"/>
  <c r="D26" i="1"/>
  <c r="E26" i="1"/>
  <c r="C26" i="1"/>
  <c r="D25" i="1"/>
  <c r="E25" i="1"/>
  <c r="C25" i="1"/>
  <c r="D24" i="1"/>
  <c r="E24" i="1"/>
  <c r="C24" i="1"/>
  <c r="D23" i="1"/>
  <c r="E23" i="1"/>
  <c r="C23" i="1"/>
</calcChain>
</file>

<file path=xl/sharedStrings.xml><?xml version="1.0" encoding="utf-8"?>
<sst xmlns="http://schemas.openxmlformats.org/spreadsheetml/2006/main" count="47" uniqueCount="19">
  <si>
    <t>Amplitude</t>
  </si>
  <si>
    <t>Distâncias</t>
  </si>
  <si>
    <t>Tempo (ms)</t>
  </si>
  <si>
    <t>Rodada</t>
  </si>
  <si>
    <t xml:space="preserve">Cenário </t>
  </si>
  <si>
    <t>Média</t>
  </si>
  <si>
    <t>Qtd. Espaços Abertos</t>
  </si>
  <si>
    <t>Qtd. Espaços Fechados</t>
  </si>
  <si>
    <t>Mínimo</t>
  </si>
  <si>
    <t>Máximo</t>
  </si>
  <si>
    <t>Mediana</t>
  </si>
  <si>
    <t>Métricas Tempo (ms)</t>
  </si>
  <si>
    <t>Peças F. Lugar</t>
  </si>
  <si>
    <t>Métricas Qtd. Espaços Abertos</t>
  </si>
  <si>
    <t>Métricas Qtd. Espaços Fechados</t>
  </si>
  <si>
    <t>Comparativo</t>
  </si>
  <si>
    <t>Média Esp. Ab.</t>
  </si>
  <si>
    <t>Tempo Médio</t>
  </si>
  <si>
    <t>Média Esp. Fe.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</si>
</sst>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2" fontId="0" fillId="0" borderId="1" xfId="0" applyNumberForma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0" fillId="3" borderId="1" xfId="0" applyFill="1" applyBorder="1" applyAlignment="1"/>
    <xf numFmtId="0" fontId="0" fillId="0" borderId="1" xfId="1" applyNumberFormat="1" applyFont="1" applyBorder="1"/>
    <xf numFmtId="2" fontId="0" fillId="0" borderId="1" xfId="1" applyNumberFormat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Médio</a:t>
            </a:r>
            <a:r>
              <a:rPr lang="pt-BR" baseline="0"/>
              <a:t> (ms)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Plan1!$C$22:$E$22</c:f>
              <c:strCache>
                <c:ptCount val="3"/>
                <c:pt idx="0">
                  <c:v>Amplitude</c:v>
                </c:pt>
                <c:pt idx="1">
                  <c:v>Peças F. Lugar</c:v>
                </c:pt>
                <c:pt idx="2">
                  <c:v>Distâncias</c:v>
                </c:pt>
              </c:strCache>
            </c:strRef>
          </c:cat>
          <c:val>
            <c:numRef>
              <c:f>Plan1!$C$23:$E$23</c:f>
              <c:numCache>
                <c:formatCode>0.00</c:formatCode>
                <c:ptCount val="3"/>
                <c:pt idx="0" formatCode="General">
                  <c:v>36235.800000000003</c:v>
                </c:pt>
                <c:pt idx="1">
                  <c:v>374.53333333333336</c:v>
                </c:pt>
                <c:pt idx="2">
                  <c:v>10.066666666666666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6-4A84-AC46-7ED24F2AB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5742223"/>
        <c:axId val="835747023"/>
      </c:barChart>
      <c:catAx>
        <c:axId val="835742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5747023"/>
        <c:crosses val="autoZero"/>
        <c:auto val="1"/>
        <c:lblAlgn val="ctr"/>
        <c:lblOffset val="100"/>
        <c:noMultiLvlLbl val="0"/>
      </c:catAx>
      <c:valAx>
        <c:axId val="83574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574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Espaços Abertos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Plan1!$H$22:$J$22</c:f>
              <c:strCache>
                <c:ptCount val="3"/>
                <c:pt idx="0">
                  <c:v>Amplitude</c:v>
                </c:pt>
                <c:pt idx="1">
                  <c:v>Peças F. Lugar</c:v>
                </c:pt>
                <c:pt idx="2">
                  <c:v>Distâncias</c:v>
                </c:pt>
              </c:strCache>
            </c:strRef>
          </c:cat>
          <c:val>
            <c:numRef>
              <c:f>Plan1!$H$23:$J$23</c:f>
              <c:numCache>
                <c:formatCode>General</c:formatCode>
                <c:ptCount val="3"/>
                <c:pt idx="0">
                  <c:v>11875.8</c:v>
                </c:pt>
                <c:pt idx="1">
                  <c:v>1481.2</c:v>
                </c:pt>
                <c:pt idx="2">
                  <c:v>248.8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9-4594-98F3-634AC0E1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6698559"/>
        <c:axId val="836701439"/>
      </c:barChart>
      <c:catAx>
        <c:axId val="836698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6701439"/>
        <c:crosses val="autoZero"/>
        <c:auto val="1"/>
        <c:lblAlgn val="ctr"/>
        <c:lblOffset val="100"/>
        <c:noMultiLvlLbl val="0"/>
      </c:catAx>
      <c:valAx>
        <c:axId val="83670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66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Espaços</a:t>
            </a:r>
            <a:r>
              <a:rPr lang="pt-BR" baseline="0"/>
              <a:t> Fechados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Plan1!$M$22:$O$22</c:f>
              <c:strCache>
                <c:ptCount val="3"/>
                <c:pt idx="0">
                  <c:v>Amplitude</c:v>
                </c:pt>
                <c:pt idx="1">
                  <c:v>Peças F. Lugar</c:v>
                </c:pt>
                <c:pt idx="2">
                  <c:v>Distâncias</c:v>
                </c:pt>
              </c:strCache>
            </c:strRef>
          </c:cat>
          <c:val>
            <c:numRef>
              <c:f>Plan1!$M$23:$O$23</c:f>
              <c:numCache>
                <c:formatCode>General</c:formatCode>
                <c:ptCount val="3"/>
                <c:pt idx="0">
                  <c:v>25187.599999999999</c:v>
                </c:pt>
                <c:pt idx="1">
                  <c:v>2131</c:v>
                </c:pt>
                <c:pt idx="2">
                  <c:v>340.8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8-44CC-B565-8B0CE318F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4686959"/>
        <c:axId val="844688399"/>
      </c:barChart>
      <c:catAx>
        <c:axId val="844686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688399"/>
        <c:crosses val="autoZero"/>
        <c:auto val="1"/>
        <c:lblAlgn val="ctr"/>
        <c:lblOffset val="100"/>
        <c:noMultiLvlLbl val="0"/>
      </c:catAx>
      <c:valAx>
        <c:axId val="84468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68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27</xdr:row>
      <xdr:rowOff>176212</xdr:rowOff>
    </xdr:from>
    <xdr:to>
      <xdr:col>7</xdr:col>
      <xdr:colOff>228600</xdr:colOff>
      <xdr:row>42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6F2D4E-F1FB-B612-C5DC-E4AA36A9D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27</xdr:row>
      <xdr:rowOff>185737</xdr:rowOff>
    </xdr:from>
    <xdr:to>
      <xdr:col>13</xdr:col>
      <xdr:colOff>742950</xdr:colOff>
      <xdr:row>42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90E735-9DB6-8C34-EFC1-418D3B69F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28</xdr:row>
      <xdr:rowOff>4762</xdr:rowOff>
    </xdr:from>
    <xdr:to>
      <xdr:col>21</xdr:col>
      <xdr:colOff>400050</xdr:colOff>
      <xdr:row>42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5F8645A-C16A-F95C-1FC9-B6C15BAEC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9"/>
  <sheetViews>
    <sheetView tabSelected="1" workbookViewId="0">
      <selection activeCell="E49" sqref="E49"/>
    </sheetView>
  </sheetViews>
  <sheetFormatPr defaultRowHeight="15" x14ac:dyDescent="0.25"/>
  <cols>
    <col min="2" max="2" width="9.85546875" customWidth="1"/>
    <col min="3" max="3" width="13.42578125" customWidth="1"/>
    <col min="4" max="4" width="14" customWidth="1"/>
    <col min="5" max="5" width="13.28515625" bestFit="1" customWidth="1"/>
    <col min="6" max="6" width="9.85546875" bestFit="1" customWidth="1"/>
    <col min="7" max="7" width="9.28515625" bestFit="1" customWidth="1"/>
    <col min="8" max="8" width="10.42578125" bestFit="1" customWidth="1"/>
    <col min="9" max="10" width="13.28515625" bestFit="1" customWidth="1"/>
    <col min="11" max="11" width="9.85546875" bestFit="1" customWidth="1"/>
    <col min="13" max="13" width="10.42578125" bestFit="1" customWidth="1"/>
    <col min="14" max="15" width="13.28515625" bestFit="1" customWidth="1"/>
    <col min="16" max="16" width="9.85546875" bestFit="1" customWidth="1"/>
  </cols>
  <sheetData>
    <row r="2" spans="2:16" ht="15.75" x14ac:dyDescent="0.25">
      <c r="B2" s="4" t="s">
        <v>2</v>
      </c>
      <c r="C2" s="4"/>
      <c r="D2" s="4"/>
      <c r="E2" s="4"/>
      <c r="F2" s="4"/>
      <c r="H2" s="6" t="s">
        <v>6</v>
      </c>
      <c r="I2" s="7"/>
      <c r="J2" s="7"/>
      <c r="K2" s="8"/>
      <c r="M2" s="6" t="s">
        <v>7</v>
      </c>
      <c r="N2" s="7"/>
      <c r="O2" s="7"/>
      <c r="P2" s="8"/>
    </row>
    <row r="3" spans="2:16" x14ac:dyDescent="0.25">
      <c r="B3" s="5" t="s">
        <v>3</v>
      </c>
      <c r="C3" s="5" t="s">
        <v>4</v>
      </c>
      <c r="D3" s="5" t="s">
        <v>0</v>
      </c>
      <c r="E3" s="5" t="s">
        <v>12</v>
      </c>
      <c r="F3" s="5" t="s">
        <v>1</v>
      </c>
      <c r="H3" s="5" t="s">
        <v>4</v>
      </c>
      <c r="I3" s="5" t="s">
        <v>0</v>
      </c>
      <c r="J3" s="5" t="s">
        <v>12</v>
      </c>
      <c r="K3" s="5" t="s">
        <v>1</v>
      </c>
      <c r="M3" s="5" t="s">
        <v>4</v>
      </c>
      <c r="N3" s="5" t="s">
        <v>0</v>
      </c>
      <c r="O3" s="5" t="s">
        <v>12</v>
      </c>
      <c r="P3" s="5" t="s">
        <v>1</v>
      </c>
    </row>
    <row r="4" spans="2:16" x14ac:dyDescent="0.25">
      <c r="B4" s="1">
        <v>1</v>
      </c>
      <c r="C4" s="1">
        <v>1</v>
      </c>
      <c r="D4" s="1">
        <v>6048</v>
      </c>
      <c r="E4" s="1">
        <v>63</v>
      </c>
      <c r="F4" s="1">
        <v>15</v>
      </c>
      <c r="H4" s="1">
        <v>1</v>
      </c>
      <c r="I4" s="1">
        <v>6084</v>
      </c>
      <c r="J4" s="1">
        <v>726</v>
      </c>
      <c r="K4" s="1">
        <v>276</v>
      </c>
      <c r="M4" s="1">
        <v>1</v>
      </c>
      <c r="N4" s="1">
        <v>11465</v>
      </c>
      <c r="O4" s="1">
        <v>1000</v>
      </c>
      <c r="P4" s="1">
        <v>358</v>
      </c>
    </row>
    <row r="5" spans="2:16" x14ac:dyDescent="0.25">
      <c r="B5" s="1">
        <v>1</v>
      </c>
      <c r="C5" s="1">
        <v>2</v>
      </c>
      <c r="D5" s="1">
        <v>74707</v>
      </c>
      <c r="E5" s="1">
        <v>1064</v>
      </c>
      <c r="F5" s="1">
        <v>33</v>
      </c>
      <c r="H5" s="1">
        <v>2</v>
      </c>
      <c r="I5" s="1">
        <v>17059</v>
      </c>
      <c r="J5" s="1">
        <v>2717</v>
      </c>
      <c r="K5" s="1">
        <v>511</v>
      </c>
      <c r="M5" s="1">
        <v>2</v>
      </c>
      <c r="N5" s="1">
        <v>38962</v>
      </c>
      <c r="O5" s="1">
        <v>3944</v>
      </c>
      <c r="P5" s="1">
        <v>738</v>
      </c>
    </row>
    <row r="6" spans="2:16" x14ac:dyDescent="0.25">
      <c r="B6" s="1">
        <v>1</v>
      </c>
      <c r="C6" s="1">
        <v>3</v>
      </c>
      <c r="D6" s="1">
        <v>50691</v>
      </c>
      <c r="E6" s="1">
        <v>371</v>
      </c>
      <c r="F6" s="1">
        <v>3</v>
      </c>
      <c r="H6" s="1">
        <v>3</v>
      </c>
      <c r="I6" s="1">
        <v>14171</v>
      </c>
      <c r="J6" s="1">
        <v>1644</v>
      </c>
      <c r="K6" s="1">
        <v>159</v>
      </c>
      <c r="M6" s="1">
        <v>3</v>
      </c>
      <c r="N6" s="1">
        <v>29836</v>
      </c>
      <c r="O6" s="1">
        <v>2351</v>
      </c>
      <c r="P6" s="1">
        <v>202</v>
      </c>
    </row>
    <row r="7" spans="2:16" x14ac:dyDescent="0.25">
      <c r="B7" s="1">
        <v>1</v>
      </c>
      <c r="C7" s="1">
        <v>4</v>
      </c>
      <c r="D7" s="1">
        <v>9520</v>
      </c>
      <c r="E7" s="1">
        <v>42</v>
      </c>
      <c r="F7" s="1">
        <v>1</v>
      </c>
      <c r="H7" s="1">
        <v>4</v>
      </c>
      <c r="I7" s="1">
        <v>7683</v>
      </c>
      <c r="J7" s="1">
        <v>573</v>
      </c>
      <c r="K7" s="1">
        <v>27</v>
      </c>
      <c r="M7" s="1">
        <v>4</v>
      </c>
      <c r="N7" s="1">
        <v>14117</v>
      </c>
      <c r="O7" s="1">
        <v>823</v>
      </c>
      <c r="P7" s="1">
        <v>31</v>
      </c>
    </row>
    <row r="8" spans="2:16" x14ac:dyDescent="0.25">
      <c r="B8" s="1">
        <v>1</v>
      </c>
      <c r="C8" s="1">
        <v>5</v>
      </c>
      <c r="D8" s="1">
        <v>63023</v>
      </c>
      <c r="E8" s="1">
        <v>413</v>
      </c>
      <c r="F8" s="1">
        <v>9</v>
      </c>
      <c r="H8" s="1">
        <v>5</v>
      </c>
      <c r="I8" s="1">
        <v>14382</v>
      </c>
      <c r="J8" s="1">
        <v>1746</v>
      </c>
      <c r="K8" s="1">
        <v>271</v>
      </c>
      <c r="M8" s="1">
        <v>5</v>
      </c>
      <c r="N8" s="1">
        <v>31558</v>
      </c>
      <c r="O8" s="1">
        <v>2537</v>
      </c>
      <c r="P8" s="1">
        <v>375</v>
      </c>
    </row>
    <row r="9" spans="2:16" x14ac:dyDescent="0.25">
      <c r="B9" s="1">
        <v>2</v>
      </c>
      <c r="C9" s="1">
        <v>1</v>
      </c>
      <c r="D9" s="1">
        <v>7055</v>
      </c>
      <c r="E9" s="1">
        <v>69</v>
      </c>
      <c r="F9" s="1">
        <v>8</v>
      </c>
    </row>
    <row r="10" spans="2:16" x14ac:dyDescent="0.25">
      <c r="B10" s="1">
        <v>2</v>
      </c>
      <c r="C10" s="1">
        <v>2</v>
      </c>
      <c r="D10" s="1">
        <v>74073</v>
      </c>
      <c r="E10" s="1">
        <v>954</v>
      </c>
      <c r="F10" s="1">
        <v>33</v>
      </c>
    </row>
    <row r="11" spans="2:16" x14ac:dyDescent="0.25">
      <c r="B11" s="1">
        <v>2</v>
      </c>
      <c r="C11" s="1">
        <v>3</v>
      </c>
      <c r="D11" s="1">
        <v>39715</v>
      </c>
      <c r="E11" s="1">
        <v>374</v>
      </c>
      <c r="F11" s="1">
        <v>1</v>
      </c>
    </row>
    <row r="12" spans="2:16" x14ac:dyDescent="0.25">
      <c r="B12" s="1">
        <v>2</v>
      </c>
      <c r="C12" s="1">
        <v>4</v>
      </c>
      <c r="D12" s="1">
        <v>7766</v>
      </c>
      <c r="E12" s="1">
        <v>47</v>
      </c>
      <c r="F12" s="1">
        <v>1</v>
      </c>
    </row>
    <row r="13" spans="2:16" x14ac:dyDescent="0.25">
      <c r="B13" s="1">
        <v>2</v>
      </c>
      <c r="C13" s="1">
        <v>5</v>
      </c>
      <c r="D13" s="1">
        <v>41713</v>
      </c>
      <c r="E13" s="1">
        <v>402</v>
      </c>
      <c r="F13" s="1">
        <v>9</v>
      </c>
    </row>
    <row r="14" spans="2:16" x14ac:dyDescent="0.25">
      <c r="B14" s="1">
        <v>3</v>
      </c>
      <c r="C14" s="1">
        <v>1</v>
      </c>
      <c r="D14" s="1">
        <v>5938</v>
      </c>
      <c r="E14" s="1">
        <v>79</v>
      </c>
      <c r="F14" s="1">
        <v>1</v>
      </c>
    </row>
    <row r="15" spans="2:16" x14ac:dyDescent="0.25">
      <c r="B15" s="1">
        <v>3</v>
      </c>
      <c r="C15" s="1">
        <v>2</v>
      </c>
      <c r="D15" s="1">
        <v>70853</v>
      </c>
      <c r="E15" s="1">
        <v>920</v>
      </c>
      <c r="F15" s="1">
        <v>31</v>
      </c>
    </row>
    <row r="16" spans="2:16" x14ac:dyDescent="0.25">
      <c r="B16" s="1">
        <v>3</v>
      </c>
      <c r="C16" s="1">
        <v>3</v>
      </c>
      <c r="D16" s="1">
        <v>37734</v>
      </c>
      <c r="E16" s="1">
        <v>370</v>
      </c>
      <c r="F16" s="1">
        <v>4</v>
      </c>
    </row>
    <row r="17" spans="2:15" x14ac:dyDescent="0.25">
      <c r="B17" s="1">
        <v>3</v>
      </c>
      <c r="C17" s="1">
        <v>4</v>
      </c>
      <c r="D17" s="1">
        <v>9109</v>
      </c>
      <c r="E17" s="1">
        <v>44</v>
      </c>
      <c r="F17" s="1">
        <v>1</v>
      </c>
    </row>
    <row r="18" spans="2:15" x14ac:dyDescent="0.25">
      <c r="B18" s="1">
        <v>3</v>
      </c>
      <c r="C18" s="1">
        <v>5</v>
      </c>
      <c r="D18" s="1">
        <v>45592</v>
      </c>
      <c r="E18" s="1">
        <v>406</v>
      </c>
      <c r="F18" s="1">
        <v>1</v>
      </c>
    </row>
    <row r="21" spans="2:15" ht="15.75" x14ac:dyDescent="0.25">
      <c r="B21" s="4" t="s">
        <v>11</v>
      </c>
      <c r="C21" s="4"/>
      <c r="D21" s="4"/>
      <c r="E21" s="4"/>
      <c r="G21" s="4" t="s">
        <v>13</v>
      </c>
      <c r="H21" s="4"/>
      <c r="I21" s="4"/>
      <c r="J21" s="4"/>
      <c r="L21" s="4" t="s">
        <v>14</v>
      </c>
      <c r="M21" s="4"/>
      <c r="N21" s="4"/>
      <c r="O21" s="4"/>
    </row>
    <row r="22" spans="2:15" x14ac:dyDescent="0.25">
      <c r="B22" s="2"/>
      <c r="C22" s="5" t="s">
        <v>0</v>
      </c>
      <c r="D22" s="5" t="s">
        <v>12</v>
      </c>
      <c r="E22" s="5" t="s">
        <v>1</v>
      </c>
      <c r="G22" s="2"/>
      <c r="H22" s="5" t="s">
        <v>0</v>
      </c>
      <c r="I22" s="5" t="s">
        <v>12</v>
      </c>
      <c r="J22" s="5" t="s">
        <v>1</v>
      </c>
      <c r="L22" s="2"/>
      <c r="M22" s="5" t="s">
        <v>0</v>
      </c>
      <c r="N22" s="5" t="s">
        <v>12</v>
      </c>
      <c r="O22" s="5" t="s">
        <v>1</v>
      </c>
    </row>
    <row r="23" spans="2:15" x14ac:dyDescent="0.25">
      <c r="B23" s="3" t="s">
        <v>5</v>
      </c>
      <c r="C23" s="1">
        <f>AVERAGE(D4:D18)</f>
        <v>36235.800000000003</v>
      </c>
      <c r="D23" s="9">
        <f t="shared" ref="D23:E23" si="0">AVERAGE(E4:E18)</f>
        <v>374.53333333333336</v>
      </c>
      <c r="E23" s="9">
        <f t="shared" si="0"/>
        <v>10.066666666666666</v>
      </c>
      <c r="G23" s="3" t="s">
        <v>5</v>
      </c>
      <c r="H23" s="1">
        <f>AVERAGE(I4:I8)</f>
        <v>11875.8</v>
      </c>
      <c r="I23" s="1">
        <f t="shared" ref="I23:J23" si="1">AVERAGE(J4:J8)</f>
        <v>1481.2</v>
      </c>
      <c r="J23" s="1">
        <f t="shared" si="1"/>
        <v>248.8</v>
      </c>
      <c r="L23" s="3" t="s">
        <v>5</v>
      </c>
      <c r="M23" s="1">
        <f>AVERAGE(N4:N8)</f>
        <v>25187.599999999999</v>
      </c>
      <c r="N23" s="1">
        <f t="shared" ref="N23:O23" si="2">AVERAGE(O4:O8)</f>
        <v>2131</v>
      </c>
      <c r="O23" s="1">
        <f t="shared" si="2"/>
        <v>340.8</v>
      </c>
    </row>
    <row r="24" spans="2:15" x14ac:dyDescent="0.25">
      <c r="B24" s="3" t="s">
        <v>10</v>
      </c>
      <c r="C24" s="1">
        <f>MEDIAN(D4:D18)</f>
        <v>39715</v>
      </c>
      <c r="D24" s="1">
        <f t="shared" ref="D24:E24" si="3">MEDIAN(E4:E18)</f>
        <v>371</v>
      </c>
      <c r="E24" s="1">
        <f t="shared" si="3"/>
        <v>4</v>
      </c>
      <c r="G24" s="3" t="s">
        <v>10</v>
      </c>
      <c r="H24" s="1">
        <f>MEDIAN(I4:I8)</f>
        <v>14171</v>
      </c>
      <c r="I24" s="1">
        <f t="shared" ref="I24:J24" si="4">MEDIAN(J4:J8)</f>
        <v>1644</v>
      </c>
      <c r="J24" s="1">
        <f t="shared" si="4"/>
        <v>271</v>
      </c>
      <c r="L24" s="3" t="s">
        <v>10</v>
      </c>
      <c r="M24" s="1">
        <f>MEDIAN(N4:N8)</f>
        <v>29836</v>
      </c>
      <c r="N24" s="1">
        <f t="shared" ref="N24:O24" si="5">MEDIAN(O4:O8)</f>
        <v>2351</v>
      </c>
      <c r="O24" s="1">
        <f t="shared" si="5"/>
        <v>358</v>
      </c>
    </row>
    <row r="25" spans="2:15" x14ac:dyDescent="0.25">
      <c r="B25" s="3" t="s">
        <v>8</v>
      </c>
      <c r="C25" s="1">
        <f>MIN(D4:D18)</f>
        <v>5938</v>
      </c>
      <c r="D25" s="1">
        <f t="shared" ref="D25:E25" si="6">MIN(E4:E18)</f>
        <v>42</v>
      </c>
      <c r="E25" s="1">
        <f t="shared" si="6"/>
        <v>1</v>
      </c>
      <c r="G25" s="3" t="s">
        <v>8</v>
      </c>
      <c r="H25" s="1">
        <f>MIN(I4:I8)</f>
        <v>6084</v>
      </c>
      <c r="I25" s="1">
        <f t="shared" ref="I25:J25" si="7">MIN(J4:J8)</f>
        <v>573</v>
      </c>
      <c r="J25" s="1">
        <f t="shared" si="7"/>
        <v>27</v>
      </c>
      <c r="L25" s="3" t="s">
        <v>8</v>
      </c>
      <c r="M25" s="1">
        <f>MIN(N4:N8)</f>
        <v>11465</v>
      </c>
      <c r="N25" s="1">
        <f t="shared" ref="N25:O25" si="8">MIN(O4:O8)</f>
        <v>823</v>
      </c>
      <c r="O25" s="1">
        <f t="shared" si="8"/>
        <v>31</v>
      </c>
    </row>
    <row r="26" spans="2:15" x14ac:dyDescent="0.25">
      <c r="B26" s="3" t="s">
        <v>9</v>
      </c>
      <c r="C26" s="1">
        <f>MAX(D4:D18)</f>
        <v>74707</v>
      </c>
      <c r="D26" s="1">
        <f t="shared" ref="D26:E26" si="9">MAX(E4:E18)</f>
        <v>1064</v>
      </c>
      <c r="E26" s="1">
        <f t="shared" si="9"/>
        <v>33</v>
      </c>
      <c r="G26" s="3" t="s">
        <v>9</v>
      </c>
      <c r="H26" s="1">
        <f>MAX(I4:I8)</f>
        <v>17059</v>
      </c>
      <c r="I26" s="1">
        <f t="shared" ref="I26:J26" si="10">MAX(J4:J8)</f>
        <v>2717</v>
      </c>
      <c r="J26" s="1">
        <f t="shared" si="10"/>
        <v>511</v>
      </c>
      <c r="L26" s="3" t="s">
        <v>9</v>
      </c>
      <c r="M26" s="1">
        <f>MAX(N4:N8)</f>
        <v>38962</v>
      </c>
      <c r="N26" s="1">
        <f t="shared" ref="N26:O26" si="11">MAX(O4:O8)</f>
        <v>3944</v>
      </c>
      <c r="O26" s="1">
        <f t="shared" si="11"/>
        <v>738</v>
      </c>
    </row>
    <row r="45" spans="2:5" ht="15.75" x14ac:dyDescent="0.25">
      <c r="B45" s="4" t="s">
        <v>15</v>
      </c>
      <c r="C45" s="4"/>
      <c r="D45" s="4"/>
      <c r="E45" s="4"/>
    </row>
    <row r="46" spans="2:5" x14ac:dyDescent="0.25">
      <c r="B46" s="12"/>
      <c r="C46" s="10" t="s">
        <v>17</v>
      </c>
      <c r="D46" s="10" t="s">
        <v>16</v>
      </c>
      <c r="E46" s="10" t="s">
        <v>18</v>
      </c>
    </row>
    <row r="47" spans="2:5" x14ac:dyDescent="0.25">
      <c r="B47" s="11" t="s">
        <v>1</v>
      </c>
      <c r="C47" s="13">
        <f>(E$23 / $E$23)</f>
        <v>1</v>
      </c>
      <c r="D47" s="13">
        <f>(J$23 / $J$23)</f>
        <v>1</v>
      </c>
      <c r="E47" s="13">
        <f>(O$23 / $O$23)</f>
        <v>1</v>
      </c>
    </row>
    <row r="48" spans="2:5" x14ac:dyDescent="0.25">
      <c r="B48" s="11" t="s">
        <v>12</v>
      </c>
      <c r="C48" s="14">
        <f>(D$23 / $E$23)</f>
        <v>37.205298013245034</v>
      </c>
      <c r="D48" s="14">
        <f>(I$23 / $J$23)</f>
        <v>5.953376205787781</v>
      </c>
      <c r="E48" s="14">
        <f>(N$23 / $O$23)</f>
        <v>6.2529342723004691</v>
      </c>
    </row>
    <row r="49" spans="2:5" x14ac:dyDescent="0.25">
      <c r="B49" s="11" t="s">
        <v>0</v>
      </c>
      <c r="C49" s="14">
        <f>(C$23 / $E$23)</f>
        <v>3599.5827814569539</v>
      </c>
      <c r="D49" s="14">
        <f>(H$23 / $J$23)</f>
        <v>47.732315112540185</v>
      </c>
      <c r="E49" s="14">
        <f>(M$23 / $O$23)</f>
        <v>73.907276995305153</v>
      </c>
    </row>
  </sheetData>
  <mergeCells count="7">
    <mergeCell ref="L21:O21"/>
    <mergeCell ref="B45:E45"/>
    <mergeCell ref="B2:F2"/>
    <mergeCell ref="H2:K2"/>
    <mergeCell ref="B21:E21"/>
    <mergeCell ref="M2:P2"/>
    <mergeCell ref="G21:J2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Weber</dc:creator>
  <cp:lastModifiedBy>Lucas Weber</cp:lastModifiedBy>
  <dcterms:created xsi:type="dcterms:W3CDTF">2015-06-05T18:19:34Z</dcterms:created>
  <dcterms:modified xsi:type="dcterms:W3CDTF">2025-05-09T01:31:50Z</dcterms:modified>
</cp:coreProperties>
</file>