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Zavaski pao duro\"/>
    </mc:Choice>
  </mc:AlternateContent>
  <xr:revisionPtr revIDLastSave="0" documentId="13_ncr:1_{41FD9515-9871-4838-AA2E-123A3A784A43}" xr6:coauthVersionLast="47" xr6:coauthVersionMax="47" xr10:uidLastSave="{00000000-0000-0000-0000-000000000000}"/>
  <bookViews>
    <workbookView xWindow="-108" yWindow="-108" windowWidth="23256" windowHeight="12576" xr2:uid="{DE39C4F5-B3E1-41E2-A917-15792E6B19C4}"/>
  </bookViews>
  <sheets>
    <sheet name="Limpo" sheetId="3" r:id="rId1"/>
    <sheet name="service_order" sheetId="9" r:id="rId2"/>
    <sheet name="service" sheetId="11" r:id="rId3"/>
    <sheet name="Planilha1" sheetId="10" r:id="rId4"/>
    <sheet name="AUX" sheetId="1" r:id="rId5"/>
  </sheets>
  <definedNames>
    <definedName name="DadosExternos_1" localSheetId="2" hidden="1">service!$A$1:$E$15</definedName>
    <definedName name="DadosExternos_1" localSheetId="1" hidden="1">service_order!$A$1:$O$571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3" l="1"/>
  <c r="E2" i="3"/>
  <c r="F2" i="3"/>
  <c r="K2" i="3"/>
  <c r="J2" i="3"/>
  <c r="I2" i="3"/>
  <c r="D2" i="3" a="1"/>
  <c r="D2" i="3" s="1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B3" i="3"/>
  <c r="B4" i="3"/>
  <c r="B5" i="3"/>
  <c r="B2" i="3"/>
  <c r="O4" i="1"/>
  <c r="O3" i="1"/>
  <c r="K4" i="1"/>
  <c r="G3" i="1"/>
  <c r="G4" i="1" s="1"/>
  <c r="C13" i="1"/>
  <c r="A3" i="3"/>
  <c r="A4" i="3"/>
  <c r="A5" i="3"/>
  <c r="A2" i="3"/>
  <c r="C17" i="1"/>
  <c r="C16" i="1"/>
  <c r="C14" i="1"/>
  <c r="C1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DF8A79-23E4-478A-8848-E68538F33F3E}" keepAlive="1" name="Consulta - service" description="Conexão com a consulta 'service' na pasta de trabalho." type="5" refreshedVersion="7" background="1" saveData="1">
    <dbPr connection="Provider=Microsoft.Mashup.OleDb.1;Data Source=$Workbook$;Location=service;Extended Properties=&quot;&quot;" command="SELECT * FROM [service]"/>
  </connection>
  <connection id="2" xr16:uid="{11F14A53-23CF-41B2-A4F5-02F8C8B7654B}" keepAlive="1" name="Consulta - service_order" description="Conexão com a consulta 'service_order' na pasta de trabalho." type="5" refreshedVersion="0" background="1">
    <dbPr connection="Provider=Microsoft.Mashup.OleDb.1;Data Source=$Workbook$;Location=service_order;Extended Properties=&quot;&quot;" command="SELECT * FROM [service_order]"/>
  </connection>
  <connection id="3" xr16:uid="{1809199E-56E0-4EDC-BEB4-7778CFA7777B}" keepAlive="1" name="Consulta - service_order (2)" description="Conexão com a consulta 'service_order (2)' na pasta de trabalho." type="5" refreshedVersion="0" background="1">
    <dbPr connection="Provider=Microsoft.Mashup.OleDb.1;Data Source=$Workbook$;Location=&quot;service_order (2)&quot;;Extended Properties=&quot;&quot;" command="SELECT * FROM [service_order (2)]"/>
  </connection>
  <connection id="4" xr16:uid="{5F59B03C-42A2-4CD3-A048-B95FAEB8F5A4}" keepAlive="1" name="Consulta - service_order (3)" description="Conexão com a consulta 'service_order (3)' na pasta de trabalho." type="5" refreshedVersion="0" background="1">
    <dbPr connection="Provider=Microsoft.Mashup.OleDb.1;Data Source=$Workbook$;Location=&quot;service_order (3)&quot;;Extended Properties=&quot;&quot;" command="SELECT * FROM [service_order (3)]"/>
  </connection>
  <connection id="5" xr16:uid="{7FEC6C15-0824-41C4-9D86-52133A759D16}" keepAlive="1" name="Consulta - service_order (4)" description="Conexão com a consulta 'service_order (4)' na pasta de trabalho." type="5" refreshedVersion="7" background="1" saveData="1">
    <dbPr connection="Provider=Microsoft.Mashup.OleDb.1;Data Source=$Workbook$;Location=&quot;service_order (4)&quot;;Extended Properties=&quot;&quot;" command="SELECT * FROM [service_order (4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<sst xmlns="http://schemas.openxmlformats.org/spreadsheetml/2006/main" count="2351" uniqueCount="1525">
  <si>
    <t>id</t>
  </si>
  <si>
    <t>customer_id</t>
  </si>
  <si>
    <t>status</t>
  </si>
  <si>
    <t>total_amount_products</t>
  </si>
  <si>
    <t>total_amount_services</t>
  </si>
  <si>
    <t>discount</t>
  </si>
  <si>
    <t>total_amount</t>
  </si>
  <si>
    <t>received_at</t>
  </si>
  <si>
    <t>realized_at</t>
  </si>
  <si>
    <t>delivery_at</t>
  </si>
  <si>
    <t>equipments_description</t>
  </si>
  <si>
    <t>defects_description</t>
  </si>
  <si>
    <t>technical_report</t>
  </si>
  <si>
    <t>warranty</t>
  </si>
  <si>
    <t>created_at</t>
  </si>
  <si>
    <t/>
  </si>
  <si>
    <t>vazamento reservatÃ³rio principal de envaze</t>
  </si>
  <si>
    <t>colar com p.u. 40 internamente colado duas vezes , feito cinturÃ£o de inox para retirar a tampa.</t>
  </si>
  <si>
    <t>troca de rolamento e ajuste facÃ£o de corte</t>
  </si>
  <si>
    <t>torneira com vazamento</t>
  </si>
  <si>
    <t>trocar torneira</t>
  </si>
  <si>
    <t>estrutura torta batida de caminhao</t>
  </si>
  <si>
    <t>cortado estrutura em pontos espessificos e compensado parcialmente</t>
  </si>
  <si>
    <t>bomba pneumÃ¡tica de retorno nÃ£o aciona</t>
  </si>
  <si>
    <t>defeito na vÃ¡lvula solenÃ³ide - trocar</t>
  </si>
  <si>
    <t>fabricaÃ§Ã£o de guia para destrave de gargalo causando quebra de bicos.</t>
  </si>
  <si>
    <t>guia tÃ©cnico desenhado com medidas tiradas no equipamento</t>
  </si>
  <si>
    <t>deficuldade em empilhar bambinas de 25 litros vazia.</t>
  </si>
  <si>
    <t xml:space="preserve">feito dois suportes de ferro redondo 1/2" com sapatas de tala furada pra pregar no palete
</t>
  </si>
  <si>
    <t>motor do chupim caio a chaveta e rodou o eixo.</t>
  </si>
  <si>
    <t>retirado motor e levado a oficina feito acentamento da polia e colocado um estojo para segurar a chaveta ( aberto rosca nova ) remontado e feito ligaÃ§Ã£o nova.</t>
  </si>
  <si>
    <t>deficiÃªncia na quantidade de Ã¡gua para refrigeraÃ§Ã£o das maquinas</t>
  </si>
  <si>
    <t xml:space="preserve">demora por ciclo </t>
  </si>
  <si>
    <t xml:space="preserve">
fazer limpeza por sucÃ§Ã£o. entupimento por folhas </t>
  </si>
  <si>
    <t>feito limpeza com o caminhÃ£o limpa fossa / entupimento por folhas / fazer telhado sobre caixa reservatÃ³rio .</t>
  </si>
  <si>
    <t xml:space="preserve">elevador de canecos </t>
  </si>
  <si>
    <t>correia cinta de canecos arrebentada</t>
  </si>
  <si>
    <t xml:space="preserve">refazer emenda </t>
  </si>
  <si>
    <t>vazamento de ar</t>
  </si>
  <si>
    <t xml:space="preserve">mangueira pneumÃ¡tica estourada, trocar </t>
  </si>
  <si>
    <t>tanque de resfriamento e tubulaÃ§Ãµes</t>
  </si>
  <si>
    <t>ineficiÃªncia de refrigeracao</t>
  </si>
  <si>
    <t>limpeza de tanque e tubulaÃ§Ãµes com limpa fossa</t>
  </si>
  <si>
    <t xml:space="preserve">envasadora amaciante </t>
  </si>
  <si>
    <t>mangueira escoamento de limpeza liberando para piso</t>
  </si>
  <si>
    <t>levar a mangueira atÃ© a calha</t>
  </si>
  <si>
    <t>sensor fim de curso mesa de bicos porca plÃ¡stica quebrada</t>
  </si>
  <si>
    <t xml:space="preserve">procurar porca nos sensores antigos </t>
  </si>
  <si>
    <t>tampador linha amaciante</t>
  </si>
  <si>
    <t>batidas estalos parte superior tapador</t>
  </si>
  <si>
    <t xml:space="preserve">motor e eixo suporte de cabeÃ§a de torque rolamentos trocar. </t>
  </si>
  <si>
    <t>peÃ§a retorno ( trocar)</t>
  </si>
  <si>
    <t>verificar ????</t>
  </si>
  <si>
    <t>suporte da rÃ©gua dentada gabarito de gargalo com roscas espanadas</t>
  </si>
  <si>
    <t xml:space="preserve">refazer rosca e colocar manipo no lugar dos estojos </t>
  </si>
  <si>
    <t>mangueira de retorno bico nÂ° 10 furada</t>
  </si>
  <si>
    <t>trocar mangueira</t>
  </si>
  <si>
    <t xml:space="preserve">fechadeira linha 1 e 2 litros </t>
  </si>
  <si>
    <t>rodÃ­zio com freio quebrado</t>
  </si>
  <si>
    <t>trocar ( comprado sapatas fixas).</t>
  </si>
  <si>
    <t>mesa de embalagens</t>
  </si>
  <si>
    <t>chapa solta</t>
  </si>
  <si>
    <t>soldar</t>
  </si>
  <si>
    <t>tampador</t>
  </si>
  <si>
    <t xml:space="preserve">folga no eixo da estrela </t>
  </si>
  <si>
    <t>trocar rolamento, mudar estrutura, fabricar eixo novo, sincronizar estrela, refazer mancal cruz de malta, tirar infiltraÃ§Ã£o da mesa.</t>
  </si>
  <si>
    <t>base solta</t>
  </si>
  <si>
    <t xml:space="preserve">colocar guia de curso </t>
  </si>
  <si>
    <t xml:space="preserve">fabricaÃ§Ã£o guincho para plataforma </t>
  </si>
  <si>
    <t>plataforma perigosa e ineficiente</t>
  </si>
  <si>
    <t xml:space="preserve">fabricaÃ§Ã£o </t>
  </si>
  <si>
    <t>plataforma das garrafas nÃ£o sobe</t>
  </si>
  <si>
    <t xml:space="preserve">ar comprimido registro fechado, aproveitado para abastecer lubrifil </t>
  </si>
  <si>
    <t>embaladora a vÃ¡cuo deixando fardo frouxo</t>
  </si>
  <si>
    <t xml:space="preserve">entrada de ar falso na tampa, limpeza e ajuste da vedaÃ§Ã£o </t>
  </si>
  <si>
    <t>motor bomba parafuso reserva queimando motor</t>
  </si>
  <si>
    <t>motor sem blindagem inadequado para o uso. trocar por motor blindado - negado 
colocar capa de proteÃ§Ã£o " telhado" - feito.</t>
  </si>
  <si>
    <t>nÃ£o libera tampa para o taoador</t>
  </si>
  <si>
    <t>sensor leitura das garrafas fora de sincronia, ajustado.</t>
  </si>
  <si>
    <t xml:space="preserve">vazamento , caixa rachada </t>
  </si>
  <si>
    <t>levado caixa para aplicaÃ§Ã£o de fibra, trocado vÃ¡lvula acionadora, reformado pistÃ£o pneumÃ¡tico, trocado mangueiras pneumÃ¡ticas, refeito soldas da estrutura.</t>
  </si>
  <si>
    <t>mÃ¡quina de esponja</t>
  </si>
  <si>
    <t>rolamento eixo aranha quebrado, eixo morto, eixo traÃ§Ã£o do fio rolamento quebrado, eixo morto.</t>
  </si>
  <si>
    <t xml:space="preserve">troca de rolamento, refazer acentamento de rolamentos, fabricar arame da aranha, ( fabricado dois eixos novos )
</t>
  </si>
  <si>
    <t>tanque de retorno vazamento</t>
  </si>
  <si>
    <t xml:space="preserve">levar para conserto com revestimento em fibra </t>
  </si>
  <si>
    <t>moto esmeril</t>
  </si>
  <si>
    <t xml:space="preserve">moto esmeril nÃ£o liga </t>
  </si>
  <si>
    <t>queimado, levar para rebobinagem/ comprar novo.</t>
  </si>
  <si>
    <t>extrusora 01</t>
  </si>
  <si>
    <t>bomba perdeu pressao</t>
  </si>
  <si>
    <t>compra de filtro, verificar bomba, / limpeza filtro, verificaÃ§Ã£o de bomba nÃ£o aprovado. ( foi desmontado motor e tampa do reservatÃ³rio e desobstruÃ­do filtro entrada da bomba e remontado).</t>
  </si>
  <si>
    <t xml:space="preserve">sem garantia : bomba precisando de retifica, filtro velho saturado, reservatÃ³rio saturado de sujeira. Ã³leo velho saturado, </t>
  </si>
  <si>
    <t>vedaÃ§Ã£o de gargalo vazando.</t>
  </si>
  <si>
    <t>trocar vedaÃ§Ã£o ( 16 peÃ§as )</t>
  </si>
  <si>
    <t xml:space="preserve">chupim da balanÃ§a </t>
  </si>
  <si>
    <t>correia cantando</t>
  </si>
  <si>
    <t>apertar</t>
  </si>
  <si>
    <t xml:space="preserve">mÃ¡quina Ã¡gua 1 e 2 litros </t>
  </si>
  <si>
    <t>fazer tubulaÃ§Ã£o nova para lavaÃ§Ã£o das mÃ¡quinas.</t>
  </si>
  <si>
    <t xml:space="preserve">colocado mangueira de jardim prÃ³ximo a mÃ¡quina de 5 litros </t>
  </si>
  <si>
    <t>mÃ¡quina fexadeira de caixa Ã¡gua sanitÃ¡ria estragando fita.</t>
  </si>
  <si>
    <t>trocar navalha inferior (trocado).</t>
  </si>
  <si>
    <t>vazamento bicos.</t>
  </si>
  <si>
    <t>trocar vedaÃ§Ãµes e polir haste vedante. ( feito).</t>
  </si>
  <si>
    <t xml:space="preserve">tanque amaciante </t>
  </si>
  <si>
    <t xml:space="preserve">dois registros com vazamento </t>
  </si>
  <si>
    <t xml:space="preserve">trocar </t>
  </si>
  <si>
    <t>desinfetante</t>
  </si>
  <si>
    <t xml:space="preserve">colocar registro para limpeza do tanque </t>
  </si>
  <si>
    <t xml:space="preserve">Vairton </t>
  </si>
  <si>
    <t>bomba caracol tacho do sabÃ£o ( bomba principal)</t>
  </si>
  <si>
    <t>nÃ£o tem pressÃ£o.</t>
  </si>
  <si>
    <t>reforma / terceiros / peÃ§as novas/ trocar todos os componentes internos.</t>
  </si>
  <si>
    <t>bicos 2 e 15 entupidos.</t>
  </si>
  <si>
    <t xml:space="preserve">desmontado e retirado sobras de plÃ¡stico </t>
  </si>
  <si>
    <t>tampa sem aperto.</t>
  </si>
  <si>
    <t>verificado e ajustado cabeÃ§a de torque.tamoas com rebarba.</t>
  </si>
  <si>
    <t>fechadoras geral</t>
  </si>
  <si>
    <t xml:space="preserve">afiar navalhas reserva </t>
  </si>
  <si>
    <t>mandado para terceiros.</t>
  </si>
  <si>
    <t xml:space="preserve">sem pressÃ£o </t>
  </si>
  <si>
    <t>retirado bomba novamente para levar para retifica / trocar filtro - negado / filtrar Ã³leo do reservatÃ³rio - negado.</t>
  </si>
  <si>
    <t xml:space="preserve">montar bomba que veio do conserto.
</t>
  </si>
  <si>
    <t>montagem de bomba e motor e solenÃ³ides.</t>
  </si>
  <si>
    <t>fechadeira desinfetante.</t>
  </si>
  <si>
    <t>condutor de fita quebrado / fabricado novo com lata de tinta / muito fino ideal comprar original .</t>
  </si>
  <si>
    <t xml:space="preserve">fabricado com material inadequado pela terceira vez. </t>
  </si>
  <si>
    <t>envase devagar bomba demorada.</t>
  </si>
  <si>
    <t>limpado filtros / ajustado tempos e velocidade de bomba / tirado vazamentos.</t>
  </si>
  <si>
    <t xml:space="preserve">Ã¡gua na rede </t>
  </si>
  <si>
    <t xml:space="preserve">purgador compressor e secador </t>
  </si>
  <si>
    <t>parafusos de molde travados</t>
  </si>
  <si>
    <t>cortado todos</t>
  </si>
  <si>
    <t xml:space="preserve">bÃ³ia quebrada </t>
  </si>
  <si>
    <t>comprar nova ( boia 3/4 com flutuador )</t>
  </si>
  <si>
    <t>fabricar alÃ§a para bambona 50 l.</t>
  </si>
  <si>
    <t xml:space="preserve">fabricaÃ§Ã£o oficina </t>
  </si>
  <si>
    <t>portÃ£o dobradiÃ§a quebrada</t>
  </si>
  <si>
    <t xml:space="preserve">soldar </t>
  </si>
  <si>
    <t>macaco hidrÃ¡ulico virador de tambor</t>
  </si>
  <si>
    <t>cinta quebrada</t>
  </si>
  <si>
    <t xml:space="preserve">fazer novos ganchos da cinta </t>
  </si>
  <si>
    <t>parafuso 3/ 8 20 pcs</t>
  </si>
  <si>
    <t>deixado encalhar uma toalha debaixo da calha do tamoador</t>
  </si>
  <si>
    <t>desmontado e montado e regulado.</t>
  </si>
  <si>
    <t xml:space="preserve">trocar bÃ³ia </t>
  </si>
  <si>
    <t xml:space="preserve">trocado bÃ³ia </t>
  </si>
  <si>
    <t xml:space="preserve">fechadeira de caixa desinfetante </t>
  </si>
  <si>
    <t>travando engalhando</t>
  </si>
  <si>
    <t>muito apertada trancando as caixas.</t>
  </si>
  <si>
    <t>fechadeira Ã¡gua sabitaria</t>
  </si>
  <si>
    <t>condutor de fita inferior quebrado</t>
  </si>
  <si>
    <t xml:space="preserve">feito chapinha nova </t>
  </si>
  <si>
    <t>fechadeira desinfetante</t>
  </si>
  <si>
    <t>motor arrasto inferior com stator de partida queimado</t>
  </si>
  <si>
    <t xml:space="preserve">trocar stator , solda protecao de navalhas , lubrificaÃ§Ã£o , chapinha condutora de fita </t>
  </si>
  <si>
    <t>base dos pistÃµes quebrado</t>
  </si>
  <si>
    <t>soldado.</t>
  </si>
  <si>
    <t xml:space="preserve">moinho martelo </t>
  </si>
  <si>
    <t>troca de peneiras furadas</t>
  </si>
  <si>
    <t>corpo metÃ¡lico perfurou 3 segmentos da peneira</t>
  </si>
  <si>
    <t xml:space="preserve">motor tapete inferior nÃ£o liga </t>
  </si>
  <si>
    <t xml:space="preserve">capacitor de partida queimado / trocar </t>
  </si>
  <si>
    <t>fechadeira de caixa detergente 500 ml</t>
  </si>
  <si>
    <t xml:space="preserve">inverter rotaÃ§Ã£o dos motores </t>
  </si>
  <si>
    <t xml:space="preserve">emprestada para o desinfetante e tomada com ligaÃ§Ã£o inversa </t>
  </si>
  <si>
    <t xml:space="preserve">inverter rotaÃ§Ã£o </t>
  </si>
  <si>
    <t xml:space="preserve">retornou do emprÃ©stimo para o desinfetante </t>
  </si>
  <si>
    <t>vazamento no gargalo mÃ¡quina desrregulada</t>
  </si>
  <si>
    <t xml:space="preserve">nivelamento do pente porta bicos e nivelamento de tapete de transporte </t>
  </si>
  <si>
    <t xml:space="preserve">tampador </t>
  </si>
  <si>
    <t xml:space="preserve">regulagem </t>
  </si>
  <si>
    <t xml:space="preserve">muita folga na cruz de malta  / fabricar nova </t>
  </si>
  <si>
    <t xml:space="preserve">tubulaÃ§Ã£o retorno de lavaÃ§Ã£o / retorno para sabÃ£o </t>
  </si>
  <si>
    <t>retorno de lavaÃ§Ã£o para sabÃ£o indo sem controle</t>
  </si>
  <si>
    <t xml:space="preserve">montar tubulaÃ§Ã£o nova dos tanques para depÃ³sito do retorno do sabÃ£o </t>
  </si>
  <si>
    <t xml:space="preserve">boia quebrada </t>
  </si>
  <si>
    <t xml:space="preserve">trocado boia / pouca vazÃ£o comprar maior ( 3/4") </t>
  </si>
  <si>
    <t xml:space="preserve">mangueira rachada / troca aguarda material </t>
  </si>
  <si>
    <t xml:space="preserve">trocado mangueira e abraÃ§adeira </t>
  </si>
  <si>
    <t>tanque Ã¡gua sanitÃ¡ria 6000l</t>
  </si>
  <si>
    <t xml:space="preserve">vazamento acoplador da saÃ­da do tanque </t>
  </si>
  <si>
    <t xml:space="preserve">fabricar acoplador novo </t>
  </si>
  <si>
    <t xml:space="preserve">mÃ¡quina de esponjas </t>
  </si>
  <si>
    <t xml:space="preserve">aranha com garfos quebrados </t>
  </si>
  <si>
    <t>fabricar com arame inox 4mm</t>
  </si>
  <si>
    <t xml:space="preserve">tubulaÃ§Ã£o de Ã¡gua limpa abastecer tanques de elaboraÃ§Ã£o </t>
  </si>
  <si>
    <t xml:space="preserve">tubulaÃ§Ã£o com pouca vazÃ£o </t>
  </si>
  <si>
    <t xml:space="preserve">aumentar bitola dos tubos / rede nova </t>
  </si>
  <si>
    <t>suporte de bateria</t>
  </si>
  <si>
    <t xml:space="preserve">fundo podre bateria caindo </t>
  </si>
  <si>
    <t xml:space="preserve">refeito fundo do suporte </t>
  </si>
  <si>
    <t>bico de envase</t>
  </si>
  <si>
    <t xml:space="preserve">porca do intermediÃ¡rio quebrada </t>
  </si>
  <si>
    <t xml:space="preserve">troca por porca de PVC nova </t>
  </si>
  <si>
    <t xml:space="preserve">2 bicos quebrados </t>
  </si>
  <si>
    <t xml:space="preserve">troca </t>
  </si>
  <si>
    <t xml:space="preserve">tanque superior de retorno de Ã¡gua </t>
  </si>
  <si>
    <t xml:space="preserve">vazamentos diversos / molhando pÃ¡tio e oficina </t>
  </si>
  <si>
    <t xml:space="preserve">substituir tanque de alvenaria por caixa de fibra </t>
  </si>
  <si>
    <t xml:space="preserve">ventilador mÃ¡quina esponja </t>
  </si>
  <si>
    <t xml:space="preserve">motor travado </t>
  </si>
  <si>
    <t>destravado motor rodou por 1 hora e queimou / descartado.</t>
  </si>
  <si>
    <t xml:space="preserve">tubulaÃ§Ã£o tanque detergente 1 litro soltou conexÃ£o logo apÃ³s o tanque de armazenamento </t>
  </si>
  <si>
    <t xml:space="preserve">pisado na conexÃ£o por acidente </t>
  </si>
  <si>
    <t xml:space="preserve">colado novamente </t>
  </si>
  <si>
    <t xml:space="preserve">silo de estocagem de milho </t>
  </si>
  <si>
    <t xml:space="preserve">quebra do suporte de cabo elÃ©trico do varredor </t>
  </si>
  <si>
    <t xml:space="preserve">desempeno e recolocar suporte </t>
  </si>
  <si>
    <t>geladeira cada Sr. Zavaski</t>
  </si>
  <si>
    <t xml:space="preserve">falta de molas das formas de gelo </t>
  </si>
  <si>
    <t xml:space="preserve">fabricar com arame inox </t>
  </si>
  <si>
    <t xml:space="preserve">trancando e lento </t>
  </si>
  <si>
    <t xml:space="preserve">lubrificar / encher reservatÃ³rio lubrifil/ lubrificar vedaÃ§Ãµes </t>
  </si>
  <si>
    <t>cilindro de subida da sapata lento e vazamento na boia</t>
  </si>
  <si>
    <t xml:space="preserve">vÃ¡lvula reguladora de expurgo quebrada tubulaÃ§Ã£o fora de posiÃ§Ã£o forÃ§ando a bÃ³ia </t>
  </si>
  <si>
    <t xml:space="preserve">troca de vÃ¡lvula de expurgo e posicionado tubulaÃ§Ã£o </t>
  </si>
  <si>
    <t xml:space="preserve">mÃ¡quina esponja </t>
  </si>
  <si>
    <t>ventilador quebrafo</t>
  </si>
  <si>
    <t xml:space="preserve">lubrificar eixo , prender telas, revisar elÃ©trica </t>
  </si>
  <si>
    <t xml:space="preserve">mangueira ar vazando </t>
  </si>
  <si>
    <t>trocado mangueira 6mm</t>
  </si>
  <si>
    <t xml:space="preserve">nÃ£o liga </t>
  </si>
  <si>
    <t xml:space="preserve">cabo de alimentaÃ§Ã£o arrancado na entrada da chave / refeito instalaÃ§Ã£o </t>
  </si>
  <si>
    <t>ventilador de parede detergente 500ml</t>
  </si>
  <si>
    <t>nÃ£o liga</t>
  </si>
  <si>
    <t xml:space="preserve">tirado para verificar / colocar novo </t>
  </si>
  <si>
    <t>fechadeira de caixa Ã¡gua sanitÃ¡ria 1l</t>
  </si>
  <si>
    <t xml:space="preserve">fileira de entrada faltando parafuso rolo caindo </t>
  </si>
  <si>
    <t xml:space="preserve">colocado parafusos novos </t>
  </si>
  <si>
    <t>bomba de retorno tipo girafa</t>
  </si>
  <si>
    <t xml:space="preserve">fazer instalaÃ§Ã£o para bomba girafa trifÃ¡sica </t>
  </si>
  <si>
    <t>instalado relÃ© 24v contactar 220/380 alimentaÃ§Ã£o cabimento e instalaÃ§Ã£o de comando de boia de nÃ­vel 24V</t>
  </si>
  <si>
    <t>tubo saÃ­da do retorno com conexÃ£o 50mm quebrada</t>
  </si>
  <si>
    <t xml:space="preserve">conexÃ£o quebrada </t>
  </si>
  <si>
    <t xml:space="preserve">bomba filtros Ã¡gua da produÃ§Ã£o </t>
  </si>
  <si>
    <t xml:space="preserve">fazer saÃ­da pra drenagem fundo da caixa </t>
  </si>
  <si>
    <t xml:space="preserve">tubulaÃ§Ã£o nova entrada bomba com um registro de purga da rede </t>
  </si>
  <si>
    <t xml:space="preserve">fita saindo de posiÃ§Ã£o de inÃ­cio </t>
  </si>
  <si>
    <t xml:space="preserve">fabricado chapa guia fita </t>
  </si>
  <si>
    <t>soltando tampa do gargalo</t>
  </si>
  <si>
    <t xml:space="preserve">ajuste de guias </t>
  </si>
  <si>
    <t xml:space="preserve">rosca divisora de frascos </t>
  </si>
  <si>
    <t>amassando garrafas</t>
  </si>
  <si>
    <t xml:space="preserve">ajuste </t>
  </si>
  <si>
    <t xml:space="preserve">tapete de transporte parando </t>
  </si>
  <si>
    <t xml:space="preserve">moto redutor com problemas motor em curto </t>
  </si>
  <si>
    <t xml:space="preserve">painel elÃ©trico melhoria </t>
  </si>
  <si>
    <t xml:space="preserve">contator a bomba do porÃ£o ruidoso e falhando contato/ bombas queimando selo / derretendo tubulaÃ§Ã£o / rodando em vÃ¡cuo / falta de desligamento automÃ¡tico de atingimento de nÃ­vel . </t>
  </si>
  <si>
    <t>fazer novo painel (padronizar) instalaÃ§Ã£o de bÃ³ias de nÃ­vel ( orÃ§amento anexo )</t>
  </si>
  <si>
    <t xml:space="preserve">cortador de sabÃ£o de coco </t>
  </si>
  <si>
    <t xml:space="preserve">alavanca da chave trifÃ¡sica de partida da mesa quebrada </t>
  </si>
  <si>
    <t xml:space="preserve">soldar ( alavanca com cabo especial fabricado ) </t>
  </si>
  <si>
    <t>cabeÃ§as de torque envase Ã¡gua 1 litro</t>
  </si>
  <si>
    <t xml:space="preserve">pouco torque / Tamba aberta </t>
  </si>
  <si>
    <t xml:space="preserve">tanque de elaboraÃ§Ã£o Ã¡lcool gel </t>
  </si>
  <si>
    <t xml:space="preserve">registro de entrada de Ã¡gua vazamento </t>
  </si>
  <si>
    <t xml:space="preserve">troca de registro </t>
  </si>
  <si>
    <t xml:space="preserve">embaladora de vela </t>
  </si>
  <si>
    <t xml:space="preserve">trancamento da corrente traÃ§Ã£o dos molhos </t>
  </si>
  <si>
    <t xml:space="preserve">destrancado </t>
  </si>
  <si>
    <t>usinar espigÃ£o de um bico de envase / troca de mangueira .</t>
  </si>
  <si>
    <t xml:space="preserve">acrescentar tubo maior dimensÃ£o para usinagem com medida correta </t>
  </si>
  <si>
    <t xml:space="preserve">cabeÃ§a de torque nume 1 </t>
  </si>
  <si>
    <t xml:space="preserve">torque muito alto amassando garrafas </t>
  </si>
  <si>
    <t xml:space="preserve">regular </t>
  </si>
  <si>
    <t xml:space="preserve">aplicador de tampa </t>
  </si>
  <si>
    <t xml:space="preserve">tampa caindo </t>
  </si>
  <si>
    <t xml:space="preserve">regular com solda gatinho de trava expurgo de tampa </t>
  </si>
  <si>
    <t xml:space="preserve">filtro de espuma </t>
  </si>
  <si>
    <t xml:space="preserve">passando espuma do retorno </t>
  </si>
  <si>
    <t xml:space="preserve">trocar telas e colocar mais telas noa Ãºltima camada ( testar ) </t>
  </si>
  <si>
    <t xml:space="preserve">agitador tanque detergente clorado </t>
  </si>
  <si>
    <t>pas do agitador enferrujadas e contaminando produto</t>
  </si>
  <si>
    <t xml:space="preserve">fabricar eixo e pÃ¡s de inox </t>
  </si>
  <si>
    <t xml:space="preserve">acompanhar produÃ§Ã£o e aplicar resina derakene 411-350 </t>
  </si>
  <si>
    <t xml:space="preserve">extrusora </t>
  </si>
  <si>
    <t xml:space="preserve">recolocar grades de proteÃ§Ã£o </t>
  </si>
  <si>
    <t xml:space="preserve">trocar telas e pintura </t>
  </si>
  <si>
    <t xml:space="preserve">envasadora sem cloro </t>
  </si>
  <si>
    <t xml:space="preserve">correia transporte com polia dentada de traÃ§Ã£o gasta </t>
  </si>
  <si>
    <t xml:space="preserve">colocar polia nova / trocar segmento de correia prender chapas de transferÃªncia de garrafas / </t>
  </si>
  <si>
    <t xml:space="preserve">vela sete dias </t>
  </si>
  <si>
    <t xml:space="preserve">limpeza / pintura </t>
  </si>
  <si>
    <t xml:space="preserve">abrir nova janela de limpeza </t>
  </si>
  <si>
    <t xml:space="preserve">hastes da aranha quebrada </t>
  </si>
  <si>
    <t xml:space="preserve">fabricar 6 hastes novas conforme gabarito </t>
  </si>
  <si>
    <t xml:space="preserve">tanque elaboraÃ§Ã£o </t>
  </si>
  <si>
    <t xml:space="preserve">limpeza e revisÃ£o tanque / bomba / troca de parafusos por inox </t>
  </si>
  <si>
    <t xml:space="preserve">fazer limpeza a cada produÃ§Ã£o </t>
  </si>
  <si>
    <t xml:space="preserve">colocar mangueira para saÃ­da da Ã¡gua de limpeza / provisÃ³ria </t>
  </si>
  <si>
    <t xml:space="preserve">colocado pÃ³s bomba </t>
  </si>
  <si>
    <t xml:space="preserve">tanque de laboraÃ§Ã£o </t>
  </si>
  <si>
    <t>lavaÃ§Ã£o e limpeza</t>
  </si>
  <si>
    <t xml:space="preserve">fazer instalaÃ§Ã£o de Ã¡gua para limpeza dos tanques e piso </t>
  </si>
  <si>
    <t>orÃ§amento de melhoria prioridade nÃ­vel 3</t>
  </si>
  <si>
    <t xml:space="preserve">porta sala de compressores </t>
  </si>
  <si>
    <t xml:space="preserve">dobradiÃ§as gonzo quebrada </t>
  </si>
  <si>
    <t>soldar dobradiÃ§as novas / pintura e instalar pega mÃ£o e trava (verificando mudanÃ§as em toda sala de compressores)</t>
  </si>
  <si>
    <t xml:space="preserve">fechadeira de caixa Ã¡gua 5 litros </t>
  </si>
  <si>
    <t xml:space="preserve">rolos de entrada quebrados arraste da fita solto / suporte porta fita desnivelado / afiar facas  </t>
  </si>
  <si>
    <t xml:space="preserve">refazer alojamento de rolos e fabricar rolo novo / prender porta fitas / fabricar arroela de silicone bobina de fita / nivelar mÃ¡quina  </t>
  </si>
  <si>
    <t xml:space="preserve">envasadora Ã¡gua 1 litro </t>
  </si>
  <si>
    <t xml:space="preserve">mangueiras ( 3) rasgada </t>
  </si>
  <si>
    <t xml:space="preserve">trocar mangueiras e abraÃ§adeiras </t>
  </si>
  <si>
    <t xml:space="preserve">tanque reservatÃ³rio talco com vazamento / troca de dois registros na linha do talco ( 50mm) com adaptador / fazer rede nova do citrus e talco para 5 litros </t>
  </si>
  <si>
    <t xml:space="preserve">3 registro 32mm / 3 t 32mm / t 50 mm reduÃ§Ã£o para 32mm / joelho 32mm </t>
  </si>
  <si>
    <t xml:space="preserve">fazer plataforma nova em PVC </t>
  </si>
  <si>
    <t>plataforma empenada nÃ£o permite alinhamento dos bicos ( causando vazamentos / perda de Ã¡gua sanitÃ¡ria e molhando operador ) /////material nÃ£o comprado feito novo paleativo com parafusos /////</t>
  </si>
  <si>
    <t xml:space="preserve">finalizado O.S. nÃ£o veio material solicitado / colocado arrebite e solda </t>
  </si>
  <si>
    <t xml:space="preserve">vazamento bicos </t>
  </si>
  <si>
    <t>troca de vedaÃ§Ã£o / vedaÃ§Ã£o nova de P.U.  ( nÃ£o foi comprado em P.U.)</t>
  </si>
  <si>
    <t xml:space="preserve">caindo garrafas na entrada da mesa acumuladora </t>
  </si>
  <si>
    <t>arrastado mesa com paleteira / novamente . " pedido para colocar a mesa no local correto .</t>
  </si>
  <si>
    <t xml:space="preserve">vibrando barulhando </t>
  </si>
  <si>
    <t xml:space="preserve">apertar corrente </t>
  </si>
  <si>
    <t xml:space="preserve">injetora </t>
  </si>
  <si>
    <t xml:space="preserve">funil de alimentaÃ§Ã£o com base podre e quebrada </t>
  </si>
  <si>
    <t xml:space="preserve">fazer base nova e pintura </t>
  </si>
  <si>
    <t xml:space="preserve">mÃ¡quina vela 7 dias </t>
  </si>
  <si>
    <t xml:space="preserve">registro entrada de Ã¡gua com vazamento </t>
  </si>
  <si>
    <t xml:space="preserve">registro 32mm rachado trocar registro e conexÃ£o joelho </t>
  </si>
  <si>
    <t>peneiras furada</t>
  </si>
  <si>
    <t>troca de peneiras ( 2)</t>
  </si>
  <si>
    <t>torque de tampas e aplicador de tampad</t>
  </si>
  <si>
    <t xml:space="preserve">cabeÃ§a nÂ°3 soltando tampas </t>
  </si>
  <si>
    <t>ajuste disco alinhador de gargalo , lubrificaÃ§Ã£o .</t>
  </si>
  <si>
    <t xml:space="preserve">roldana de fio ( nÂ° 1) </t>
  </si>
  <si>
    <t xml:space="preserve">fio caindo com facilidade </t>
  </si>
  <si>
    <t>aprofundar corte guia em 12 mm</t>
  </si>
  <si>
    <t xml:space="preserve">tobatta </t>
  </si>
  <si>
    <t>acelerador ( manivela) quebrada amarrada com arame .</t>
  </si>
  <si>
    <t xml:space="preserve">fabricar conjunto manivela novo </t>
  </si>
  <si>
    <t xml:space="preserve">roteador de cafÃ© </t>
  </si>
  <si>
    <t xml:space="preserve">furos saindo fogo para direÃ§Ã£o do roteador </t>
  </si>
  <si>
    <t xml:space="preserve">fabricar chapas para tapar os furos ( 3 pontos crÃ­ticos ) </t>
  </si>
  <si>
    <t xml:space="preserve">controladora clp </t>
  </si>
  <si>
    <t xml:space="preserve">teclado quebrado </t>
  </si>
  <si>
    <t xml:space="preserve">consertar puch boton / trocar capa protetora </t>
  </si>
  <si>
    <t>tapador</t>
  </si>
  <si>
    <t xml:space="preserve">parado nÃ£o liga </t>
  </si>
  <si>
    <t xml:space="preserve">botoeira cogumelo cabo rompido / trocado cabo e com ponteiras prezadas </t>
  </si>
  <si>
    <t xml:space="preserve">bomba do rio pouco volume </t>
  </si>
  <si>
    <t xml:space="preserve">entupimento na vÃ¡lvula de ponta de bomba </t>
  </si>
  <si>
    <t xml:space="preserve">trocado vÃ¡lvula por maior </t>
  </si>
  <si>
    <t xml:space="preserve">tanque parafina suja </t>
  </si>
  <si>
    <t xml:space="preserve">cano quebrado </t>
  </si>
  <si>
    <t xml:space="preserve">trocar conexÃ£o e fazer rosca 3/4" em tubo </t>
  </si>
  <si>
    <t>peneira furada (2)</t>
  </si>
  <si>
    <t xml:space="preserve">remendo </t>
  </si>
  <si>
    <t>moinho martelo</t>
  </si>
  <si>
    <t xml:space="preserve">correias grunhindo </t>
  </si>
  <si>
    <t xml:space="preserve">apertar correias ( troca) urgente </t>
  </si>
  <si>
    <t xml:space="preserve">correias gastas </t>
  </si>
  <si>
    <t xml:space="preserve">troca de correias </t>
  </si>
  <si>
    <t xml:space="preserve">reclamaÃ§Ã£o de nÃ£o estar fechando </t>
  </si>
  <si>
    <t>sem defeito ( Operacional )</t>
  </si>
  <si>
    <t xml:space="preserve">elevador caneco silo </t>
  </si>
  <si>
    <t xml:space="preserve">revisÃ£o </t>
  </si>
  <si>
    <t xml:space="preserve">revisÃ£o e lubrificar corrente e mancal </t>
  </si>
  <si>
    <t xml:space="preserve">bomba clorado </t>
  </si>
  <si>
    <t xml:space="preserve">reclamaÃ§Ã£o de lentidÃ£o </t>
  </si>
  <si>
    <t>sem defeito ( lentidÃ£o dos bicos que nÃ£o dÃ£o para gel ) bomba ok</t>
  </si>
  <si>
    <t xml:space="preserve">cabeÃ§a 5 pouco torque </t>
  </si>
  <si>
    <t xml:space="preserve">regulagem disco divisor e regulagem cabeÃ§a de torque </t>
  </si>
  <si>
    <t xml:space="preserve">captaÃ§Ã£o de retorno tanques do porÃ£o </t>
  </si>
  <si>
    <t xml:space="preserve">espuma indo para Rio prÃ³ximo a captaÃ§Ã£o de Ã¡gua </t>
  </si>
  <si>
    <t>ralos da fÃ¡brica nÃ£o descarrega pra tanque de tratamento ( mudar captaÃ§Ã£o )</t>
  </si>
  <si>
    <t xml:space="preserve">bomba do cloro </t>
  </si>
  <si>
    <t xml:space="preserve">vazamento joelho entrada ( 1") verificar possibilidade de fechar a purga / bomba travada </t>
  </si>
  <si>
    <t xml:space="preserve">bomba com rotor solto / usinagem / voltou da usinagem / aguarda montagem assim que a reserva apresentar problema </t>
  </si>
  <si>
    <t>raspadores de chÃ£o</t>
  </si>
  <si>
    <t xml:space="preserve">gastos </t>
  </si>
  <si>
    <t xml:space="preserve">fabricado 8 raspadores novos </t>
  </si>
  <si>
    <t xml:space="preserve">facÃ£o </t>
  </si>
  <si>
    <t>afiar</t>
  </si>
  <si>
    <t xml:space="preserve">refeito bomba reserva quebrada para funcionar durante a ida da bomba oficial para conserto </t>
  </si>
  <si>
    <t>aplainado rotor desbalanceado/ trocado rolamento motor / trocado selo / usinado saÃ­da de PVC quebrada / adaptado em suporte ( bomba horizontal colocada na vertical ) trocado oring de carcaÃ§a / trocado parafusos e tampas de motor / refeito ligaÃ§Ãµes de motor / instalaÃ§Ã£o no local .</t>
  </si>
  <si>
    <t>cabo de extensÃ£o</t>
  </si>
  <si>
    <t xml:space="preserve">tomadas quebradas </t>
  </si>
  <si>
    <t xml:space="preserve">trocar por novas padrÃ£o 3 pinos </t>
  </si>
  <si>
    <t xml:space="preserve">Ã¡gua 5 litros </t>
  </si>
  <si>
    <t xml:space="preserve">baixa produÃ§Ã£o </t>
  </si>
  <si>
    <t xml:space="preserve">normal / sem defeito / produzindo clorado material viscoso </t>
  </si>
  <si>
    <t xml:space="preserve">bomba pneumÃ¡tica </t>
  </si>
  <si>
    <t>manqueira silicone de saÃ­da estourou</t>
  </si>
  <si>
    <t>troca de mangueira por material pvc</t>
  </si>
  <si>
    <t xml:space="preserve">linha de ar comprimido </t>
  </si>
  <si>
    <t xml:space="preserve">vazamentos mangueira de alimentaÃ§Ã£o principal com 9 imendas ( remendos )
</t>
  </si>
  <si>
    <t xml:space="preserve">trocar por nova </t>
  </si>
  <si>
    <t xml:space="preserve">sensor calha de tampas </t>
  </si>
  <si>
    <t xml:space="preserve">intermitÃªncia </t>
  </si>
  <si>
    <t xml:space="preserve">ajuste de foco ( sensor indutivo ) </t>
  </si>
  <si>
    <t xml:space="preserve">cabeÃ§a de torque </t>
  </si>
  <si>
    <t xml:space="preserve">espanando rosca da rampa </t>
  </si>
  <si>
    <t xml:space="preserve">lubrificaÃ§Ã£o </t>
  </si>
  <si>
    <t xml:space="preserve">rede de acionamento pneumÃ¡tico </t>
  </si>
  <si>
    <t xml:space="preserve">vazamento </t>
  </si>
  <si>
    <t>mangueira vencida ( quebradiÃ§a )cortar pedaÃ§o com rachadura .</t>
  </si>
  <si>
    <t xml:space="preserve">ventilador </t>
  </si>
  <si>
    <t xml:space="preserve">queimado ( goteira ) descarte. comprar novo </t>
  </si>
  <si>
    <t xml:space="preserve">bomba parafuso sabÃ£o </t>
  </si>
  <si>
    <t xml:space="preserve">montagem </t>
  </si>
  <si>
    <t xml:space="preserve">fabricar vedaÃ§Ã£o flange de entrada e flange de saÃ­da / reduzir medidas do suporte da bomba / pintura do suporte / 
montagem </t>
  </si>
  <si>
    <t>troca de capacitor de partida e tomada 220v ( eletrecista lembek)</t>
  </si>
  <si>
    <t xml:space="preserve">obs : sem conserto comprado novo </t>
  </si>
  <si>
    <t xml:space="preserve">bicos de envaze </t>
  </si>
  <si>
    <t xml:space="preserve">vazamento e travando </t>
  </si>
  <si>
    <t xml:space="preserve">troca de oring de ponta de bico e hidratado vedaÃ§Ã£o de vÃ¡lvula de abertura </t>
  </si>
  <si>
    <t xml:space="preserve">prensa </t>
  </si>
  <si>
    <t>solta / deslocando-se pelo setor com a vibraÃ§Ã£o (</t>
  </si>
  <si>
    <t xml:space="preserve">colocar no lugar </t>
  </si>
  <si>
    <t xml:space="preserve">depÃ³sito de material tratado </t>
  </si>
  <si>
    <t xml:space="preserve">sabÃ£o nÃ£o consumindo todo o material tratado / sobra </t>
  </si>
  <si>
    <t xml:space="preserve">fazer desvio de bag para tanque subterrÃ¢neo </t>
  </si>
  <si>
    <t xml:space="preserve">conferÃªncia de nÃ­vel de Ã³leo e purga </t>
  </si>
  <si>
    <t>completar nÃ­vel 100 ml</t>
  </si>
  <si>
    <t xml:space="preserve">cavalete pivÃ´ distribuiÃ§Ã£o de esterco </t>
  </si>
  <si>
    <t xml:space="preserve">cavalete quebrado </t>
  </si>
  <si>
    <t xml:space="preserve">solda e reforÃ§o ( inox ) </t>
  </si>
  <si>
    <t xml:space="preserve">tanque estoque talco </t>
  </si>
  <si>
    <t xml:space="preserve">rede contaminando </t>
  </si>
  <si>
    <t xml:space="preserve">fazer rede independente do tanque atÃ© a mÃ¡quina </t>
  </si>
  <si>
    <t>portÃ£o quebrado nÃ£o abre</t>
  </si>
  <si>
    <t xml:space="preserve">trocar trilhos guia trocar rolamento fazer suporte estrutura ( remendo ) certo  fazer novo </t>
  </si>
  <si>
    <t>acoplamento flange saÃ­da tanque 3</t>
  </si>
  <si>
    <t xml:space="preserve">vazamento rosca espanada </t>
  </si>
  <si>
    <t xml:space="preserve">fazer novo (usinagem ) </t>
  </si>
  <si>
    <t>quebrado estrutura ( podre)</t>
  </si>
  <si>
    <t xml:space="preserve">soldar novamente ( 18 pontos de remendo com solda ( sem conserto ) </t>
  </si>
  <si>
    <t xml:space="preserve">quebrado </t>
  </si>
  <si>
    <t>solda (varos pontos )</t>
  </si>
  <si>
    <t xml:space="preserve">painel elÃ©trico comando envasadora </t>
  </si>
  <si>
    <t xml:space="preserve">botoeira caÃ­da </t>
  </si>
  <si>
    <t xml:space="preserve">remontar </t>
  </si>
  <si>
    <t xml:space="preserve">queimador de bicos injetores </t>
  </si>
  <si>
    <t xml:space="preserve">fabricar suporte base para peÃ§a a ser queimada </t>
  </si>
  <si>
    <t xml:space="preserve">fabricaÃ§Ã£o / solda </t>
  </si>
  <si>
    <t xml:space="preserve">pneu pegando na estrutura </t>
  </si>
  <si>
    <t>estrutura torta ( eixo torto ) reforÃ§ar</t>
  </si>
  <si>
    <t xml:space="preserve">instalar novo </t>
  </si>
  <si>
    <t xml:space="preserve">ventilador queimado sem conserto </t>
  </si>
  <si>
    <t xml:space="preserve">obs: ( ligado tomada direto sem potenciÃ´metro ... provisÃ³rio - feito por operador da fÃ¡brica ) </t>
  </si>
  <si>
    <t xml:space="preserve">instalar potenciÃ´metro </t>
  </si>
  <si>
    <t>instalaÃ§Ã£o</t>
  </si>
  <si>
    <t>tÃ¡mpador</t>
  </si>
  <si>
    <t xml:space="preserve">arrancando tampas </t>
  </si>
  <si>
    <t xml:space="preserve">ajuste de passo estrala divisora ( Cruz de malta ) </t>
  </si>
  <si>
    <t>rede do lauril com vazamento em cima do tanque detergente nÃºmero 1</t>
  </si>
  <si>
    <t xml:space="preserve">joelho quebrado </t>
  </si>
  <si>
    <t xml:space="preserve"> troca de conexÃµes</t>
  </si>
  <si>
    <t xml:space="preserve">rede de ar comprimido </t>
  </si>
  <si>
    <t xml:space="preserve">trocar rede ou ( remendo ) </t>
  </si>
  <si>
    <t xml:space="preserve">( remendo ) </t>
  </si>
  <si>
    <t>tanque agitador amaciante nÃºmero 2</t>
  </si>
  <si>
    <t xml:space="preserve">furado no fundo </t>
  </si>
  <si>
    <t xml:space="preserve">tanque de (lnox) soldar </t>
  </si>
  <si>
    <t xml:space="preserve">filtro de entrada do reservatÃ³rio </t>
  </si>
  <si>
    <t xml:space="preserve">limpeza </t>
  </si>
  <si>
    <t xml:space="preserve">limpeza ( troca de tela ) </t>
  </si>
  <si>
    <t xml:space="preserve">rede de amaciante </t>
  </si>
  <si>
    <t xml:space="preserve">registro 25mm vazamento </t>
  </si>
  <si>
    <t>trocar ( corte da rede e colocaÃ§Ã£o de registro soldÃ¡vel )</t>
  </si>
  <si>
    <t xml:space="preserve">redutor do agitador do tanque aquecido </t>
  </si>
  <si>
    <t xml:space="preserve">ruÃ­do </t>
  </si>
  <si>
    <t xml:space="preserve">verificar nÃ­vel de Ã³leo ( verificar se o ruido e do redutor ou mancal de fundo ) </t>
  </si>
  <si>
    <t xml:space="preserve">completado Ã³leo ( ruÃ­do do mancal de fundo ) </t>
  </si>
  <si>
    <t xml:space="preserve">desenvolvido e instalado ponta de torque para tampa nova (acompanhar ) </t>
  </si>
  <si>
    <t xml:space="preserve">regulagem e acompanhamento </t>
  </si>
  <si>
    <t xml:space="preserve">misturadores de matÃ©ria prima </t>
  </si>
  <si>
    <t xml:space="preserve">melhorar grade de pÃ© de rosca ( entrada ) </t>
  </si>
  <si>
    <t xml:space="preserve">refazer grade com intervalos menores </t>
  </si>
  <si>
    <t xml:space="preserve">Barreira de contenÃ§Ã£o </t>
  </si>
  <si>
    <t xml:space="preserve">instalar barreira de contenÃ§Ã£o de trÃ¡fego de baixo do elevador </t>
  </si>
  <si>
    <t xml:space="preserve">fabricado duas barreiras fÃ­sicas e ancorado aÃ­ piso com paraboit </t>
  </si>
  <si>
    <t xml:space="preserve">remendo com emenda pneumÃ¡tica ( solicitado 10 m mangueira pneumÃ¡tica 8 mm para substituir todo o trecho de rede ) </t>
  </si>
  <si>
    <t xml:space="preserve">rede de Ã¡gua sanitÃ¡ria </t>
  </si>
  <si>
    <t xml:space="preserve">substituir "t" 32mm soldÃ¡vel e prender com abraÃ§adeira e bucha </t>
  </si>
  <si>
    <t xml:space="preserve">furo no fundo </t>
  </si>
  <si>
    <t xml:space="preserve">tentativa de solda ( inox) dentro do tanque </t>
  </si>
  <si>
    <t xml:space="preserve">nenhuma ( solda com eletrodo revestido ) </t>
  </si>
  <si>
    <t>sopro final limpeza do carimbo</t>
  </si>
  <si>
    <t xml:space="preserve">manqueira rachada </t>
  </si>
  <si>
    <t xml:space="preserve">trocar mangueira </t>
  </si>
  <si>
    <t xml:space="preserve">tanques de cloro </t>
  </si>
  <si>
    <t xml:space="preserve">registro 32mm com vazamento </t>
  </si>
  <si>
    <t xml:space="preserve">registros trocado a cada 60 dias ( vedaÃ§Ã£o dos registros nÃ£o espessifica
para ataque quÃ­mico ) </t>
  </si>
  <si>
    <t xml:space="preserve">soltou mola de expulsÃ£o </t>
  </si>
  <si>
    <t xml:space="preserve">remontar e travar </t>
  </si>
  <si>
    <t>caixa desinfetante talco</t>
  </si>
  <si>
    <t xml:space="preserve">nÃ£o foi encontrado </t>
  </si>
  <si>
    <t xml:space="preserve">rede amaciante </t>
  </si>
  <si>
    <t xml:space="preserve">trocar tela ( filtro ) </t>
  </si>
  <si>
    <t>bicos de envase</t>
  </si>
  <si>
    <t>entupimento / trancado bico 14</t>
  </si>
  <si>
    <t xml:space="preserve">desmontar e limpar </t>
  </si>
  <si>
    <t xml:space="preserve">filme plÃ¡stico fugindo lateralmente </t>
  </si>
  <si>
    <t>regulagem gaiola superior</t>
  </si>
  <si>
    <t>ventiladore</t>
  </si>
  <si>
    <t xml:space="preserve">caÃ­do - fora de posiÃ§Ã£o </t>
  </si>
  <si>
    <t xml:space="preserve">ajustar e prender </t>
  </si>
  <si>
    <t xml:space="preserve">bico de Ã¡gua </t>
  </si>
  <si>
    <t xml:space="preserve">mangueira solta </t>
  </si>
  <si>
    <t xml:space="preserve">o procedimento Ã©: operador fecha o  registro do bico com problema e pede manutenÃ§Ã£o </t>
  </si>
  <si>
    <t xml:space="preserve">agitador detergente clorado </t>
  </si>
  <si>
    <t xml:space="preserve">vazamento na rede do lauril </t>
  </si>
  <si>
    <t xml:space="preserve">joelho partido / substituir e montar com abraÃ§adeiras </t>
  </si>
  <si>
    <t>reservatÃ³rio glicerinado</t>
  </si>
  <si>
    <t>vazamento registro</t>
  </si>
  <si>
    <t>troca de registro 50 mm / rosca</t>
  </si>
  <si>
    <t>tubulaÃ§Ã£o sem cloro</t>
  </si>
  <si>
    <t>tubulaÃ§Ã£o sem cloro registro 32mm com rosca vazamento</t>
  </si>
  <si>
    <t>troca de registro</t>
  </si>
  <si>
    <t>envasadora 5 L</t>
  </si>
  <si>
    <t>plataforma instÃ¡vel / nÃ£o repete altura</t>
  </si>
  <si>
    <t>troca de cilindro pneumÃ¡tico ( comprado cilindro novo )</t>
  </si>
  <si>
    <t>envasadora detergente 1L</t>
  </si>
  <si>
    <t>sensor de entra suporte quebrado</t>
  </si>
  <si>
    <t>fabricar suporte novo</t>
  </si>
  <si>
    <t>envasadora</t>
  </si>
  <si>
    <t>bico faltante</t>
  </si>
  <si>
    <t>falta vedaÃ§Ã£o correta ( ainda nÃ£o foi encontrada )</t>
  </si>
  <si>
    <t xml:space="preserve">palete Ã¡cido </t>
  </si>
  <si>
    <t xml:space="preserve">madeira de cima esburacada </t>
  </si>
  <si>
    <t xml:space="preserve">colocar chapa de plataforma </t>
  </si>
  <si>
    <t>fazer 3 paletes novos definitivos de melhor qualidade " nÃ£o de paletes de embalagens empilhados *</t>
  </si>
  <si>
    <t xml:space="preserve">tanque do leitoso </t>
  </si>
  <si>
    <t xml:space="preserve">registro vazamento </t>
  </si>
  <si>
    <t>tanque lauril</t>
  </si>
  <si>
    <t xml:space="preserve">vedaÃ§Ã£o uniÃ£o e junÃ§Ã£o joelho no tanque / feito tudo novo </t>
  </si>
  <si>
    <t xml:space="preserve">tanque sem cloro </t>
  </si>
  <si>
    <t xml:space="preserve">estrutura inox muito fina / difÃ­cil solda / rachaduras constantes </t>
  </si>
  <si>
    <t xml:space="preserve">resinar todo o fundo e 1 m da lateral junto ao fundo / resina e lÃ£ de vidro 3 camadas / resina especial para ataque quÃ­mico ./ feito solda TIG ( cancelado a resina ) </t>
  </si>
  <si>
    <t xml:space="preserve">tanque 3 Ã¡gua sanitÃ¡ria </t>
  </si>
  <si>
    <t>agitador ( ar comprimido solto )</t>
  </si>
  <si>
    <t xml:space="preserve">prender </t>
  </si>
  <si>
    <t>cancelado / ver os 444</t>
  </si>
  <si>
    <t xml:space="preserve">rede de Ã¡gua / Ã¡gua sanitÃ¡ria </t>
  </si>
  <si>
    <t>vazamento registro 32 mm</t>
  </si>
  <si>
    <t xml:space="preserve">tubulaÃ§Ã£o do sem cloro </t>
  </si>
  <si>
    <t xml:space="preserve">trocar registro 32 mm </t>
  </si>
  <si>
    <t xml:space="preserve">plÃ¡stico frouxo caindo do guia </t>
  </si>
  <si>
    <t xml:space="preserve">placa advertÃªncia prensa papelÃ£o </t>
  </si>
  <si>
    <t xml:space="preserve">pendurar placa nova </t>
  </si>
  <si>
    <t xml:space="preserve">prender com bucha </t>
  </si>
  <si>
    <t>bomba retorno tanque do porÃ£o</t>
  </si>
  <si>
    <t>vazamento bomba 12cv</t>
  </si>
  <si>
    <t xml:space="preserve">troca de conexÃ£o / fabricado nipel de ferro na entrada da bomba </t>
  </si>
  <si>
    <t>tanque do cloro</t>
  </si>
  <si>
    <t>cano de descarga sobre o tanque vazando</t>
  </si>
  <si>
    <t>verificar</t>
  </si>
  <si>
    <t xml:space="preserve">passa fita manual setor vela </t>
  </si>
  <si>
    <t xml:space="preserve">frouxo / quebrado </t>
  </si>
  <si>
    <t xml:space="preserve">lÃ¢mpada fluorescente </t>
  </si>
  <si>
    <t xml:space="preserve">piscando </t>
  </si>
  <si>
    <t xml:space="preserve">troca de lÃ¢mpada e starter </t>
  </si>
  <si>
    <t xml:space="preserve">tapete transportador de corrente </t>
  </si>
  <si>
    <t xml:space="preserve">elo arrebentado </t>
  </si>
  <si>
    <t xml:space="preserve">substituir segmento quebrado </t>
  </si>
  <si>
    <t xml:space="preserve">bomba do rio </t>
  </si>
  <si>
    <t xml:space="preserve">parou de conversar </t>
  </si>
  <si>
    <t xml:space="preserve">o rio levou vÃ¡lvula e tubo / colocar outra/fazer suporte tipo "garateia" no pÃ© da vÃ¡lvula e tubo de aÃ§o com joelho com argolas de ancoragem  </t>
  </si>
  <si>
    <t xml:space="preserve">bicos de envase </t>
  </si>
  <si>
    <t xml:space="preserve">trancado </t>
  </si>
  <si>
    <t xml:space="preserve">desmontado limpado e trocado intermediÃ¡rio quebrado </t>
  </si>
  <si>
    <t xml:space="preserve">guincho plataforma portÃ£o </t>
  </si>
  <si>
    <t xml:space="preserve">trava quebrada </t>
  </si>
  <si>
    <t xml:space="preserve">fabricado e instalado outra </t>
  </si>
  <si>
    <t xml:space="preserve">rampa de descarga </t>
  </si>
  <si>
    <t xml:space="preserve">aumentar tamanho </t>
  </si>
  <si>
    <t xml:space="preserve">aumentar chapa / colocar longarinas de reforÃ§o / pintar / consertar trava do guincho </t>
  </si>
  <si>
    <t xml:space="preserve">elevador Ã¡gua sanitÃ¡ria </t>
  </si>
  <si>
    <t xml:space="preserve">solda de estrutura </t>
  </si>
  <si>
    <t>cabeÃ§a de torque</t>
  </si>
  <si>
    <t xml:space="preserve">ajustar para tampa nova </t>
  </si>
  <si>
    <t xml:space="preserve">trocar para tampa velha </t>
  </si>
  <si>
    <t xml:space="preserve">chuveiro de emergÃªncia </t>
  </si>
  <si>
    <t xml:space="preserve">tubulaÃ§Ã£o solta / conexÃ£o pertda / mau posicionamento / registro com manopla quebrada </t>
  </si>
  <si>
    <t xml:space="preserve">fabricar pedestal de suporte para chuveiro / refazer tubulaÃ§Ã£o </t>
  </si>
  <si>
    <t xml:space="preserve">cozinha </t>
  </si>
  <si>
    <t xml:space="preserve">soldar argola no chassi para o botijÃ£o de gaz </t>
  </si>
  <si>
    <t xml:space="preserve">tanque do sem cloro </t>
  </si>
  <si>
    <t>fazer rede de Ã¡gua 50 mm</t>
  </si>
  <si>
    <t>tanque agitador sal</t>
  </si>
  <si>
    <t>fazer rede de Ã¡gua 50mm</t>
  </si>
  <si>
    <t>tanque do lava roupas ( elab 06)</t>
  </si>
  <si>
    <t>fazer rede Ã¡gua 50 mm</t>
  </si>
  <si>
    <t>tanque agitador base</t>
  </si>
  <si>
    <t xml:space="preserve">fazer rede de Ã¡gua 50 mm </t>
  </si>
  <si>
    <t xml:space="preserve">telhado </t>
  </si>
  <si>
    <t xml:space="preserve">vazamento na calha 
</t>
  </si>
  <si>
    <t xml:space="preserve">conserto de telhado com pessoal especializado </t>
  </si>
  <si>
    <t xml:space="preserve">bomba elÃ©trica </t>
  </si>
  <si>
    <t xml:space="preserve">fiaÃ§Ã£o e chave do motor fixar e melhorar isolamento </t>
  </si>
  <si>
    <t xml:space="preserve">serviÃ§o elÃ©trico </t>
  </si>
  <si>
    <t xml:space="preserve">correia exposta / atuador de corte do fio sem isolamento </t>
  </si>
  <si>
    <t>verificar possibilidade de protetor de correia e verificar tensÃ£o do atuador de corte. isolar .</t>
  </si>
  <si>
    <t>plataforma do tacho</t>
  </si>
  <si>
    <t>sem guarda corpo</t>
  </si>
  <si>
    <t xml:space="preserve">estudar forma de colocar guarda corpo mÃ³vel </t>
  </si>
  <si>
    <t xml:space="preserve">torre do resfriamento </t>
  </si>
  <si>
    <t xml:space="preserve">protetor de correia e corrente motor da torre </t>
  </si>
  <si>
    <t xml:space="preserve">fabricar protetor </t>
  </si>
  <si>
    <t xml:space="preserve">motores rosca superior e infererior </t>
  </si>
  <si>
    <t xml:space="preserve">sem tampa de ligaÃ§Ã£o </t>
  </si>
  <si>
    <t xml:space="preserve">plataforma </t>
  </si>
  <si>
    <t xml:space="preserve">trecho entre tacho 01 e 02 sem guarda corpo </t>
  </si>
  <si>
    <t xml:space="preserve">estudar guarda corpo mÃ³vel </t>
  </si>
  <si>
    <t xml:space="preserve">redutor do agitador </t>
  </si>
  <si>
    <t xml:space="preserve">falta proteÃ§Ã£o de correia </t>
  </si>
  <si>
    <t xml:space="preserve">fabricar proteÃ§Ã£o </t>
  </si>
  <si>
    <t xml:space="preserve">obs: fabricaÃ§Ã£o desnecessÃ¡ria / na Ã© acessÃ­vel ao operador / acessado apenas pela manutenÃ§Ã£o com equipamento desligado </t>
  </si>
  <si>
    <t xml:space="preserve">protetor de correia </t>
  </si>
  <si>
    <t xml:space="preserve">desnecessÃ¡rio / fora do alcance do operador / acessado apenas pela manutenÃ§Ã£o /com equipamento desligado </t>
  </si>
  <si>
    <t xml:space="preserve">motor do redutor </t>
  </si>
  <si>
    <t xml:space="preserve">sem tampa da caixa de ligaÃ§Ã£o </t>
  </si>
  <si>
    <t xml:space="preserve">comprar ou fabricar caixa de ligaÃ§Ã£o </t>
  </si>
  <si>
    <t xml:space="preserve">conjunto redutor e motor </t>
  </si>
  <si>
    <t xml:space="preserve">fabricar protetor de correia </t>
  </si>
  <si>
    <t xml:space="preserve">linha de vapor </t>
  </si>
  <si>
    <t xml:space="preserve">isolamento tÃ©rmico </t>
  </si>
  <si>
    <t xml:space="preserve">isolar com lÃ¡ de vidro </t>
  </si>
  <si>
    <t xml:space="preserve">guarda corpo perto dos registros de vapor </t>
  </si>
  <si>
    <t xml:space="preserve">desnecessÃ¡rio, para acessar tem que subir um degrau e se contorcer entre as tubulaÃ§Ãµes de vapor </t>
  </si>
  <si>
    <t xml:space="preserve">plataforma piso </t>
  </si>
  <si>
    <t xml:space="preserve">varÃµes quebrados </t>
  </si>
  <si>
    <t xml:space="preserve">sem guarda corpo entre misturador e parede dos fundos </t>
  </si>
  <si>
    <t xml:space="preserve">conjunto motor redutor </t>
  </si>
  <si>
    <t xml:space="preserve">fabricar protetor de correia obs: proteÃ§Ã£o desnecessÃ¡ria, correias nÃ£o estÃ£o ao alcance do operador / acessÃ­vel somente pela manutenÃ§Ã£o que Ã© feita com equipamento desligado </t>
  </si>
  <si>
    <t xml:space="preserve">fogareiro </t>
  </si>
  <si>
    <t>vazamento</t>
  </si>
  <si>
    <t>trocado abraÃ§adeiras da vÃ¡lvula e duto de registros.</t>
  </si>
  <si>
    <t xml:space="preserve">guarda corpo fixo na rampa e guarda corpo mÃ³vel na descarga e alongar plataforma no pÃ© do guincho </t>
  </si>
  <si>
    <t>compressores do resfriador</t>
  </si>
  <si>
    <t>proteÃ§Ã£o de correia 2</t>
  </si>
  <si>
    <t>troca de todo o sistema</t>
  </si>
  <si>
    <t>inÃºtil colocaÃ§Ã£o de proteÃ§Ã£o</t>
  </si>
  <si>
    <t xml:space="preserve">quadro elÃ©trico compressores resfriador </t>
  </si>
  <si>
    <t xml:space="preserve">aberto e bagunÃ§ado </t>
  </si>
  <si>
    <t>caixa refrigerada</t>
  </si>
  <si>
    <t>vazamento / isolamento caindo</t>
  </si>
  <si>
    <t>compra de sistema novo</t>
  </si>
  <si>
    <t>sem conserto</t>
  </si>
  <si>
    <t>iluminaÃ§Ã£o</t>
  </si>
  <si>
    <t>revisÃ£o</t>
  </si>
  <si>
    <t>Revisado eletricista terceiro</t>
  </si>
  <si>
    <t>misturador de matÃ©ria prima 1-2-3</t>
  </si>
  <si>
    <t>falta proteÃ§Ã£o  de correia dia misturadores 1-2-3</t>
  </si>
  <si>
    <t>fabricado protetor sob medida</t>
  </si>
  <si>
    <t>pintado da cor padrÃ£o amarelo seguranÃ§a</t>
  </si>
  <si>
    <t xml:space="preserve">fabricar 2 garfos novos </t>
  </si>
  <si>
    <t>frizer</t>
  </si>
  <si>
    <t>fabricar 2 suportes mÃ£o francesa 500X300mm</t>
  </si>
  <si>
    <t xml:space="preserve">caldeira parafina reciclada </t>
  </si>
  <si>
    <t xml:space="preserve">uniÃ£o 1.1/2" vazando </t>
  </si>
  <si>
    <t xml:space="preserve">trocado uniÃ£o </t>
  </si>
  <si>
    <t xml:space="preserve">tanques de amaciante </t>
  </si>
  <si>
    <t xml:space="preserve">Ã¡gua suja escoar </t>
  </si>
  <si>
    <t xml:space="preserve">adaptar saÃ­da para calha da rua </t>
  </si>
  <si>
    <t>moedor de cafÃ©</t>
  </si>
  <si>
    <t>troca de peneira</t>
  </si>
  <si>
    <t>calha do chÃ£o</t>
  </si>
  <si>
    <t xml:space="preserve">sem grade </t>
  </si>
  <si>
    <t xml:space="preserve">fabricar grade </t>
  </si>
  <si>
    <t xml:space="preserve">ralos de piso </t>
  </si>
  <si>
    <t xml:space="preserve">sem tampa </t>
  </si>
  <si>
    <t>fabricar tampa resistente a passagem da paleteira ( 11 PCs)</t>
  </si>
  <si>
    <t xml:space="preserve">falta tampa da caixa de ligaÃ§Ã£o </t>
  </si>
  <si>
    <t xml:space="preserve">colocar tampa / ou caixa de ligaÃ§Ã£o inteira </t>
  </si>
  <si>
    <t xml:space="preserve">sem caixa de ligaÃ§Ã£o </t>
  </si>
  <si>
    <t>motor do redutor</t>
  </si>
  <si>
    <t>sem tampa caixa de ligaÃ§Ã£o</t>
  </si>
  <si>
    <t>comprar ou fabricar caixa de ligaÃ§Ã£o</t>
  </si>
  <si>
    <t>rampa e plataforma do guincho</t>
  </si>
  <si>
    <t>plataforma de concreto quebrada e curta</t>
  </si>
  <si>
    <t>alongar e reforÃ§ar instalaÃ§Ã£o de corrimÃ£o e guarda corpo</t>
  </si>
  <si>
    <t>carrinho de descarga 2 rodas</t>
  </si>
  <si>
    <t>solda quebrado</t>
  </si>
  <si>
    <t xml:space="preserve">fora de sincronia </t>
  </si>
  <si>
    <t xml:space="preserve">encalhamento por garrafas fora de tamanho </t>
  </si>
  <si>
    <t xml:space="preserve">sem tela de proteÃ§Ã£o </t>
  </si>
  <si>
    <t xml:space="preserve">desprotegido / muito prÃ³ximo da passagem risco de incÃªndio muito baixo botijÃ£o muito prÃ³ximo </t>
  </si>
  <si>
    <t xml:space="preserve">transferir para Ã¡rea aberta e fazer estrutura de alvenaria para colocaÃ§Ã£o do fogareiro e estudar colocaÃ§Ã£o de botijÃ£o fora </t>
  </si>
  <si>
    <t>tubulaÃ§Ã£o vapor</t>
  </si>
  <si>
    <t>vazamento no retorno para caldeira e obstruÃ§Ã£o de corredor (risco de queda )</t>
  </si>
  <si>
    <t>correto passar por dentro de canaleta</t>
  </si>
  <si>
    <t>refeito pelo mesmo local tubos expostos</t>
  </si>
  <si>
    <t xml:space="preserve">tanque 01 e 03 risco de queimadura a terceiros do corredor </t>
  </si>
  <si>
    <t xml:space="preserve">fazer meia tampa </t>
  </si>
  <si>
    <t xml:space="preserve">seladora manual </t>
  </si>
  <si>
    <t xml:space="preserve">tomada sem tampa pino exposto </t>
  </si>
  <si>
    <t xml:space="preserve">aranha mÃ¡quina de esponjas </t>
  </si>
  <si>
    <t xml:space="preserve">garfos quebrados ( 2) </t>
  </si>
  <si>
    <t xml:space="preserve">fabricar garfos novos </t>
  </si>
  <si>
    <t>misturador de matÃ©ria prima 02</t>
  </si>
  <si>
    <t>falta tampa da caixa de ligaÃ§Ã£o motor</t>
  </si>
  <si>
    <t>comprar caixa de ligaÃ§Ã£o</t>
  </si>
  <si>
    <t xml:space="preserve">fechadura de caixa </t>
  </si>
  <si>
    <t xml:space="preserve">nÃ£o corta a fita de cima </t>
  </si>
  <si>
    <t xml:space="preserve">limpeza e afiar navalha </t>
  </si>
  <si>
    <t xml:space="preserve">tanque retorno para sabÃ£o </t>
  </si>
  <si>
    <t xml:space="preserve">colocar uniÃ£o cano 59 mm </t>
  </si>
  <si>
    <t xml:space="preserve">para facilitar a troca de tela </t>
  </si>
  <si>
    <t xml:space="preserve">aplicador de Tama </t>
  </si>
  <si>
    <t xml:space="preserve">encalhamento de tampas </t>
  </si>
  <si>
    <t xml:space="preserve">polimento e ajuste </t>
  </si>
  <si>
    <t>embaladora Ã¡gua sanitÃ¡ria 1L</t>
  </si>
  <si>
    <t xml:space="preserve">fita inferior saindo do guia </t>
  </si>
  <si>
    <t xml:space="preserve">passado fita na posiÃ§Ã£o correta </t>
  </si>
  <si>
    <t xml:space="preserve">bico de envase </t>
  </si>
  <si>
    <t xml:space="preserve">ponteira quebrada </t>
  </si>
  <si>
    <t xml:space="preserve">substituÃ­do </t>
  </si>
  <si>
    <t>cabeÃ§a de torque 01</t>
  </si>
  <si>
    <t xml:space="preserve">falta torque tampa frouxa </t>
  </si>
  <si>
    <t xml:space="preserve">embaladora cafÃ© almofada </t>
  </si>
  <si>
    <t xml:space="preserve">lÃ¢mina de corte pacote suporte quebrado </t>
  </si>
  <si>
    <t xml:space="preserve">solda e recolocar arrebites </t>
  </si>
  <si>
    <t xml:space="preserve">tubo Ã¡gua resfriamento com vazamento </t>
  </si>
  <si>
    <t xml:space="preserve">refazer conexÃµes de ferro </t>
  </si>
  <si>
    <t xml:space="preserve">dosador de sal para gado </t>
  </si>
  <si>
    <t xml:space="preserve">fabricar ( Chepa) de PVC para sal </t>
  </si>
  <si>
    <t xml:space="preserve">vÃ¡lvula pneumÃ¡tica( registro ) nÃ£o aciona </t>
  </si>
  <si>
    <t xml:space="preserve">troca de boia /troca de sindau conector / ajuste de nÃ­vel </t>
  </si>
  <si>
    <t xml:space="preserve">boia com infiltraÃ§Ã£o de cloro </t>
  </si>
  <si>
    <t xml:space="preserve">caindo tampa / garrafa aberta </t>
  </si>
  <si>
    <t>vÃ¡lvula pneumÃ¡tica ( registro )</t>
  </si>
  <si>
    <t xml:space="preserve">boia </t>
  </si>
  <si>
    <t xml:space="preserve">boia nova com defeito / colocar outra nova </t>
  </si>
  <si>
    <t xml:space="preserve">fabricar novo excÃªntrico do apalpador </t>
  </si>
  <si>
    <t xml:space="preserve">fabricado em aÃ§o  tomando como base o desgaste do original </t>
  </si>
  <si>
    <t xml:space="preserve">obs: feito preenchido mento com solda e aguarda peÃ§a nova / melhorado batente dos gatilhos dos bicos / parada das 11: 00--16:10 hs </t>
  </si>
  <si>
    <t xml:space="preserve">troca de filtro / tela </t>
  </si>
  <si>
    <t xml:space="preserve">trocado filtro </t>
  </si>
  <si>
    <t xml:space="preserve">tanque agitador detergente </t>
  </si>
  <si>
    <t xml:space="preserve">vazamento joelho saÃ­da </t>
  </si>
  <si>
    <t xml:space="preserve">troca de conexÃµes </t>
  </si>
  <si>
    <t>elaborador de detergente nÂ° 2</t>
  </si>
  <si>
    <t xml:space="preserve">fica ao alcance do operador ( nunca teve protetor) </t>
  </si>
  <si>
    <t>elaborador de detergente nÏ€ 1</t>
  </si>
  <si>
    <t xml:space="preserve">protetor de acoplamento de agitador </t>
  </si>
  <si>
    <t xml:space="preserve">fica ao alcance do operador </t>
  </si>
  <si>
    <t xml:space="preserve">armazenador de produto semi elaborado ( tanque 3) </t>
  </si>
  <si>
    <t xml:space="preserve">fiaÃ§Ã£o exposta </t>
  </si>
  <si>
    <t xml:space="preserve">eletrecista </t>
  </si>
  <si>
    <t xml:space="preserve">Ã¡gua para tanque alvejante sem cloro </t>
  </si>
  <si>
    <t xml:space="preserve">pouca vazÃ£o de Agua demora para encher o tanque </t>
  </si>
  <si>
    <t xml:space="preserve">50mm ( T = 1) ( joelho = 5) ( registro com adaptador = 1) ( cano 1 barra) </t>
  </si>
  <si>
    <t xml:space="preserve">tanque do sal </t>
  </si>
  <si>
    <t>pouca vazÃ£o de Ã¡gua ( demora encher)</t>
  </si>
  <si>
    <t xml:space="preserve">(T 50mm ) ( joelho 4) (registro com adaptador) ( barra de cano ) </t>
  </si>
  <si>
    <t>passado para rede 50mm</t>
  </si>
  <si>
    <t>tanque agitador lava roupas</t>
  </si>
  <si>
    <t xml:space="preserve">rede de Ã¡gua </t>
  </si>
  <si>
    <t xml:space="preserve">(T 50mm = 1) ( joelho = 5) (cano 2barras ) ( registro com adaptador = 1) ( bucha metÃ¡lica 8 X 100 = 10 ) </t>
  </si>
  <si>
    <t xml:space="preserve">elaborador da base </t>
  </si>
  <si>
    <t xml:space="preserve">rede Ã¡gua fina </t>
  </si>
  <si>
    <t xml:space="preserve">( T 50mm = 1) ( joelho 2) </t>
  </si>
  <si>
    <t>colocado na rede 50 mm</t>
  </si>
  <si>
    <t>Ã¡gua 5L</t>
  </si>
  <si>
    <t xml:space="preserve">vazamento de ar </t>
  </si>
  <si>
    <t xml:space="preserve">mangueira podre rasgada / troca por outra de pÃ©ssima qualidade </t>
  </si>
  <si>
    <t>rede ar comprimido</t>
  </si>
  <si>
    <t xml:space="preserve">mangueira podre rasgada / substituÃ­da por outra de qualidade duvidosa </t>
  </si>
  <si>
    <t>bandeja mÃ¡quina de vela</t>
  </si>
  <si>
    <t xml:space="preserve">quebrada </t>
  </si>
  <si>
    <t xml:space="preserve">solda </t>
  </si>
  <si>
    <t xml:space="preserve">divisor depois do carrocel </t>
  </si>
  <si>
    <t xml:space="preserve">sincronicar mÃ¡quina toda </t>
  </si>
  <si>
    <t>ventilador detergente 500 ml</t>
  </si>
  <si>
    <t xml:space="preserve">passar fiaÃ§Ã£o com eletrodutos </t>
  </si>
  <si>
    <t xml:space="preserve">rede ar cilindro conjunto de bicos </t>
  </si>
  <si>
    <t xml:space="preserve">mangueira 8 mm rachada </t>
  </si>
  <si>
    <t xml:space="preserve">trocado </t>
  </si>
  <si>
    <t>trinca no fundo / nÃ£o dÃ¡ pra soldar / colocado resina / duas demÃ£o.</t>
  </si>
  <si>
    <t>chuveiro emergÃªncia setor elaboraÃ§Ã£o detergente</t>
  </si>
  <si>
    <t xml:space="preserve">registro quebrado / solto / conexÃµes quebradas </t>
  </si>
  <si>
    <t xml:space="preserve">fazer coluna de fixaÃ§Ã£o e posicionado melhor </t>
  </si>
  <si>
    <t xml:space="preserve">tanque da base </t>
  </si>
  <si>
    <t xml:space="preserve">eicho desprotegido </t>
  </si>
  <si>
    <t xml:space="preserve">esta ao alcance do operador colocar proteÃ§Ã£o </t>
  </si>
  <si>
    <t xml:space="preserve">tanque do concentrado </t>
  </si>
  <si>
    <t xml:space="preserve">fazer tampa de inox </t>
  </si>
  <si>
    <t xml:space="preserve">quadro elÃ©trico ao lado do tanque lauril </t>
  </si>
  <si>
    <t xml:space="preserve">debaixo da rede de Ã¡gua e fiaÃ§Ã£o exposta </t>
  </si>
  <si>
    <t xml:space="preserve">mudar quadro e caixa secundaria de posiÃ§Ã£o </t>
  </si>
  <si>
    <t xml:space="preserve">bomba do tanque lauril </t>
  </si>
  <si>
    <t xml:space="preserve">sem protetor de corrente </t>
  </si>
  <si>
    <t xml:space="preserve">fabricar conf desenho </t>
  </si>
  <si>
    <t xml:space="preserve">calha </t>
  </si>
  <si>
    <t xml:space="preserve">sem grade / calha aberta </t>
  </si>
  <si>
    <t xml:space="preserve">fabricar grade de proteÃ§Ã£o </t>
  </si>
  <si>
    <t xml:space="preserve">quadro elÃ©trico </t>
  </si>
  <si>
    <t xml:space="preserve">fiaÃ§Ã£o solta / aparente </t>
  </si>
  <si>
    <t xml:space="preserve">colocar caixa de ligaÃ§Ã£o nova </t>
  </si>
  <si>
    <t xml:space="preserve">caixa de ligaÃ§Ã£o na mureta dos tanques </t>
  </si>
  <si>
    <t xml:space="preserve">recolocar tampa </t>
  </si>
  <si>
    <t xml:space="preserve">envasadora de cera </t>
  </si>
  <si>
    <t xml:space="preserve">registros nÃ£o fecham  ( 1" e 1.1/4" )/ ferro baixa pressÃ£o </t>
  </si>
  <si>
    <t xml:space="preserve">trocar por novos </t>
  </si>
  <si>
    <t xml:space="preserve">mÃ¡quina 7 dias nÃºmero 50 mm </t>
  </si>
  <si>
    <t>pino quebrado</t>
  </si>
  <si>
    <t xml:space="preserve">fabricar e instalar nova vareta </t>
  </si>
  <si>
    <t xml:space="preserve">prensa corte papelÃ£o </t>
  </si>
  <si>
    <t xml:space="preserve">fora de posiÃ§Ã£o </t>
  </si>
  <si>
    <t xml:space="preserve">arrastar para posiÃ§Ã£o </t>
  </si>
  <si>
    <t xml:space="preserve">rede ar comprimido </t>
  </si>
  <si>
    <t>remendo com imenda pneumÃ¡tica 8 mm</t>
  </si>
  <si>
    <t xml:space="preserve">boia de nÃ­vel </t>
  </si>
  <si>
    <t xml:space="preserve">troca de boia por outra nova outra marca </t>
  </si>
  <si>
    <t xml:space="preserve">rede do cloro 1" </t>
  </si>
  <si>
    <t xml:space="preserve">registro Ã¡gua nÃ£o fecha </t>
  </si>
  <si>
    <t xml:space="preserve">mesa acumuladora </t>
  </si>
  <si>
    <t xml:space="preserve">caindo garrafas </t>
  </si>
  <si>
    <t xml:space="preserve">ajustado guias e passado silicone </t>
  </si>
  <si>
    <t xml:space="preserve">exaustores de telhado </t>
  </si>
  <si>
    <t xml:space="preserve">rangindo </t>
  </si>
  <si>
    <t>serviÃ§o de telhado / pessoal de telhado .</t>
  </si>
  <si>
    <t xml:space="preserve">bicos trancado vazando </t>
  </si>
  <si>
    <t xml:space="preserve">falta de vedaÃ§Ã£o resistente a ataque quÃ­mico </t>
  </si>
  <si>
    <t xml:space="preserve">lubrificado novamente pela centÃ©sima  vez </t>
  </si>
  <si>
    <t>boia elÃ©trica de nivel</t>
  </si>
  <si>
    <t xml:space="preserve">nÃ£o desliga </t>
  </si>
  <si>
    <t xml:space="preserve">boia de na qualidade defeito de sÃ©rie da marca / troca de marca </t>
  </si>
  <si>
    <t xml:space="preserve">pente guia para nova embalagem </t>
  </si>
  <si>
    <t xml:space="preserve">medir / desenhar / orÃ§ar pente novo </t>
  </si>
  <si>
    <t>com 22 frascos / material tecnil /  8 bicos com novas mangueiras .</t>
  </si>
  <si>
    <t xml:space="preserve">transbordando tanque </t>
  </si>
  <si>
    <t xml:space="preserve">baixar nÃ­vel </t>
  </si>
  <si>
    <t xml:space="preserve">guia estrela do tampador </t>
  </si>
  <si>
    <t xml:space="preserve">baixa / derrubando garrafas </t>
  </si>
  <si>
    <t xml:space="preserve">subir e travar </t>
  </si>
  <si>
    <t>embaladora de sabÃ£o</t>
  </si>
  <si>
    <t>redutor segunda correia quebrado</t>
  </si>
  <si>
    <t xml:space="preserve">trocado por novo </t>
  </si>
  <si>
    <t>espigÃ£o de purga quebrado / 2 peÃ§as</t>
  </si>
  <si>
    <t xml:space="preserve">troca por novo </t>
  </si>
  <si>
    <t xml:space="preserve">embaladora cafÃ© (almofada) </t>
  </si>
  <si>
    <t xml:space="preserve">navalha de corte quebrada </t>
  </si>
  <si>
    <t xml:space="preserve">colocado arrebite de inox </t>
  </si>
  <si>
    <t>calhas</t>
  </si>
  <si>
    <t xml:space="preserve">tirar medidas ( novamente ) </t>
  </si>
  <si>
    <t xml:space="preserve">4 Â° orÃ§amento </t>
  </si>
  <si>
    <t xml:space="preserve">bicos </t>
  </si>
  <si>
    <t xml:space="preserve">trancando </t>
  </si>
  <si>
    <t>lubrificado ( todo dia ) fanta vedaÃ§Ã£o ideal .</t>
  </si>
  <si>
    <t xml:space="preserve">sopradora pet  </t>
  </si>
  <si>
    <t xml:space="preserve">troca de Matriz ( matriz quebrada colocar nova ) </t>
  </si>
  <si>
    <t xml:space="preserve">desmontagem e montagem ( ajuda) </t>
  </si>
  <si>
    <t xml:space="preserve">rede e filtros </t>
  </si>
  <si>
    <t xml:space="preserve">purga de rede e conferÃªncia nÃ­vel Ã³leo </t>
  </si>
  <si>
    <t xml:space="preserve">preventivo </t>
  </si>
  <si>
    <t>regulagem para embalagem da querozene</t>
  </si>
  <si>
    <t xml:space="preserve">tampador da furadeira </t>
  </si>
  <si>
    <t xml:space="preserve">nÃ£o aperta / tampa marcada </t>
  </si>
  <si>
    <t xml:space="preserve">rebaixo no torno / polimento de borda </t>
  </si>
  <si>
    <t xml:space="preserve">revisÃ£o de posiÃ§Ã£o de vÃ¡lvula do rio </t>
  </si>
  <si>
    <t xml:space="preserve">reposicionado / conferido amarras </t>
  </si>
  <si>
    <t xml:space="preserve">embaladora sabÃ£o </t>
  </si>
  <si>
    <t xml:space="preserve">redutor quebrado </t>
  </si>
  <si>
    <t xml:space="preserve">compra de moto redutor segundo orientaÃ§Ã£o em orÃ§amento anexo </t>
  </si>
  <si>
    <t>tubulaÃ§Ã£o descarga cloro / conexÃµes da rua .</t>
  </si>
  <si>
    <t xml:space="preserve">frÃ¡gil / vazamento / risco acidente / descarga caminhÃ£o tanque de cloro e soda </t>
  </si>
  <si>
    <t xml:space="preserve">uniÃ£o - registro - espigÃ£o de inox - abraÃ§adeira reforÃ§ada </t>
  </si>
  <si>
    <t xml:space="preserve">moinho de martelo cafÃ© </t>
  </si>
  <si>
    <t xml:space="preserve">troca de martelos </t>
  </si>
  <si>
    <t xml:space="preserve">trocado todos os 60 martelos gastos </t>
  </si>
  <si>
    <t xml:space="preserve">2 bicos estÃºpidos </t>
  </si>
  <si>
    <t xml:space="preserve">desmontado e limpo </t>
  </si>
  <si>
    <t xml:space="preserve">biscos </t>
  </si>
  <si>
    <t xml:space="preserve">vedaÃ§Ã£o nÃ£o ideal ( resseca com o produto ) </t>
  </si>
  <si>
    <t xml:space="preserve">destravado todo dia  </t>
  </si>
  <si>
    <t xml:space="preserve">rede lauril </t>
  </si>
  <si>
    <t>preventivo</t>
  </si>
  <si>
    <t xml:space="preserve">colocado calha de PVC debaixo da rede </t>
  </si>
  <si>
    <t xml:space="preserve">rede cloro </t>
  </si>
  <si>
    <t xml:space="preserve">registro 32 mm vazando </t>
  </si>
  <si>
    <t xml:space="preserve">I.H.M instalaÃ§Ã£o </t>
  </si>
  <si>
    <t xml:space="preserve">nÃ£o aciona vÃ¡lvula de abastecimento </t>
  </si>
  <si>
    <t xml:space="preserve">entrada coma do invertida </t>
  </si>
  <si>
    <t xml:space="preserve">impressora </t>
  </si>
  <si>
    <t xml:space="preserve">tampa preta ajuste de sensor </t>
  </si>
  <si>
    <t xml:space="preserve">ajustado </t>
  </si>
  <si>
    <t xml:space="preserve">bomba para sabÃ£o </t>
  </si>
  <si>
    <t xml:space="preserve">lenta </t>
  </si>
  <si>
    <t xml:space="preserve">bomba cera lÃ­quida </t>
  </si>
  <si>
    <t xml:space="preserve">troca de gaxeta / rotor e rolamento </t>
  </si>
  <si>
    <t xml:space="preserve">rosca extrusora </t>
  </si>
  <si>
    <t xml:space="preserve">rolamento Axial pÃ© da rosca </t>
  </si>
  <si>
    <t xml:space="preserve">envase clorado </t>
  </si>
  <si>
    <t xml:space="preserve">lento </t>
  </si>
  <si>
    <t xml:space="preserve">mÃ¡quina ok / produto viscoso </t>
  </si>
  <si>
    <t xml:space="preserve">tampa soltando </t>
  </si>
  <si>
    <t xml:space="preserve">baixado pressionados </t>
  </si>
  <si>
    <t>sopro bico 17</t>
  </si>
  <si>
    <t xml:space="preserve">mangueira pneumÃ¡tica rasgada </t>
  </si>
  <si>
    <t xml:space="preserve">virando tampa no gargalo </t>
  </si>
  <si>
    <t xml:space="preserve">aplicador muito alto / baixado </t>
  </si>
  <si>
    <t xml:space="preserve">ar comprimido </t>
  </si>
  <si>
    <t xml:space="preserve">mangueira rachada </t>
  </si>
  <si>
    <t xml:space="preserve">bomba da envasadora </t>
  </si>
  <si>
    <t xml:space="preserve">selo / retirado bomba e devolvido em garantia </t>
  </si>
  <si>
    <t xml:space="preserve">remontar novamente </t>
  </si>
  <si>
    <t xml:space="preserve">apalpador de tampas </t>
  </si>
  <si>
    <t xml:space="preserve">falhando </t>
  </si>
  <si>
    <t xml:space="preserve">completar desgaste e usinagem </t>
  </si>
  <si>
    <t>fechadura Ã¡gua 1 e 2 L</t>
  </si>
  <si>
    <t xml:space="preserve">fita caindo do suporte </t>
  </si>
  <si>
    <t xml:space="preserve">vento </t>
  </si>
  <si>
    <t xml:space="preserve">tanques acumuladores porÃ£o </t>
  </si>
  <si>
    <t xml:space="preserve">cheio de plÃ¡stico / entupindo bomba </t>
  </si>
  <si>
    <t xml:space="preserve">alimentaÃ§Ã£o elÃ©trica </t>
  </si>
  <si>
    <t xml:space="preserve">contator colado / nÃ£o desliga / disparo vÃ¡lvula seguranÃ§a </t>
  </si>
  <si>
    <t xml:space="preserve">contator incompatÃ­vel com motor 20 CV / conferido alimentaÃ§Ã£o / sem danos por aquecimento / disjuntor nunca disparado / relÃ© sem disparo tÃ©rmico. ( trocado contator por de maior potÃªncia ) trocado caixa de ligaÃ§Ã£o por maior . </t>
  </si>
  <si>
    <t xml:space="preserve">troca de bocal para tampa nova </t>
  </si>
  <si>
    <t xml:space="preserve">tanques cloro </t>
  </si>
  <si>
    <t xml:space="preserve">registro 32mm vazamento </t>
  </si>
  <si>
    <t xml:space="preserve">rede descarga caminhÃ£o </t>
  </si>
  <si>
    <t xml:space="preserve">vazamento no cavalete de manobra </t>
  </si>
  <si>
    <t xml:space="preserve">colocar 2 abraÃ§adeiras de ferro / rosca registro quebrando e espigÃ£o solto </t>
  </si>
  <si>
    <t>rede estoque desengordurante</t>
  </si>
  <si>
    <t xml:space="preserve">envasadora </t>
  </si>
  <si>
    <t xml:space="preserve">volume </t>
  </si>
  <si>
    <t xml:space="preserve">ajustar volume </t>
  </si>
  <si>
    <t>tamoador</t>
  </si>
  <si>
    <t xml:space="preserve">tampa nova nÃ£o aperta </t>
  </si>
  <si>
    <t xml:space="preserve">mudado torque para + </t>
  </si>
  <si>
    <t xml:space="preserve">compressor e rede </t>
  </si>
  <si>
    <t xml:space="preserve">purga diÃ¡ria </t>
  </si>
  <si>
    <t xml:space="preserve">preventiva </t>
  </si>
  <si>
    <t xml:space="preserve">troca de imenda e mangueira 8 mm </t>
  </si>
  <si>
    <t xml:space="preserve">caixa agitador </t>
  </si>
  <si>
    <t xml:space="preserve">retirada de mangueira de escoamento / lavaÃ§Ã£o agitador </t>
  </si>
  <si>
    <t xml:space="preserve">retirada </t>
  </si>
  <si>
    <t xml:space="preserve">fora de posiÃ§Ã£o / pancada com palete ( novamente ) </t>
  </si>
  <si>
    <t xml:space="preserve">reposicionar </t>
  </si>
  <si>
    <t xml:space="preserve">cabeÃ§a 1 nÃ£o aperta </t>
  </si>
  <si>
    <t xml:space="preserve">espanando / tampas defeituosas / regulado </t>
  </si>
  <si>
    <t xml:space="preserve">problema varia com a qualidade de tampa </t>
  </si>
  <si>
    <t xml:space="preserve">rede Ã¡gua </t>
  </si>
  <si>
    <t xml:space="preserve">retirada rede antiga nÃ£o utilizada </t>
  </si>
  <si>
    <t xml:space="preserve">corte e selo </t>
  </si>
  <si>
    <t xml:space="preserve">tamoador </t>
  </si>
  <si>
    <t xml:space="preserve">troca de tampa / ajuste </t>
  </si>
  <si>
    <t xml:space="preserve">cÃ¡ixa cera base Ã¡gua vermelha </t>
  </si>
  <si>
    <t xml:space="preserve">joelho com vazamento </t>
  </si>
  <si>
    <t xml:space="preserve">trocar joelho </t>
  </si>
  <si>
    <t xml:space="preserve">tomada elÃ©trica </t>
  </si>
  <si>
    <t xml:space="preserve">sem espelho </t>
  </si>
  <si>
    <t xml:space="preserve">eletricista trocar tomada </t>
  </si>
  <si>
    <t xml:space="preserve">regulagem / arrastado cadÃª com a paleteira </t>
  </si>
  <si>
    <t xml:space="preserve">recolocar no lugar </t>
  </si>
  <si>
    <t xml:space="preserve">verificar nÃ­vel de Ã³leo </t>
  </si>
  <si>
    <t>completado 250 ml</t>
  </si>
  <si>
    <t xml:space="preserve">trocado imenda </t>
  </si>
  <si>
    <t xml:space="preserve">rede ar  comprimido </t>
  </si>
  <si>
    <t>trocado imenda pneumÃ¡tica 8 mm</t>
  </si>
  <si>
    <t>sapata de elevaÃ§Ã£o / bico nÂ°18</t>
  </si>
  <si>
    <t xml:space="preserve">baixo / desmontar e calÃ§ar para ficar mais alto </t>
  </si>
  <si>
    <t xml:space="preserve">colocado arroela sob medida de 1.5 mm de altura </t>
  </si>
  <si>
    <t>bomba de transferÃªncia do reservatÃ³rio 1 para reservatÃ³rio 2</t>
  </si>
  <si>
    <t>fios cortados / desligados ?</t>
  </si>
  <si>
    <t xml:space="preserve">refazer ligaÃ§Ã£o e isolamento </t>
  </si>
  <si>
    <t xml:space="preserve">bico nÂ° 8 </t>
  </si>
  <si>
    <t xml:space="preserve">troca de vedaÃ§Ã£o </t>
  </si>
  <si>
    <t>envasadora desinfetante</t>
  </si>
  <si>
    <t>modificar bicos para envazar 5 L desinfetante para aproveitar impressora e aumentar para 6 frascos por vez.</t>
  </si>
  <si>
    <t>fazer 6 adaptadores de ponta de bicos para galÃ£o de 5 litros</t>
  </si>
  <si>
    <t>feito 6 adaptadores / aguarda vedaÃ§Ã£o para dois bicos</t>
  </si>
  <si>
    <t xml:space="preserve">rede lauril pÃ³s bomba </t>
  </si>
  <si>
    <t xml:space="preserve">joelho quebrado / trocar </t>
  </si>
  <si>
    <t>escada plataforma mÃ³vel para limpeza e manutenÃ§Ã£o</t>
  </si>
  <si>
    <t>fabricaÃ§Ã£o / seguranÃ§a</t>
  </si>
  <si>
    <t>fabricar em inox ou tecnil semelhante a estrutura da envasadora / comprar escada articulada</t>
  </si>
  <si>
    <t>instalado esguicho para as laterais do tanque para lavaÃ§Ã£o , nÃ£o Ã© nescessÃ¡rio subir na estrutura</t>
  </si>
  <si>
    <t xml:space="preserve">fechadura de caixa amaciante </t>
  </si>
  <si>
    <t xml:space="preserve">articulaÃ§Ã£o suporte da navalha quebrado / faltando bucha da articulaÃ§Ã£o / rolinhos condutores de fita quebrado / sem parafuso </t>
  </si>
  <si>
    <t xml:space="preserve">fabricar articulaÃ§Ã£o nova / fabricar bucha nova / fabricar rolinho tecnil novo colocar parafusos faltantes </t>
  </si>
  <si>
    <t xml:space="preserve">obs : mola da articulaÃ§Ã£o da navalha de corte muito forte causando a quebra da articulaÃ§Ã£o por pancadas repetidas / trocar mola ( arame 1.5 mm D.15mm 20 voltas </t>
  </si>
  <si>
    <t xml:space="preserve">tanque de parafina da oficina </t>
  </si>
  <si>
    <t xml:space="preserve">controlador queimado </t>
  </si>
  <si>
    <t xml:space="preserve">troca de controlador </t>
  </si>
  <si>
    <t xml:space="preserve">controlador novo trocado por eletricista lembek </t>
  </si>
  <si>
    <t xml:space="preserve">inversor do agitador desarmando </t>
  </si>
  <si>
    <t xml:space="preserve">mau contato em disjuntor do quadro elÃ©trico geral </t>
  </si>
  <si>
    <t xml:space="preserve">apertado contatos e conferido tensÃ£o </t>
  </si>
  <si>
    <t xml:space="preserve">bomba do porÃ£o para a primeira caixa </t>
  </si>
  <si>
    <t xml:space="preserve">contatos queimada </t>
  </si>
  <si>
    <t xml:space="preserve">troca de contatota / nova </t>
  </si>
  <si>
    <t xml:space="preserve">troca de oring de ponta </t>
  </si>
  <si>
    <t xml:space="preserve">oring de borracha logo vaza de novo </t>
  </si>
  <si>
    <t xml:space="preserve">fechadura amaciante </t>
  </si>
  <si>
    <t xml:space="preserve">fita superior escapando </t>
  </si>
  <si>
    <t xml:space="preserve">ajuste e lubrificaÃ§Ã£o </t>
  </si>
  <si>
    <t xml:space="preserve">tampador da linha de desinfetantes </t>
  </si>
  <si>
    <t xml:space="preserve">rolamentos quebrados </t>
  </si>
  <si>
    <t xml:space="preserve">troca de rolamentos </t>
  </si>
  <si>
    <t xml:space="preserve">obs: capas internas dos rolamentos enferrujadas nÃ£o soltando do eixo / cortado todos os eixos / fabricaÃ§Ã£o de eixos novos / 23/02/2021-13:30 devolvido para reusinagem / fora de medida de rolamento </t>
  </si>
  <si>
    <t xml:space="preserve">bomba bag / retorno para sabÃ£o </t>
  </si>
  <si>
    <t xml:space="preserve">travada </t>
  </si>
  <si>
    <t xml:space="preserve">destravada / colocar bomba de maior vazÃ£o </t>
  </si>
  <si>
    <t xml:space="preserve">suporte pistÃ£o de corte plÃ¡stico quebrado </t>
  </si>
  <si>
    <t xml:space="preserve">solda e retifica de canal de regulagem </t>
  </si>
  <si>
    <t xml:space="preserve">aranha formadora de esponja </t>
  </si>
  <si>
    <t xml:space="preserve">varÃ£o quebrado </t>
  </si>
  <si>
    <t xml:space="preserve">refazer varÃ£o </t>
  </si>
  <si>
    <t xml:space="preserve">bomba de Ã¡gua limpa pra produÃ§Ã£o </t>
  </si>
  <si>
    <t xml:space="preserve">vazamento selo mecÃ¢nico </t>
  </si>
  <si>
    <t xml:space="preserve">agendar troca de selo </t>
  </si>
  <si>
    <t xml:space="preserve">rede ar comprimidos </t>
  </si>
  <si>
    <t xml:space="preserve">troca de segmento de mangueira </t>
  </si>
  <si>
    <t xml:space="preserve">bomba de retorno </t>
  </si>
  <si>
    <t xml:space="preserve">transbordando espuma </t>
  </si>
  <si>
    <t xml:space="preserve">recolocado filtro no reservatÃ³rio retorno </t>
  </si>
  <si>
    <t xml:space="preserve">melhora nÃ£o resolve / alvejante e clorado na sequÃªncia </t>
  </si>
  <si>
    <t xml:space="preserve">tanques de coleta de Ã¡gua sanitÃ¡ria e sobras de elaboraÃ§Ã£o / porÃ£o compressor </t>
  </si>
  <si>
    <t xml:space="preserve">muitas sujeira plÃ¡stica / estupimento de tubulaÃ§Ã£o </t>
  </si>
  <si>
    <t>plataforma / escada / tanques elaboraÃ§Ã£o amaciante</t>
  </si>
  <si>
    <t>reforma e ampliaÃ§Ã£o</t>
  </si>
  <si>
    <t>conf desenho e orÃ§amento</t>
  </si>
  <si>
    <t>obs( desenho e orÃ§amento encaminhado para aprovaÃ§Ã£o )</t>
  </si>
  <si>
    <t xml:space="preserve">compressor </t>
  </si>
  <si>
    <t xml:space="preserve">verificaÃ§Ã£o de nÃ­vel de Ã³leo e purga de rede </t>
  </si>
  <si>
    <t xml:space="preserve">purga do tanque / filtro / rede Ã¡gua sanitÃ¡ria / detergente </t>
  </si>
  <si>
    <t xml:space="preserve">verificaÃ§Ã£o da vÃ¡lvula do rio </t>
  </si>
  <si>
    <t xml:space="preserve">limpeza / folhas / plÃ¡sticos </t>
  </si>
  <si>
    <t xml:space="preserve">painel elÃ©trico envasadora Ã¡gua 1 litro </t>
  </si>
  <si>
    <t xml:space="preserve">desarme geral / desarmes repetidos </t>
  </si>
  <si>
    <t xml:space="preserve">curto em comando solenÃ³ide antigo / desativado da antiga bomba pneumÃ¡tica </t>
  </si>
  <si>
    <t>serviÃ§o elÃ©trico ( Lembek )</t>
  </si>
  <si>
    <t xml:space="preserve">ponta quebrada </t>
  </si>
  <si>
    <t xml:space="preserve">substituir </t>
  </si>
  <si>
    <t xml:space="preserve">troca de peÃ§a </t>
  </si>
  <si>
    <t xml:space="preserve">boia elÃ©trica tanque do carrocel </t>
  </si>
  <si>
    <t xml:space="preserve">transbordando </t>
  </si>
  <si>
    <t xml:space="preserve">ajuste de altura </t>
  </si>
  <si>
    <t xml:space="preserve">bomba bag retorno </t>
  </si>
  <si>
    <t>lenta / entope facil</t>
  </si>
  <si>
    <t xml:space="preserve">trocar por uma bomba de maior dimensÃµes </t>
  </si>
  <si>
    <t>extintor de incÃªndio detergente 500 ml</t>
  </si>
  <si>
    <t xml:space="preserve">pendurar novamente / soltou o suporte </t>
  </si>
  <si>
    <t xml:space="preserve">prender com bucha metÃ¡lica "paraboit "10mmx100mm </t>
  </si>
  <si>
    <t xml:space="preserve">obs: chamar empresa que pendurou os extintores para refazer o trabalho ( extintores caindo / bucha plÃ¡stica soltando ) . risco de acidente . </t>
  </si>
  <si>
    <t>tampador detergente 500 ml</t>
  </si>
  <si>
    <t xml:space="preserve">tampa soltando / nÃ£o tÃ¡ clicando </t>
  </si>
  <si>
    <t xml:space="preserve">baixado tampadores </t>
  </si>
  <si>
    <t>portÃ£o de ferro doca 01</t>
  </si>
  <si>
    <t xml:space="preserve">dobradiÃ§as soltas / estrutura batente solto/ podre por baixo </t>
  </si>
  <si>
    <t xml:space="preserve">trocar parte de baixo fazendo estrutura de remendo / trocar chapas de revestimento / reforÃ§ar ancoragem das dobradiÃ§as / encontrar forma de colocaÃ§Ã£o do revestimento parte inferior </t>
  </si>
  <si>
    <t>bomba do rio</t>
  </si>
  <si>
    <t xml:space="preserve">verificar vazÃ£o </t>
  </si>
  <si>
    <t xml:space="preserve">limpeza vÃ¡lvula </t>
  </si>
  <si>
    <t xml:space="preserve">porta acesso ao compressor </t>
  </si>
  <si>
    <t xml:space="preserve">reforma / parte inferior e batente podre / nÃ£o fecha </t>
  </si>
  <si>
    <t xml:space="preserve">remendo e pintura </t>
  </si>
  <si>
    <t xml:space="preserve">obs: correto - fabricar porta e batente novos / </t>
  </si>
  <si>
    <t>(tampador )</t>
  </si>
  <si>
    <t>tampa rachando no clicar na garrafa</t>
  </si>
  <si>
    <t>a pedido do departamento tÃ©cnico feito mediÃ§Ãµes em sequÃªncia de tampas para identificar possÃ­vel falhas de produto</t>
  </si>
  <si>
    <t>(tampador)</t>
  </si>
  <si>
    <t>tampa soltando</t>
  </si>
  <si>
    <t>a pedido do departamento tÃ©cnico feito mediÃ§Ã£o em gargalos e pre-forma para identificar possÃ­vel falhas de sopro do pet</t>
  </si>
  <si>
    <t>encontrado variaÃ§Ã£o de medidas de atÃ© 1.1mm ovalado de boca e distanciamento nas arestas de clique da rampa e deformaÃ§Ã£o de inÃ­cio de expansÃ£o da garrafa</t>
  </si>
  <si>
    <t xml:space="preserve">um bico vazÃ£o lenta no clorado </t>
  </si>
  <si>
    <t xml:space="preserve">aberto os dois bicos e nÃ£o foi encontrado nenhum entupimento ou anomalia </t>
  </si>
  <si>
    <t xml:space="preserve">inconclusivo </t>
  </si>
  <si>
    <t xml:space="preserve">boia elÃ©trica </t>
  </si>
  <si>
    <t xml:space="preserve">transbordando tanque de serviÃ§o </t>
  </si>
  <si>
    <t xml:space="preserve">verificando / acompanhando / reposicionado boia elÃ©trica </t>
  </si>
  <si>
    <t xml:space="preserve">boia trocada anteriormente e posicionado em baixo da saÃ­da do retorno prejudicando seu funcionamento </t>
  </si>
  <si>
    <t xml:space="preserve">porta de correr entrada Ã¡gua sanitÃ¡ria </t>
  </si>
  <si>
    <t xml:space="preserve">reforma / remendo </t>
  </si>
  <si>
    <t xml:space="preserve">troca de talas parte de baixo / rebites / solda </t>
  </si>
  <si>
    <t xml:space="preserve">envasadora 5 litro / clorado </t>
  </si>
  <si>
    <t xml:space="preserve">demora no envazar </t>
  </si>
  <si>
    <t xml:space="preserve">liberaÃ§Ã£o do duto de ar demorado / " muito viscoso " </t>
  </si>
  <si>
    <t xml:space="preserve">1 - fazer bicos novos com duto de ar com maior dimensÃµes - dois bicos para o 5 litro e 16 bicos para o 2 litros 
2 - mudar viscosidade do produto / deixar mais fluido . 
obs1: demora de envase natural para uma mÃ¡quina projetada para Ã¡gua sanitÃ¡ria. obs2: por conta da falta de fluidez natural do detergente foi colocado uma bomba entre envasadora e tanque de elaboraÃ§Ã£o. 
3 - mÃ¡quina nova projetada para este tipo de produto </t>
  </si>
  <si>
    <t xml:space="preserve">esteira transportadora </t>
  </si>
  <si>
    <t xml:space="preserve">tropessando </t>
  </si>
  <si>
    <t xml:space="preserve">esticar </t>
  </si>
  <si>
    <t>fechadura de caixa</t>
  </si>
  <si>
    <t>nÃ£o corta a fita por baixo</t>
  </si>
  <si>
    <t>troca de navalha</t>
  </si>
  <si>
    <t>estoque de navalhas afiadas / no mÃ­nimo 2 pares / afiadas por empresa especializada em afiar ferramentas</t>
  </si>
  <si>
    <t xml:space="preserve">carrinho duas rodas cinza </t>
  </si>
  <si>
    <t xml:space="preserve">eixo torto </t>
  </si>
  <si>
    <t xml:space="preserve">corte e solda </t>
  </si>
  <si>
    <t xml:space="preserve">solda e corte </t>
  </si>
  <si>
    <t xml:space="preserve">saÃ­da do tanque 2 " T " 60 mm rachado </t>
  </si>
  <si>
    <t>1 T de 60mm 
3 luvas 60 mm</t>
  </si>
  <si>
    <t xml:space="preserve">corte da parte avariada </t>
  </si>
  <si>
    <t xml:space="preserve">alvejante 5 litros </t>
  </si>
  <si>
    <t xml:space="preserve">vazamentos </t>
  </si>
  <si>
    <t xml:space="preserve">sem vedaÃ§Ã£o apropriada / continua vazando . </t>
  </si>
  <si>
    <t xml:space="preserve">classificador de tampa </t>
  </si>
  <si>
    <t xml:space="preserve">ruÃ­do / vibraÃ§Ã£o </t>
  </si>
  <si>
    <t xml:space="preserve">encarceramento acÃºstico </t>
  </si>
  <si>
    <t xml:space="preserve">portÃ£o </t>
  </si>
  <si>
    <t xml:space="preserve">saio do trilho / trancado / quebrado </t>
  </si>
  <si>
    <t xml:space="preserve">consertado e reinstalado corrente 
micro de fim de curso molhado / secado, selado e remontado </t>
  </si>
  <si>
    <t xml:space="preserve">fechadura / Ã¡gua sanitÃ¡ria </t>
  </si>
  <si>
    <t xml:space="preserve">tomada oxidada / troca de pino macho </t>
  </si>
  <si>
    <t>nÃ£o temos vedaÃ§Ã£o correta</t>
  </si>
  <si>
    <t xml:space="preserve">continua vazando </t>
  </si>
  <si>
    <t>bicos</t>
  </si>
  <si>
    <t>bico quebrado / expurgo quebrou rosca dentro do bloquinho</t>
  </si>
  <si>
    <t>colocado  reserva / fabricar bloquinho novo</t>
  </si>
  <si>
    <t xml:space="preserve">navalha de corte </t>
  </si>
  <si>
    <t xml:space="preserve">solta / trocar cRafusos </t>
  </si>
  <si>
    <t>picador de sobras</t>
  </si>
  <si>
    <t>caixa de material picado solta</t>
  </si>
  <si>
    <t xml:space="preserve">desalinhado / batida com a paleteira </t>
  </si>
  <si>
    <t xml:space="preserve">arrastado de volta a posiÃ§Ã£o </t>
  </si>
  <si>
    <t xml:space="preserve">classificador de tampas </t>
  </si>
  <si>
    <t xml:space="preserve">regulagem / posiÃ§Ã£o / batido com paleteira </t>
  </si>
  <si>
    <t xml:space="preserve">reposicionado e ajustado </t>
  </si>
  <si>
    <t xml:space="preserve">esgoto / saÃ­da para tratamento de sobras </t>
  </si>
  <si>
    <t xml:space="preserve">entupido / transbordando </t>
  </si>
  <si>
    <t xml:space="preserve">sifÃ£o garganta da saÃ­da rasgado </t>
  </si>
  <si>
    <t xml:space="preserve">trocar / comprar sifÃ£o novo </t>
  </si>
  <si>
    <t>tanque Ã¡gua sanitÃ¡ria nÃºmero 2</t>
  </si>
  <si>
    <t xml:space="preserve">"T" saÃ­da 69mm quebrado </t>
  </si>
  <si>
    <t xml:space="preserve">siladeira </t>
  </si>
  <si>
    <t xml:space="preserve">furo na estrutura do rotor de sopro </t>
  </si>
  <si>
    <t>troca de chapa 18x36mm</t>
  </si>
  <si>
    <t xml:space="preserve">BBS trocou / terceirizado </t>
  </si>
  <si>
    <t xml:space="preserve">desarme desjuntor geral </t>
  </si>
  <si>
    <t xml:space="preserve">desjuntor 32A com problemas / trocado /eletricista lembek </t>
  </si>
  <si>
    <t xml:space="preserve">fechadeira Ã¡gua 5 litros </t>
  </si>
  <si>
    <t xml:space="preserve">correia superior saio do guia </t>
  </si>
  <si>
    <t xml:space="preserve">trancamento na roleira </t>
  </si>
  <si>
    <t xml:space="preserve">recolocado correia </t>
  </si>
  <si>
    <t xml:space="preserve">tubulaÃ§Ã£o da rede cloro </t>
  </si>
  <si>
    <t xml:space="preserve">registro 32mm / agitador clorado vazando / tanques de cloro 3 PCs / tanques Ã¡gua sanitÃ¡ria 2 PCs </t>
  </si>
  <si>
    <t xml:space="preserve">troca de vedaÃ§Ã£o ou registro </t>
  </si>
  <si>
    <t xml:space="preserve">troca de vedaÃ§Ãµes </t>
  </si>
  <si>
    <t>rede de pressÃ£o</t>
  </si>
  <si>
    <t>parafuso do flange saÃ­da de pressÃ£o boca da fornalha quebrado</t>
  </si>
  <si>
    <t>cortar o velho e trocar</t>
  </si>
  <si>
    <t>fechado com empresa terceirizada para fazer todas as correÃ§Ãµes.</t>
  </si>
  <si>
    <t xml:space="preserve">entupido </t>
  </si>
  <si>
    <t>abrir e verificar / desentupido .</t>
  </si>
  <si>
    <t xml:space="preserve">troca de mangueira 10 mm + duas imensas pneumÃ¡ticas </t>
  </si>
  <si>
    <t xml:space="preserve">peneira entupida </t>
  </si>
  <si>
    <t xml:space="preserve">limpeza ou troca de peneira / troca </t>
  </si>
  <si>
    <t>nÃ£o agita a parte de baixo / caixa sempre foi assim / tentado evitar o uso ficou como caixa reserva por este defeito</t>
  </si>
  <si>
    <t>fazer entrada de ar no acoplamento antes do registro para teste</t>
  </si>
  <si>
    <t>furo com rosca 1/4" / nÃ­vel / registro adaptado para mangueira pneumÃ¡tica 10 mm</t>
  </si>
  <si>
    <t xml:space="preserve">tanque desinfetante. </t>
  </si>
  <si>
    <t xml:space="preserve">furado </t>
  </si>
  <si>
    <t xml:space="preserve">colado por baixo com silicone para produzir dois produtos apenas / depois soldar com MIG / BBS solda TIG em todo o fundo </t>
  </si>
  <si>
    <t xml:space="preserve">nÃ£o deu certo / sem material suficiente para solda / optado por pintura emborrachada por fora em todo o fundo tambÃ©m sem resultado / transferido produtos para fabricaÃ§Ã£o em outro tanque / feito instalaÃ§Ã£o de rede nova no tanque substituto / obs: tanque sem conserto - descartar  </t>
  </si>
  <si>
    <t xml:space="preserve">suporte cavalete sensor </t>
  </si>
  <si>
    <t xml:space="preserve">solda e acabamento </t>
  </si>
  <si>
    <t xml:space="preserve">painel elÃ©trico mÃ¡quina Ã¡gua 2 litros </t>
  </si>
  <si>
    <t xml:space="preserve">nÃ£o liga o carrocel </t>
  </si>
  <si>
    <t xml:space="preserve">botoeira de emergÃªncia acionada </t>
  </si>
  <si>
    <t xml:space="preserve">elevador de tampas </t>
  </si>
  <si>
    <t xml:space="preserve">sensor em curto / troca </t>
  </si>
  <si>
    <t xml:space="preserve">colocado um usado reserva ideal comprar outro reserva / E18-3A30PCT </t>
  </si>
  <si>
    <t xml:space="preserve">trava portÃ£o fechado </t>
  </si>
  <si>
    <t xml:space="preserve">fabricar trava </t>
  </si>
  <si>
    <t xml:space="preserve">fabricado e instalado </t>
  </si>
  <si>
    <t xml:space="preserve">portÃ£o elevaÃ§Ã£o garagem </t>
  </si>
  <si>
    <t xml:space="preserve">coluna duto de contra pesos fora de posiÃ§Ã£o </t>
  </si>
  <si>
    <t xml:space="preserve">aprumado e prendido com cantoneiras junto ao piso </t>
  </si>
  <si>
    <t xml:space="preserve">portÃ£o de correr da guarita </t>
  </si>
  <si>
    <t xml:space="preserve">passou do ponto e quebrou a corrente </t>
  </si>
  <si>
    <t xml:space="preserve">fim de curso com infiltraÃ§Ã£o / passando do ponto / troca de fim de curso / conserto de corrente e feito cobertura de proteÃ§Ã£o em todo o conjunto de traÃ§Ã£o </t>
  </si>
  <si>
    <t xml:space="preserve">pintura ficou a cargo dos pintores que estÃ£o na fÃ¡brica </t>
  </si>
  <si>
    <t>placa do portÃ£o / placa sinalizaÃ§Ã£o</t>
  </si>
  <si>
    <t>sujando com o lubrificante das corrediÃ§as do portÃ£o</t>
  </si>
  <si>
    <t>colocar soleira na parte superior da placa</t>
  </si>
  <si>
    <t xml:space="preserve">picador de milho </t>
  </si>
  <si>
    <t xml:space="preserve">peneira furada </t>
  </si>
  <si>
    <t xml:space="preserve">solda/ remendo </t>
  </si>
  <si>
    <t xml:space="preserve">pedal de acionamento </t>
  </si>
  <si>
    <t xml:space="preserve">nÃ£o estÃ¡ acionando </t>
  </si>
  <si>
    <t xml:space="preserve">ajuste mola e fim de curso pedal </t>
  </si>
  <si>
    <t xml:space="preserve">guia de entrada plÃ¡stico novo vela nÃºmero 1 teste industrial </t>
  </si>
  <si>
    <t xml:space="preserve">guia fabricado fora de medida e mal soldado ) falhas e irregularidades </t>
  </si>
  <si>
    <t xml:space="preserve">refazer soldas e fazer polimento de arestas </t>
  </si>
  <si>
    <t xml:space="preserve">teste de funcionamento </t>
  </si>
  <si>
    <t>ajuste para 500 ml</t>
  </si>
  <si>
    <t>bomba pneumÃ¡tica saÃ­da do tanque</t>
  </si>
  <si>
    <t>fabricar manifold de PVC ou inox / material original da bomba nÃ£o resiste aÃ­ ataque quÃ­mico</t>
  </si>
  <si>
    <t xml:space="preserve">bomba do porÃ£o nÃ£o liga </t>
  </si>
  <si>
    <t xml:space="preserve">aciona cantareira no painel e bomba nÃ£o liga / possÃ­vel bomba queimada </t>
  </si>
  <si>
    <t xml:space="preserve">nÃ£o foi chamado o eletricista???? </t>
  </si>
  <si>
    <t xml:space="preserve">revisado fiaÃ§Ã£o atÃ© a bomba / imenda oxidada refeito imenda / </t>
  </si>
  <si>
    <t xml:space="preserve">caminhÃ£o 1518 redondo </t>
  </si>
  <si>
    <t>trocar suporte do para choques</t>
  </si>
  <si>
    <t xml:space="preserve">feito em oficina especializada </t>
  </si>
  <si>
    <t xml:space="preserve">limpeza vÃ¡lvula ajuste altura </t>
  </si>
  <si>
    <t xml:space="preserve">purga diÃ¡ria de rede </t>
  </si>
  <si>
    <t xml:space="preserve">rede Ã¡gua sanitÃ¡ria </t>
  </si>
  <si>
    <t xml:space="preserve">vÃ¡lvula da bÃ³ia trancando </t>
  </si>
  <si>
    <t xml:space="preserve">lubrificado </t>
  </si>
  <si>
    <t xml:space="preserve">bandeja </t>
  </si>
  <si>
    <t xml:space="preserve">parte inferior podre </t>
  </si>
  <si>
    <t xml:space="preserve">trocar perfis e colocar chapas de revestimento novas </t>
  </si>
  <si>
    <t xml:space="preserve">rede cloro / bomba cloro </t>
  </si>
  <si>
    <t xml:space="preserve">conexÃ£o "T' quebrada vazando </t>
  </si>
  <si>
    <t xml:space="preserve">porta </t>
  </si>
  <si>
    <t xml:space="preserve">colocar suporte de cadeado </t>
  </si>
  <si>
    <t xml:space="preserve">solda no batente e arrebite na porta </t>
  </si>
  <si>
    <t xml:space="preserve">cadeira plÃ¡stica </t>
  </si>
  <si>
    <t xml:space="preserve">arrebitado chapa para unir a parte quebrada </t>
  </si>
  <si>
    <t>elevador de caneco</t>
  </si>
  <si>
    <t>corrente exposta ao tempo</t>
  </si>
  <si>
    <t>fabricar protetor de corrente</t>
  </si>
  <si>
    <t xml:space="preserve">bomba do amaciante </t>
  </si>
  <si>
    <t xml:space="preserve">vazamento no selo/ trocar selo </t>
  </si>
  <si>
    <t xml:space="preserve">porta pequena </t>
  </si>
  <si>
    <t xml:space="preserve">chapas soltas / prender </t>
  </si>
  <si>
    <t xml:space="preserve">parafuso auto brocante </t>
  </si>
  <si>
    <t xml:space="preserve">fechadeira mÃ¡quina detergente </t>
  </si>
  <si>
    <t xml:space="preserve">nÃ£o corta / enrosca fita superior </t>
  </si>
  <si>
    <t xml:space="preserve">ajuste / de pressÃ£o desbobinador </t>
  </si>
  <si>
    <t>tanque de cloro nÃºmero 01</t>
  </si>
  <si>
    <t xml:space="preserve">acoplamento saÃ­da rosca espanada </t>
  </si>
  <si>
    <t xml:space="preserve">fabricar acoplamento novo em PVC </t>
  </si>
  <si>
    <t xml:space="preserve">instalado </t>
  </si>
  <si>
    <t xml:space="preserve">regulagem de torque </t>
  </si>
  <si>
    <t xml:space="preserve">tampador / acoplador tampa velha </t>
  </si>
  <si>
    <t>espanando rosca / tampa solta / pegando tampa .</t>
  </si>
  <si>
    <t xml:space="preserve">colocar mola espulsora / fabricaÃ§Ã£o -usinagen </t>
  </si>
  <si>
    <t xml:space="preserve">quebrados / 2 bicos </t>
  </si>
  <si>
    <t>gargalos defeituosos / sobra de material internamente / travando o bico na expulsÃ£o .</t>
  </si>
  <si>
    <t xml:space="preserve">garantir qualidade mÃ­nima de injeÃ§Ã£o de garrafas . </t>
  </si>
  <si>
    <t xml:space="preserve">roldana de traÃ§Ã£o do fio </t>
  </si>
  <si>
    <t xml:space="preserve">variaÃ§Ã£o de ajuste limitado / substituiÃ§Ã£o frequente da borracha </t>
  </si>
  <si>
    <t xml:space="preserve">aumentar curso de regulagem / </t>
  </si>
  <si>
    <t xml:space="preserve">expandir rasgo na carcaÃ§a e fazer recorte no braÃ§o guia da roldana / idealizado por Sr. Marino </t>
  </si>
  <si>
    <t>classificador de tampas derrubando tampas</t>
  </si>
  <si>
    <t xml:space="preserve">desalinhado / batido com paleteira </t>
  </si>
  <si>
    <t>tanque agitador ELAB 15 desinfetante</t>
  </si>
  <si>
    <t>tanque alvejante furado sem conserto viÃ¡vel</t>
  </si>
  <si>
    <t>transferir produtos para outro sistema de elaboraÃ§Ã£o</t>
  </si>
  <si>
    <t>fazer rede independente para evitar ao mÃ¡ximo o contato de produtos diferentes / instalar bomba exclusiva / orientaÃ§Ã£o para usuÃ¡rios na necessidade expressa da perfeita lavagem entre um produto e outro .</t>
  </si>
  <si>
    <t xml:space="preserve">soltando tampa </t>
  </si>
  <si>
    <t xml:space="preserve">tampas de modelos diferentes misturadas </t>
  </si>
  <si>
    <t xml:space="preserve">sopro limpeza bicos </t>
  </si>
  <si>
    <t xml:space="preserve">manqueira pneumÃ¡tica rompida </t>
  </si>
  <si>
    <t xml:space="preserve">troca de mangueira e conexÃ£o </t>
  </si>
  <si>
    <t xml:space="preserve">peneira / filtro </t>
  </si>
  <si>
    <t xml:space="preserve">trocar / entupido </t>
  </si>
  <si>
    <t xml:space="preserve">trocado redinha </t>
  </si>
  <si>
    <t xml:space="preserve">troca de modelo de tampa / ajuste </t>
  </si>
  <si>
    <t xml:space="preserve">ajuste / regulagem </t>
  </si>
  <si>
    <t xml:space="preserve">transbordando caixa </t>
  </si>
  <si>
    <t xml:space="preserve">servo registro travando aberto </t>
  </si>
  <si>
    <t xml:space="preserve">lubrificado / ideal troca de registro </t>
  </si>
  <si>
    <t xml:space="preserve">nÃ£o enche a caixa </t>
  </si>
  <si>
    <t xml:space="preserve">servo registro travando fechado </t>
  </si>
  <si>
    <t xml:space="preserve">lubrificado / ideal trocar por novo </t>
  </si>
  <si>
    <t xml:space="preserve">Bia com imenda da fiando oxidada (cloro) refeito imenda </t>
  </si>
  <si>
    <t xml:space="preserve">troca de seÃ§Ã£o de mangueira e conexÃµes </t>
  </si>
  <si>
    <t xml:space="preserve">resolvido vazamento maior </t>
  </si>
  <si>
    <t xml:space="preserve">bomba do elaborador de detergente </t>
  </si>
  <si>
    <t xml:space="preserve">voltou do conserto / reinstalar </t>
  </si>
  <si>
    <t xml:space="preserve">trocado conexÃµes e reinstalado </t>
  </si>
  <si>
    <t xml:space="preserve">compressor / purgador/filtro </t>
  </si>
  <si>
    <t xml:space="preserve">correia cantando na partida / nÃ­vel de Ã³leo / </t>
  </si>
  <si>
    <t xml:space="preserve">vedaÃ§Ã£o / nÃ£o temos a correta </t>
  </si>
  <si>
    <t xml:space="preserve">chegou vedaÃ§Ã£o </t>
  </si>
  <si>
    <t xml:space="preserve">bomba do filtro da rua </t>
  </si>
  <si>
    <t xml:space="preserve">consertado e reinstalado </t>
  </si>
  <si>
    <t>tanque sobrando / sem uso</t>
  </si>
  <si>
    <t>inspeÃ§Ã£o e tirar medidas</t>
  </si>
  <si>
    <t>r=85cm.  h=160cm  V= 3.630 l 
saÃ­da 50 mm lateral 
boca de acesso redonda central 40cm
fundo chato / sem rachaduras aparentes</t>
  </si>
  <si>
    <t>tanque da base do amaciante</t>
  </si>
  <si>
    <t>tampas soltas / dobradiÃ§as enferrujadas / quebradas</t>
  </si>
  <si>
    <t>trocar por dobradiÃ§as de inox 3 peÃ§as</t>
  </si>
  <si>
    <t xml:space="preserve">telhado do silo </t>
  </si>
  <si>
    <t xml:space="preserve">furado / goteiras </t>
  </si>
  <si>
    <t xml:space="preserve">tampar furos / tirar dois respiros e tampar furos/ com chapas arrebitado </t>
  </si>
  <si>
    <t xml:space="preserve">rede pneumÃ¡tica </t>
  </si>
  <si>
    <t xml:space="preserve">troca de seÃ§Ã£o de mangueira 6mm e imenda pneumÃ¡tica </t>
  </si>
  <si>
    <t xml:space="preserve">rede dos produtos </t>
  </si>
  <si>
    <t xml:space="preserve">vazamento registro </t>
  </si>
  <si>
    <t xml:space="preserve">troca de vedaÃ§Ã£o dos registro </t>
  </si>
  <si>
    <t>tanque nÃºmero Ã¡gua sanitÃ¡ria n.2</t>
  </si>
  <si>
    <t xml:space="preserve">troca de vedaÃ§Ã£o bocal de acoplamento e troca de registro 60 mm </t>
  </si>
  <si>
    <t xml:space="preserve">inspeÃ§Ã£o e purga do compressor e rede </t>
  </si>
  <si>
    <t>tanque Ã¡gua sanitÃ¡ria n.3</t>
  </si>
  <si>
    <t xml:space="preserve">encurtar tubo trocar oring do flange </t>
  </si>
  <si>
    <t xml:space="preserve">colado com silicone / colocado abraÃ§adeira / trocado carcaÃ§a do registro trincada </t>
  </si>
  <si>
    <t xml:space="preserve">servo registro travando </t>
  </si>
  <si>
    <t xml:space="preserve">plataforma trancando </t>
  </si>
  <si>
    <t xml:space="preserve">lubrificado guias e haste de cilindro / hidratado vedaÃ§Ã£o dos bicos </t>
  </si>
  <si>
    <t xml:space="preserve">rede parafina trancada / saturada </t>
  </si>
  <si>
    <t>deixado registro da parafina aberto/ rede congelada</t>
  </si>
  <si>
    <t xml:space="preserve">aquecer com maÃ§arico </t>
  </si>
  <si>
    <t>retorno de vapor</t>
  </si>
  <si>
    <t>tubo quebrado vazamentos</t>
  </si>
  <si>
    <t>troca de conexÃµes e tubo</t>
  </si>
  <si>
    <t>anexo lista de materiais</t>
  </si>
  <si>
    <t>rede ar comprimido limpeza de gargalo</t>
  </si>
  <si>
    <t>troca de trecho de mangueira 6mm e conexÃµes</t>
  </si>
  <si>
    <t xml:space="preserve">navalha de corte Ã¡gua 2litros </t>
  </si>
  <si>
    <t xml:space="preserve">nÃ£o corta fita </t>
  </si>
  <si>
    <t xml:space="preserve">nÃ£o tem navalha reserva afiada </t>
  </si>
  <si>
    <t xml:space="preserve">nÃ£o tem navalha reserva afiada confirme combinado a muito tempo </t>
  </si>
  <si>
    <t xml:space="preserve">navalha de corte fita </t>
  </si>
  <si>
    <t xml:space="preserve">nÃ£o corta </t>
  </si>
  <si>
    <t xml:space="preserve">fabricado navalha com lÃ¢mina de serra fita e lima 3 quinas ( nÃ£o tem navalha afiada reserva ) </t>
  </si>
  <si>
    <t xml:space="preserve">pedido antigo de estoque mÃ­nimo de navalhas afiadas ( produÃ§Ã£o parada por 1 hora ) </t>
  </si>
  <si>
    <t xml:space="preserve">boia tanque de serviÃ§o </t>
  </si>
  <si>
    <t xml:space="preserve">boia solta / prendido com fita de nylon </t>
  </si>
  <si>
    <t xml:space="preserve">esteira de transporte </t>
  </si>
  <si>
    <t>captaÃ§Ã£o Ã¡gua do rio para tanque de serviÃ§o</t>
  </si>
  <si>
    <t>entrada de ar / cano rÃ­gido / rompe com o golpe da vÃ¡lvula de ponta</t>
  </si>
  <si>
    <t>trocar tubos rÃ­gidos para mangueira</t>
  </si>
  <si>
    <t xml:space="preserve">lubrificar </t>
  </si>
  <si>
    <t xml:space="preserve">purga </t>
  </si>
  <si>
    <t xml:space="preserve">envasadora e linha </t>
  </si>
  <si>
    <t xml:space="preserve">rede glicerinado </t>
  </si>
  <si>
    <t xml:space="preserve">ajuste sincronia e guia </t>
  </si>
  <si>
    <t xml:space="preserve">cÃ´moda de madeira </t>
  </si>
  <si>
    <t xml:space="preserve">portes soltas </t>
  </si>
  <si>
    <t xml:space="preserve">colar </t>
  </si>
  <si>
    <t>rede "todos"</t>
  </si>
  <si>
    <t>troca de registro 32mm</t>
  </si>
  <si>
    <t xml:space="preserve">armarinho de ferramentas </t>
  </si>
  <si>
    <t xml:space="preserve">pintura </t>
  </si>
  <si>
    <t xml:space="preserve">vÃ¡lvula pneumÃ¡tica abastecimento </t>
  </si>
  <si>
    <t xml:space="preserve">travando / transbordando </t>
  </si>
  <si>
    <t xml:space="preserve">defeito nÃ£o encontrado / acompanhado por 00:30 horas 16 aberturas e fechamento sem problemas </t>
  </si>
  <si>
    <t xml:space="preserve">porta de ferro saÃ­da para bomba do rio </t>
  </si>
  <si>
    <t xml:space="preserve">dobradiÃ§a quebrada / porta podre </t>
  </si>
  <si>
    <t xml:space="preserve">troca de dobradiÃ§a </t>
  </si>
  <si>
    <t xml:space="preserve">sistema elÃ©trico fechamento vÃ¡lvula pneumÃ¡tica </t>
  </si>
  <si>
    <t xml:space="preserve">fiaÃ§Ã£o oxidada / mal contato / transbordamento </t>
  </si>
  <si>
    <t xml:space="preserve">trocado cabo de comando da bÃ³ia / lubrificado vÃ¡lvula solenÃ³ide / colocado chave " jamp" de bÃ³ia. ( fechamento manual a vÃ¡lvula ) </t>
  </si>
  <si>
    <t>ralos sem tampa setor Ã¡gua sanitÃ¡ria</t>
  </si>
  <si>
    <t>feito 8 tampas falta 8</t>
  </si>
  <si>
    <t>comprar chapa corrugada 2,5mm ( 12x12 cm) tubo galvanizado 90 mm 2 metros para fabricaÃ§Ã£o de novas tampas</t>
  </si>
  <si>
    <t xml:space="preserve">acoplamento caminhÃ£o / rede </t>
  </si>
  <si>
    <t>vazamento / facilitar ligaÃ§Ã£o</t>
  </si>
  <si>
    <t>fabricado acoplador de inox / engate removÃ­vel e cambeavel</t>
  </si>
  <si>
    <t>chapa furada vazamento</t>
  </si>
  <si>
    <t>janela aberta por terceiro para manutenÃ§Ã£o do eixo do elevador</t>
  </si>
  <si>
    <t>soldado novamente a abertura correto seria fazer janela mÃ³vel / prÃ³xima manutenÃ§Ã£o tem que cortar estrutura novamente</t>
  </si>
  <si>
    <t xml:space="preserve">armadilha tipo tÃºnel </t>
  </si>
  <si>
    <t xml:space="preserve">terminar com grade superior e terminar sistema de trava e disparo </t>
  </si>
  <si>
    <t xml:space="preserve">trocado mangueiras e conexÃµes acionamento rÃ©gua divisora </t>
  </si>
  <si>
    <t xml:space="preserve">tacho vela colorida </t>
  </si>
  <si>
    <t>troca de dois registros 1.1/2" saÃ­da e um registro de pressÃ£o 1.1".</t>
  </si>
  <si>
    <t>sensores contador de garrafas</t>
  </si>
  <si>
    <t>fabricar suportes de sensor e espelhos ( dois pares )</t>
  </si>
  <si>
    <t>suporte de sensores instalados falta adquirir os espelhos</t>
  </si>
  <si>
    <t>falta comprar os espelhos</t>
  </si>
  <si>
    <t xml:space="preserve">mangueira de saÃ­da </t>
  </si>
  <si>
    <t xml:space="preserve">ponta PVC quebrada corta </t>
  </si>
  <si>
    <t xml:space="preserve">purga de rede </t>
  </si>
  <si>
    <t xml:space="preserve">nÃ£o corta fita inferior </t>
  </si>
  <si>
    <t xml:space="preserve">navalha </t>
  </si>
  <si>
    <t>tanque parafina cemitÃ©rio</t>
  </si>
  <si>
    <t xml:space="preserve">registro guilhotina 3" eixo alavanca quebrado </t>
  </si>
  <si>
    <t xml:space="preserve">trocar eixo ( reaproveitar de outro registro de mesmo modelo </t>
  </si>
  <si>
    <t xml:space="preserve">limpeza de vÃ¡lvula </t>
  </si>
  <si>
    <t xml:space="preserve">bico </t>
  </si>
  <si>
    <t xml:space="preserve">ajustar guias laterais / fita fora de posiÃ§Ã£o </t>
  </si>
  <si>
    <t xml:space="preserve">um bico ponta quebrada / um com base quebrada / um troca de vedaÃ§Ã£o </t>
  </si>
  <si>
    <t>compressor e rede</t>
  </si>
  <si>
    <t xml:space="preserve">purga e revisÃ£o </t>
  </si>
  <si>
    <t xml:space="preserve">bico envase </t>
  </si>
  <si>
    <t xml:space="preserve">redutor extrusora </t>
  </si>
  <si>
    <t xml:space="preserve">troca de redutor </t>
  </si>
  <si>
    <t xml:space="preserve">tanque de serviÃ§o </t>
  </si>
  <si>
    <t xml:space="preserve">limpar contatos ( novamente ) </t>
  </si>
  <si>
    <t xml:space="preserve">remanejado de outra mÃ¡quina ( falta peÃ§as ) </t>
  </si>
  <si>
    <t xml:space="preserve">correia transportadora tropessando </t>
  </si>
  <si>
    <t xml:space="preserve">esticar ( esticador rosca espanada ) </t>
  </si>
  <si>
    <t xml:space="preserve">batidas com a caixa de depÃ³sito de garrafas pelo operador ao transferir de mÃ¡quina </t>
  </si>
  <si>
    <t xml:space="preserve">ajustado flutuador para nÃ­vel mais baixo </t>
  </si>
  <si>
    <t>tanque nÃºmero 4</t>
  </si>
  <si>
    <t>acoplador de tecnil com rosca ruim / compensado com veda rosca e abraÃ§adeira / fabricar novo em PVC</t>
  </si>
  <si>
    <t>fabricado novo e instalado</t>
  </si>
  <si>
    <t>mesa acumuladora</t>
  </si>
  <si>
    <t>pintura de estrutura</t>
  </si>
  <si>
    <t>aplicar convertedor/ tinta/ resina</t>
  </si>
  <si>
    <t>resina reagiu com a tinta / refazer com resina Durakene</t>
  </si>
  <si>
    <t>comoressor</t>
  </si>
  <si>
    <t>purga / revisÃ£o /completar Ã³leo / limpeza / esticar correias / verificar vazamentos.</t>
  </si>
  <si>
    <t>compressor revisado  / funcionamento satisfatÃ³rio</t>
  </si>
  <si>
    <t>obs: automatizar sistema de purga e secagem do ar.</t>
  </si>
  <si>
    <t>cabeÃ§a nÃºmero 3 soltando tampa</t>
  </si>
  <si>
    <t>regulagem</t>
  </si>
  <si>
    <t>os ajustes de torque variam conforme vasilhame e tampas</t>
  </si>
  <si>
    <t>micro da guia divisora de garrafas</t>
  </si>
  <si>
    <t>fora de posiÃ§Ã£o</t>
  </si>
  <si>
    <t>ajustado</t>
  </si>
  <si>
    <t>moto- redutor</t>
  </si>
  <si>
    <t>desarmando disjuntor</t>
  </si>
  <si>
    <t>trabalhando em fase fio rompido</t>
  </si>
  <si>
    <t>refeito ligaÃ§Ã£o</t>
  </si>
  <si>
    <t>materiais elÃ©tricos</t>
  </si>
  <si>
    <t>classificaÃ§Ã£o /  organizaÃ§Ã£o / descarte</t>
  </si>
  <si>
    <t>classificado materiais elÃ©tricos</t>
  </si>
  <si>
    <t>classificados e separados 
agrupados em uma Ãºnica prateleira</t>
  </si>
  <si>
    <t>mesa inox empacotamento</t>
  </si>
  <si>
    <t>quebrada chapa da mesa solta</t>
  </si>
  <si>
    <t>solda e polimento de borda</t>
  </si>
  <si>
    <t>lento no detergente clorado, peso baixo</t>
  </si>
  <si>
    <t>bicos nÃ£o desenvolvido para lÃ­quidos de baixa fluidez / agrava com a baixa temperatura</t>
  </si>
  <si>
    <t>testar ar forÃ§ado ( Venturi ) vÃ¡cuo na garrafa sem contato com o produto.
resultados :
- peso adequado 
- velocidade de envase baixado para 26s.( velocidade anterior 140s quando temperatura ambiente menor que 20Â°C )
refeito instalaÃ§Ã£o da bomba pneumÃ¡tica 
colocado boia pneumÃ¡tica com acionamento da bomba</t>
  </si>
  <si>
    <t>saÃ­da vapor condensado tacho sabÃ£o</t>
  </si>
  <si>
    <t>podre trocar</t>
  </si>
  <si>
    <t>armÃ¡rio de produtos em teste</t>
  </si>
  <si>
    <t>reforma / prateleiras caindo</t>
  </si>
  <si>
    <t>armÃ¡rio usado para colocar no almoxarife</t>
  </si>
  <si>
    <t>reforma / tirar partes poderes</t>
  </si>
  <si>
    <t>armÃ¡rio para futuro almoxarife</t>
  </si>
  <si>
    <t>reforma / pintura</t>
  </si>
  <si>
    <t>tampador pneumÃ¡tico detergente linha de detergente 1L</t>
  </si>
  <si>
    <t>mÃ¡quina nova / instalaÃ§Ã£o</t>
  </si>
  <si>
    <t>instalar rede elÃ©trica trifÃ¡sica com aterramento / instalar rede pneumÃ¡tica .</t>
  </si>
  <si>
    <t>rede elÃ©trica terceirizada (Lembek) 
rede pneumÃ¡tica falta registro geral .</t>
  </si>
  <si>
    <t>envasadora lenta / baixa produÃ§Ã£o/ detergente clorado 2.000 litros 6:30 h.</t>
  </si>
  <si>
    <t>baixa vasÃ£o / escoamento lento / produto nÃ£o desce por gravidade / forÃ§ar produto .</t>
  </si>
  <si>
    <t>mudar princÃ­pio de funcionamento da mÃ¡quina de envase por gravidade por envase forÃ§ado Venturi provocando vÃ¡cuo.</t>
  </si>
  <si>
    <t>sistema envase forÃ§ado funcionando / envase detergente clorado baixado para 2 horas</t>
  </si>
  <si>
    <t>rede de entrada e saÃ­da novo produto</t>
  </si>
  <si>
    <t>produto novo em garrafa nova</t>
  </si>
  <si>
    <t>fazer nova rede do tanque misturador pra tanque armazenagem
fazer nova rede do tanque de armazenagem para mÃ¡quina 1 litro detergente</t>
  </si>
  <si>
    <t>falta adaptar mÃ¡quina de 1 litro detergente para 3 litros lava roupas</t>
  </si>
  <si>
    <t>rede de subida do detergente</t>
  </si>
  <si>
    <t>3 registros quebrados</t>
  </si>
  <si>
    <t>troca de registros e conexÃµes</t>
  </si>
  <si>
    <t>obs: alguns itens tem no estoque .</t>
  </si>
  <si>
    <t>tubulaÃ§Ã£o nova para tanque do sal</t>
  </si>
  <si>
    <t>fazer rede nova do tanque do sal para tanque pequeno do lava roupas ( Ã¡gua quente )</t>
  </si>
  <si>
    <t>rede nova</t>
  </si>
  <si>
    <t>extrusora embalagens</t>
  </si>
  <si>
    <t>troca de conjunto de rosca</t>
  </si>
  <si>
    <t>desmontar e montar rosca recuperada</t>
  </si>
  <si>
    <t>rede descarga do hipoclorito  / soda</t>
  </si>
  <si>
    <t>vazamento espigÃ£o e vazamento registro selecionador de tanques</t>
  </si>
  <si>
    <t>troca</t>
  </si>
  <si>
    <t>mangueira e espigÃ£o quebrados 3 bicos</t>
  </si>
  <si>
    <t>atÃ© ressecar novamente / mÃ©dia 2 meses</t>
  </si>
  <si>
    <t>rede limpeza envasadora amaciante</t>
  </si>
  <si>
    <t>troca de registro e troca de acoplamento da mangueira de limpeza</t>
  </si>
  <si>
    <t>roleira saÃ­da da embaladora mÃ¡quina Ã¡gua 5 L</t>
  </si>
  <si>
    <t>fabricaÃ§Ã£o de nova estrutura</t>
  </si>
  <si>
    <t>mÃ¡quina envase "detergente 1 L "</t>
  </si>
  <si>
    <t>instalar rede de alimentaÃ§Ã£o de produto novo ( para esta mÃ¡quina ) independente</t>
  </si>
  <si>
    <t>montar rede nova 40 mm desde o tanque de estoque atÃ© a mÃ¡quina com entrada de Ã¡gua para lavaÃ§Ã£o / bÃ³ia nova e furacÃ£o para boia nova / consertar tampa da caixa da mÃ¡quina para facilitar acesso/ furacÃ£o lage e isolamento com espuma expansiva</t>
  </si>
  <si>
    <t>tanque cebo 01 ( porta)</t>
  </si>
  <si>
    <t>vazamento na uniÃ£o da serpentina</t>
  </si>
  <si>
    <t>troca de uniÃ£o</t>
  </si>
  <si>
    <t>bomba reserva hipoclorito</t>
  </si>
  <si>
    <t>vazamentos / perda de rendimento</t>
  </si>
  <si>
    <t>refazer acento traseiro do selo / refazer eixo no acento do selo / usinar tampa traseira da carcaÃ§a.</t>
  </si>
  <si>
    <t>mangueira rachada 2 unidades</t>
  </si>
  <si>
    <t>troca / mangueira de PVC reage com o cloro</t>
  </si>
  <si>
    <t>bomba retorno</t>
  </si>
  <si>
    <t>nÃ£o puxa ( relatado )</t>
  </si>
  <si>
    <t>nÃ£o encontrado defeito bomba funcionando normal ( acompanhado 8 ciclos )</t>
  </si>
  <si>
    <t>trancando garrafas</t>
  </si>
  <si>
    <t>ajuste de guia e estrela</t>
  </si>
  <si>
    <t>calha para sabÃ£o de coco</t>
  </si>
  <si>
    <t>fabricar duas calhas para escoar sabÃ£o para formas</t>
  </si>
  <si>
    <t>fabricaÃ§Ã£o sob medida</t>
  </si>
  <si>
    <t>quebra da mola expulsarora da tampa / cabeÃ§a de torque</t>
  </si>
  <si>
    <t>troca da mola e trava de parafuso do conjunto</t>
  </si>
  <si>
    <t>abastecimento mÃ¡quina amaciante</t>
  </si>
  <si>
    <t>troca de peneira entrada do produto</t>
  </si>
  <si>
    <t>troca / peneira saturada</t>
  </si>
  <si>
    <t>mangueiras quebradas / vazamento</t>
  </si>
  <si>
    <t>troca de mangueiras ( 5 ).</t>
  </si>
  <si>
    <t>mangueira corrugada de PVC / correto corrugado de silicone</t>
  </si>
  <si>
    <t>identificaÃ§Ã£o geral de manutenÃ§Ã£o mecÃ¢nica e elÃ©trica</t>
  </si>
  <si>
    <t>corte e furacÃ£o de compensado para fabricar placas de identificaÃ§Ã£o</t>
  </si>
  <si>
    <t>pedido da seguranÃ§a do trabalho</t>
  </si>
  <si>
    <t>paleteira setor garrafinha</t>
  </si>
  <si>
    <t>estrutura quebrada / garfo aberto /</t>
  </si>
  <si>
    <t>macaquear garfos para posiÃ§Ã£o / soldar junÃ§Ãµes quebradas</t>
  </si>
  <si>
    <t>agitador</t>
  </si>
  <si>
    <t>desarme inversor</t>
  </si>
  <si>
    <t>falta de perÃ­cia do operador na ligada
ligado o versor em rotaÃ§Ã£o mÃ¡xima na partida causando alta corrente e consequentemente desarme sÃ³ mesmo</t>
  </si>
  <si>
    <t>data</t>
  </si>
  <si>
    <t>cod</t>
  </si>
  <si>
    <t>alpha1</t>
  </si>
  <si>
    <t>alpha2</t>
  </si>
  <si>
    <t>alpha3</t>
  </si>
  <si>
    <t>m_alpha</t>
  </si>
  <si>
    <t>alpha5</t>
  </si>
  <si>
    <t>alpha6</t>
  </si>
  <si>
    <t>Custo de material</t>
  </si>
  <si>
    <t>Custo de mao de obra</t>
  </si>
  <si>
    <t>custo total</t>
  </si>
  <si>
    <t>Emissão</t>
  </si>
  <si>
    <t>Status</t>
  </si>
  <si>
    <t>Covenrsor data</t>
  </si>
  <si>
    <t>n</t>
  </si>
  <si>
    <t>ID</t>
  </si>
  <si>
    <t>Máquina</t>
  </si>
  <si>
    <t>f()</t>
  </si>
  <si>
    <t>n=</t>
  </si>
  <si>
    <t>m=</t>
  </si>
  <si>
    <t>description</t>
  </si>
  <si>
    <t>price</t>
  </si>
  <si>
    <t>notes</t>
  </si>
  <si>
    <t>Mao De Obra</t>
  </si>
  <si>
    <t>Parafuso Phillips Inox Rosca Postica 4x20 Mm</t>
  </si>
  <si>
    <t>Usinagem Terceiros</t>
  </si>
  <si>
    <t>Chapa Tecnil Sobre Medida</t>
  </si>
  <si>
    <t>Metalon 20x1.5 mm AÃ§o 1020.</t>
  </si>
  <si>
    <t>Parafuso Estojo 6x10mm</t>
  </si>
  <si>
    <t>Limpa Fossa</t>
  </si>
  <si>
    <t>Revestimento Em Fibra Tanque De Retorno</t>
  </si>
  <si>
    <t>Afiar Navalhas De Corte De Fita.</t>
  </si>
  <si>
    <t>MÃ£o De Obra Terceiros</t>
  </si>
  <si>
    <t>valor estimado junto ao fornecedor</t>
  </si>
  <si>
    <t>ServiÃ§o EletrÃ´nica</t>
  </si>
  <si>
    <t>serviÃ§o usinagem em PVC</t>
  </si>
  <si>
    <t>serviÃ§o simples feito na oficina</t>
  </si>
  <si>
    <t>usinagem em inox</t>
  </si>
  <si>
    <t>serviÃ§o / corte / dobra</t>
  </si>
  <si>
    <t>Detalhe do componente</t>
  </si>
  <si>
    <t>Defeito</t>
  </si>
  <si>
    <t>Reporte 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</si>
</sst>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0" borderId="1" xfId="0" applyFont="1" applyBorder="1"/>
    <xf numFmtId="15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2" fillId="0" borderId="0" xfId="0" applyFont="1"/>
    <xf numFmtId="0" fontId="2" fillId="0" borderId="0" xfId="0" applyNumberFormat="1" applyFont="1"/>
    <xf numFmtId="0" fontId="0" fillId="0" borderId="3" xfId="0" applyBorder="1"/>
    <xf numFmtId="0" fontId="0" fillId="0" borderId="0" xfId="0" applyBorder="1"/>
    <xf numFmtId="0" fontId="0" fillId="0" borderId="4" xfId="0" applyBorder="1"/>
    <xf numFmtId="14" fontId="2" fillId="0" borderId="3" xfId="0" applyNumberFormat="1" applyFont="1" applyBorder="1"/>
    <xf numFmtId="0" fontId="3" fillId="0" borderId="3" xfId="0" applyFont="1" applyBorder="1"/>
    <xf numFmtId="14" fontId="0" fillId="0" borderId="3" xfId="0" applyNumberFormat="1" applyBorder="1"/>
    <xf numFmtId="0" fontId="0" fillId="0" borderId="3" xfId="0" applyNumberFormat="1" applyBorder="1"/>
    <xf numFmtId="0" fontId="2" fillId="0" borderId="3" xfId="0" applyNumberFormat="1" applyFon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33CF926F-C2F5-4CA1-A63F-87702AD609DE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customer_id" tableColumnId="2"/>
      <queryTableField id="3" name="status" tableColumnId="3"/>
      <queryTableField id="4" name="total_amount_products" tableColumnId="4"/>
      <queryTableField id="5" name="total_amount_services" tableColumnId="5"/>
      <queryTableField id="6" name="discount" tableColumnId="6"/>
      <queryTableField id="7" name="total_amount" tableColumnId="7"/>
      <queryTableField id="8" name="received_at" tableColumnId="8"/>
      <queryTableField id="9" name="realized_at" tableColumnId="9"/>
      <queryTableField id="10" name="delivery_at" tableColumnId="10"/>
      <queryTableField id="11" name="equipments_description" tableColumnId="11"/>
      <queryTableField id="12" name="defects_description" tableColumnId="12"/>
      <queryTableField id="13" name="technical_report" tableColumnId="13"/>
      <queryTableField id="14" name="warranty" tableColumnId="14"/>
      <queryTableField id="15" name="created_at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843CA43-E6EE-4DA6-AC07-D80E5BA0B9DA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description" tableColumnId="2"/>
      <queryTableField id="3" name="price" tableColumnId="3"/>
      <queryTableField id="4" name="notes" tableColumnId="4"/>
      <queryTableField id="5" name="created_a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859105-4592-4CAB-8DB1-4A6CFFF45CD3}" name="service_order__4" displayName="service_order__4" ref="A1:O571" tableType="queryTable" totalsRowShown="0">
  <autoFilter ref="A1:O571" xr:uid="{2D859105-4592-4CAB-8DB1-4A6CFFF45CD3}"/>
  <sortState xmlns:xlrd2="http://schemas.microsoft.com/office/spreadsheetml/2017/richdata2" ref="A2:O571">
    <sortCondition ref="A2:A571"/>
  </sortState>
  <tableColumns count="15">
    <tableColumn id="1" xr3:uid="{1A8B1889-3FAC-4030-B940-396E33020D81}" uniqueName="1" name="id" queryTableFieldId="1"/>
    <tableColumn id="2" xr3:uid="{23D6D2F0-1854-4B49-921A-35D777AFF537}" uniqueName="2" name="customer_id" queryTableFieldId="2"/>
    <tableColumn id="3" xr3:uid="{CC9ACEB6-7DC1-4046-A474-BD29EF7BDC27}" uniqueName="3" name="status" queryTableFieldId="3"/>
    <tableColumn id="4" xr3:uid="{ED9FE068-7943-4357-AC2F-1A3C2CDD5D3A}" uniqueName="4" name="total_amount_products" queryTableFieldId="4"/>
    <tableColumn id="5" xr3:uid="{8330AB22-4858-41C6-ADC4-87B05B99BE0D}" uniqueName="5" name="total_amount_services" queryTableFieldId="5"/>
    <tableColumn id="6" xr3:uid="{59E1186D-73D6-4BFF-BA74-3DF770D12E5B}" uniqueName="6" name="discount" queryTableFieldId="6"/>
    <tableColumn id="7" xr3:uid="{757A1972-6D3D-4E84-8F56-CC4E33983B24}" uniqueName="7" name="total_amount" queryTableFieldId="7"/>
    <tableColumn id="8" xr3:uid="{B14B9CC6-D245-437B-A14E-794DD5464E57}" uniqueName="8" name="received_at" queryTableFieldId="8"/>
    <tableColumn id="9" xr3:uid="{7D04E503-B6F8-4C93-B403-4B6140594B9C}" uniqueName="9" name="realized_at" queryTableFieldId="9"/>
    <tableColumn id="10" xr3:uid="{96232CB4-9ACE-446E-A51F-E08F5E557FD0}" uniqueName="10" name="delivery_at" queryTableFieldId="10"/>
    <tableColumn id="11" xr3:uid="{A6EDA5D9-EC2C-4E9C-A1B9-7899D9BCDD03}" uniqueName="11" name="equipments_description" queryTableFieldId="11" dataDxfId="5"/>
    <tableColumn id="12" xr3:uid="{714076AA-A3DA-4957-9C4E-C4CD9F82D0EF}" uniqueName="12" name="defects_description" queryTableFieldId="12" dataDxfId="4"/>
    <tableColumn id="13" xr3:uid="{2715A97B-78E9-4F25-9F50-C34468A16EA9}" uniqueName="13" name="technical_report" queryTableFieldId="13" dataDxfId="3"/>
    <tableColumn id="14" xr3:uid="{56133E65-B685-46E6-9F9F-627354FC0AFC}" uniqueName="14" name="warranty" queryTableFieldId="14" dataDxfId="2"/>
    <tableColumn id="15" xr3:uid="{60E2DA40-47DD-4766-AE9A-2864B02CD629}" uniqueName="15" name="created_at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379BC-EB3E-45A1-B0D0-78F60C0B609D}" name="service" displayName="service" ref="A1:E15" tableType="queryTable" totalsRowShown="0">
  <autoFilter ref="A1:E15" xr:uid="{935379BC-EB3E-45A1-B0D0-78F60C0B609D}"/>
  <tableColumns count="5">
    <tableColumn id="1" xr3:uid="{2E3FA818-4AA9-4D1A-8637-C4E06CDB212F}" uniqueName="1" name="id" queryTableFieldId="1"/>
    <tableColumn id="2" xr3:uid="{0F68614F-1899-4F0A-AB5B-B1D17C49BEE7}" uniqueName="2" name="description" queryTableFieldId="2" dataDxfId="1"/>
    <tableColumn id="3" xr3:uid="{385F6A76-162C-4C85-9719-30B592EA3DDC}" uniqueName="3" name="price" queryTableFieldId="3"/>
    <tableColumn id="4" xr3:uid="{C5050C2E-3868-4036-935D-2E2A396E9346}" uniqueName="4" name="notes" queryTableFieldId="4" dataDxfId="0"/>
    <tableColumn id="5" xr3:uid="{A595E522-2752-4B19-9816-6D484BCCB253}" uniqueName="5" name="created_a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C168-8010-4141-8AF5-4C164BD165F7}">
  <dimension ref="A1:S572"/>
  <sheetViews>
    <sheetView tabSelected="1" workbookViewId="0">
      <selection activeCell="D6" sqref="D6"/>
    </sheetView>
  </sheetViews>
  <sheetFormatPr defaultRowHeight="14.4" x14ac:dyDescent="0.3"/>
  <cols>
    <col min="2" max="2" width="11.109375" customWidth="1"/>
    <col min="3" max="3" width="11.77734375" bestFit="1" customWidth="1"/>
    <col min="4" max="4" width="11.6640625" customWidth="1"/>
    <col min="5" max="5" width="20.88671875" bestFit="1" customWidth="1"/>
    <col min="6" max="6" width="20.88671875" customWidth="1"/>
    <col min="7" max="7" width="14.109375" bestFit="1" customWidth="1"/>
    <col min="8" max="8" width="14.109375" customWidth="1"/>
    <col min="9" max="9" width="15.44140625" bestFit="1" customWidth="1"/>
    <col min="10" max="10" width="19.109375" bestFit="1" customWidth="1"/>
    <col min="18" max="19" width="10.5546875" bestFit="1" customWidth="1"/>
  </cols>
  <sheetData>
    <row r="1" spans="1:19" x14ac:dyDescent="0.3">
      <c r="A1" s="8" t="s">
        <v>1498</v>
      </c>
      <c r="B1" s="8" t="s">
        <v>1494</v>
      </c>
      <c r="C1" s="8" t="s">
        <v>1495</v>
      </c>
      <c r="D1" s="8" t="s">
        <v>1499</v>
      </c>
      <c r="E1" s="8" t="s">
        <v>1522</v>
      </c>
      <c r="F1" s="8" t="s">
        <v>1523</v>
      </c>
      <c r="G1" s="8" t="s">
        <v>1524</v>
      </c>
      <c r="H1" s="8"/>
      <c r="I1" s="8" t="s">
        <v>1491</v>
      </c>
      <c r="J1" s="8" t="s">
        <v>1492</v>
      </c>
      <c r="K1" s="8" t="s">
        <v>1493</v>
      </c>
    </row>
    <row r="2" spans="1:19" x14ac:dyDescent="0.3">
      <c r="A2" s="8">
        <f>service_order__4[[#This Row],[id]]</f>
        <v>1</v>
      </c>
      <c r="B2" s="11">
        <f>ROUNDDOWN(AUX!$O$4*service_order__4[[#This Row],[created_at]]+AUX!$O$3,0)</f>
        <v>43500</v>
      </c>
      <c r="C2" s="8"/>
      <c r="D2" s="12" t="e" cm="1">
        <f t="array" ref="D2">IF(service_order!$G$3=1,service!$B$2,IF(service_order!$G$3=2,service!$B$3,IF(service_order!$G$3=3,service!$B$4,IF(service_order!$G$3=4,service!$B$5,IF(service_order!$G$3=5,service!$B$6,IF(service_order!$G$3=6,service!$B$7,IF(service_order!$G$3=7,service!$B$8,IF(service_order!$G$3=8,service!$B$9,IF(service_order!$G$3=9,service!$B$10,IF(service_order!$G$3=10,service!$B$11,IF(service_order!$G$3=11,service!$B$12,IF(service_order!$G$3=12,service!$B$13,IF(service_order!$G$3=13,service!$B$14,IF(service_order!$G$3=14,service!$B$15,”erro”))))))))))))))</f>
        <v>#NAME?</v>
      </c>
      <c r="E2" s="8" t="str">
        <f>service_order__4[[#This Row],[equipments_description]]</f>
        <v/>
      </c>
      <c r="F2" s="8" t="str">
        <f>service_order__4[[#This Row],[defects_description]]</f>
        <v>vazamento reservatÃ³rio principal de envaze</v>
      </c>
      <c r="G2" s="8"/>
      <c r="H2" s="8"/>
      <c r="I2" s="8">
        <f>service_order__4[[#This Row],[total_amount_products]]</f>
        <v>23950</v>
      </c>
      <c r="J2" s="8">
        <f>service_order__4[[#This Row],[total_amount_services]]</f>
        <v>5200</v>
      </c>
      <c r="K2" s="8">
        <f>service_order__4[[#This Row],[total_amount]]</f>
        <v>29150</v>
      </c>
      <c r="L2" s="9"/>
      <c r="M2" s="9"/>
      <c r="N2" s="9"/>
      <c r="O2" s="9"/>
    </row>
    <row r="3" spans="1:19" x14ac:dyDescent="0.3">
      <c r="A3" s="8">
        <f>service_order__4[[#This Row],[id]]</f>
        <v>2</v>
      </c>
      <c r="B3" s="11">
        <f>ROUNDDOWN(AUX!$O$4*service_order__4[[#This Row],[created_at]]+AUX!$O$3,0)</f>
        <v>43500</v>
      </c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S3" s="7"/>
    </row>
    <row r="4" spans="1:19" x14ac:dyDescent="0.3">
      <c r="A4" s="8">
        <f>service_order__4[[#This Row],[id]]</f>
        <v>3</v>
      </c>
      <c r="B4" s="11">
        <f>ROUNDDOWN(AUX!$O$4*service_order__4[[#This Row],[created_at]]+AUX!$O$3,0)</f>
        <v>43522</v>
      </c>
      <c r="C4" s="8"/>
      <c r="D4" s="8"/>
      <c r="E4" s="8"/>
      <c r="F4" s="8"/>
      <c r="G4" s="8"/>
      <c r="H4" s="8"/>
      <c r="I4" s="8"/>
      <c r="J4" s="8"/>
      <c r="K4" s="8"/>
      <c r="L4" s="9"/>
      <c r="M4" s="9"/>
      <c r="N4" s="9"/>
      <c r="O4" s="9"/>
    </row>
    <row r="5" spans="1:19" x14ac:dyDescent="0.3">
      <c r="A5" s="8">
        <f>service_order__4[[#This Row],[id]]</f>
        <v>4</v>
      </c>
      <c r="B5" s="11">
        <f>ROUNDDOWN(AUX!$O$4*service_order__4[[#This Row],[created_at]]+AUX!$O$3,0)</f>
        <v>43523</v>
      </c>
      <c r="C5" s="8"/>
      <c r="D5" s="13"/>
      <c r="E5" s="8"/>
      <c r="F5" s="8"/>
      <c r="G5" s="8"/>
      <c r="H5" s="8"/>
      <c r="I5" s="8"/>
      <c r="J5" s="8"/>
      <c r="K5" s="8"/>
      <c r="L5" s="9"/>
      <c r="M5" s="9"/>
      <c r="N5" s="9"/>
      <c r="O5" s="9"/>
      <c r="R5" s="1"/>
    </row>
    <row r="6" spans="1:19" x14ac:dyDescent="0.3">
      <c r="A6" s="8">
        <f>service_order__4[[#This Row],[id]]</f>
        <v>5</v>
      </c>
      <c r="B6" s="11">
        <f>ROUNDDOWN(AUX!$O$4*service_order__4[[#This Row],[created_at]]+AUX!$O$3,0)</f>
        <v>43524</v>
      </c>
      <c r="C6" s="8"/>
      <c r="D6" s="15"/>
      <c r="E6" s="8"/>
      <c r="F6" s="8"/>
      <c r="G6" s="8"/>
      <c r="H6" s="8"/>
      <c r="I6" s="13"/>
      <c r="J6" s="8"/>
      <c r="K6" s="8"/>
      <c r="L6" s="9"/>
      <c r="M6" s="9"/>
      <c r="N6" s="9"/>
      <c r="O6" s="9"/>
      <c r="R6" s="1"/>
    </row>
    <row r="7" spans="1:19" x14ac:dyDescent="0.3">
      <c r="A7" s="8">
        <f>service_order__4[[#This Row],[id]]</f>
        <v>6</v>
      </c>
      <c r="B7" s="11">
        <f>ROUNDDOWN(AUX!$O$4*service_order__4[[#This Row],[created_at]]+AUX!$O$3,0)</f>
        <v>43524</v>
      </c>
      <c r="C7" s="8"/>
      <c r="D7" s="14"/>
      <c r="E7" s="8"/>
      <c r="F7" s="8"/>
      <c r="G7" s="8"/>
      <c r="H7" s="8"/>
      <c r="I7" s="8"/>
      <c r="J7" s="8"/>
      <c r="K7" s="8"/>
      <c r="L7" s="9"/>
      <c r="M7" s="9"/>
      <c r="N7" s="9"/>
      <c r="O7" s="9"/>
    </row>
    <row r="8" spans="1:19" x14ac:dyDescent="0.3">
      <c r="A8" s="8">
        <f>service_order__4[[#This Row],[id]]</f>
        <v>7</v>
      </c>
      <c r="B8" s="11">
        <f>ROUNDDOWN(AUX!$O$4*service_order__4[[#This Row],[created_at]]+AUX!$O$3,0)</f>
        <v>43530</v>
      </c>
      <c r="C8" s="8"/>
      <c r="D8" s="8"/>
      <c r="E8" s="8"/>
      <c r="F8" s="8"/>
      <c r="G8" s="8"/>
      <c r="H8" s="8"/>
      <c r="I8" s="13"/>
      <c r="J8" s="8"/>
      <c r="K8" s="8"/>
      <c r="L8" s="9"/>
      <c r="M8" s="9"/>
      <c r="N8" s="9"/>
      <c r="O8" s="9"/>
    </row>
    <row r="9" spans="1:19" x14ac:dyDescent="0.3">
      <c r="A9" s="8">
        <f>service_order__4[[#This Row],[id]]</f>
        <v>8</v>
      </c>
      <c r="B9" s="11">
        <f>ROUNDDOWN(AUX!$O$4*service_order__4[[#This Row],[created_at]]+AUX!$O$3,0)</f>
        <v>43698</v>
      </c>
      <c r="C9" s="8"/>
      <c r="D9" s="8"/>
      <c r="E9" s="8"/>
      <c r="F9" s="8"/>
      <c r="G9" s="8"/>
      <c r="H9" s="8"/>
      <c r="I9" s="8"/>
      <c r="J9" s="8"/>
      <c r="K9" s="8"/>
      <c r="L9" s="9"/>
      <c r="M9" s="9"/>
      <c r="N9" s="9"/>
      <c r="O9" s="9"/>
    </row>
    <row r="10" spans="1:19" x14ac:dyDescent="0.3">
      <c r="A10" s="8">
        <f>service_order__4[[#This Row],[id]]</f>
        <v>9</v>
      </c>
      <c r="B10" s="11">
        <f>ROUNDDOWN(AUX!$O$4*service_order__4[[#This Row],[created_at]]+AUX!$O$3,0)</f>
        <v>43698</v>
      </c>
      <c r="C10" s="8"/>
      <c r="D10" s="8"/>
      <c r="E10" s="8"/>
      <c r="F10" s="8"/>
      <c r="G10" s="8"/>
      <c r="H10" s="8"/>
      <c r="I10" s="8"/>
      <c r="J10" s="8"/>
      <c r="K10" s="8"/>
      <c r="L10" s="9"/>
      <c r="M10" s="9"/>
      <c r="N10" s="9"/>
      <c r="O10" s="9"/>
    </row>
    <row r="11" spans="1:19" x14ac:dyDescent="0.3">
      <c r="A11" s="8">
        <f>service_order__4[[#This Row],[id]]</f>
        <v>10</v>
      </c>
      <c r="B11" s="11">
        <f>ROUNDDOWN(AUX!$O$4*service_order__4[[#This Row],[created_at]]+AUX!$O$3,0)</f>
        <v>43698</v>
      </c>
      <c r="C11" s="8"/>
      <c r="D11" s="8"/>
      <c r="E11" s="8"/>
      <c r="F11" s="8"/>
      <c r="G11" s="8"/>
      <c r="H11" s="8"/>
      <c r="I11" s="8"/>
      <c r="J11" s="8"/>
      <c r="K11" s="8"/>
      <c r="L11" s="9"/>
      <c r="M11" s="9"/>
      <c r="N11" s="9"/>
      <c r="O11" s="9"/>
    </row>
    <row r="12" spans="1:19" x14ac:dyDescent="0.3">
      <c r="A12" s="8">
        <f>service_order__4[[#This Row],[id]]</f>
        <v>11</v>
      </c>
      <c r="B12" s="11">
        <f>ROUNDDOWN(AUX!$O$4*service_order__4[[#This Row],[created_at]]+AUX!$O$3,0)</f>
        <v>43698</v>
      </c>
      <c r="C12" s="8"/>
      <c r="D12" s="8"/>
      <c r="E12" s="8"/>
      <c r="F12" s="8"/>
      <c r="G12" s="8"/>
      <c r="H12" s="8"/>
      <c r="I12" s="8"/>
      <c r="J12" s="8"/>
      <c r="K12" s="11"/>
      <c r="L12" s="9"/>
      <c r="M12" s="9"/>
      <c r="N12" s="9"/>
      <c r="O12" s="9"/>
    </row>
    <row r="13" spans="1:19" x14ac:dyDescent="0.3">
      <c r="A13" s="8">
        <f>service_order__4[[#This Row],[id]]</f>
        <v>13</v>
      </c>
      <c r="B13" s="11">
        <f>ROUNDDOWN(AUX!$O$4*service_order__4[[#This Row],[created_at]]+AUX!$O$3,0)</f>
        <v>43685</v>
      </c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  <c r="N13" s="9"/>
      <c r="O13" s="9"/>
    </row>
    <row r="14" spans="1:19" x14ac:dyDescent="0.3">
      <c r="A14" s="8">
        <f>service_order__4[[#This Row],[id]]</f>
        <v>14</v>
      </c>
      <c r="B14" s="11">
        <f>ROUNDDOWN(AUX!$O$4*service_order__4[[#This Row],[created_at]]+AUX!$O$3,0)</f>
        <v>43697</v>
      </c>
      <c r="C14" s="8"/>
      <c r="D14" s="8"/>
      <c r="E14" s="8"/>
      <c r="F14" s="8"/>
      <c r="G14" s="8"/>
      <c r="H14" s="8"/>
      <c r="I14" s="8"/>
      <c r="J14" s="8"/>
      <c r="K14" s="8"/>
      <c r="L14" s="9"/>
      <c r="M14" s="9"/>
      <c r="N14" s="9"/>
      <c r="O14" s="9"/>
    </row>
    <row r="15" spans="1:19" x14ac:dyDescent="0.3">
      <c r="A15" s="8">
        <f>service_order__4[[#This Row],[id]]</f>
        <v>15</v>
      </c>
      <c r="B15" s="11">
        <f>ROUNDDOWN(AUX!$O$4*service_order__4[[#This Row],[created_at]]+AUX!$O$3,0)</f>
        <v>43699</v>
      </c>
      <c r="C15" s="8"/>
      <c r="D15" s="8"/>
      <c r="E15" s="8"/>
      <c r="F15" s="8"/>
      <c r="G15" s="8"/>
      <c r="H15" s="8"/>
      <c r="I15" s="8"/>
      <c r="J15" s="8"/>
      <c r="K15" s="8"/>
      <c r="L15" s="9"/>
      <c r="M15" s="9"/>
      <c r="N15" s="9"/>
      <c r="O15" s="9"/>
    </row>
    <row r="16" spans="1:19" x14ac:dyDescent="0.3">
      <c r="A16" s="8">
        <f>service_order__4[[#This Row],[id]]</f>
        <v>16</v>
      </c>
      <c r="B16" s="11">
        <f>ROUNDDOWN(AUX!$O$4*service_order__4[[#This Row],[created_at]]+AUX!$O$3,0)</f>
        <v>43698</v>
      </c>
      <c r="C16" s="8"/>
      <c r="D16" s="8"/>
      <c r="E16" s="8"/>
      <c r="F16" s="8"/>
      <c r="G16" s="8"/>
      <c r="H16" s="8"/>
      <c r="I16" s="8"/>
      <c r="J16" s="8"/>
      <c r="K16" s="8"/>
      <c r="L16" s="9"/>
      <c r="M16" s="9"/>
      <c r="N16" s="9"/>
      <c r="O16" s="9"/>
    </row>
    <row r="17" spans="1:15" x14ac:dyDescent="0.3">
      <c r="A17" s="8">
        <f>service_order__4[[#This Row],[id]]</f>
        <v>17</v>
      </c>
      <c r="B17" s="11">
        <f>ROUNDDOWN(AUX!$O$4*service_order__4[[#This Row],[created_at]]+AUX!$O$3,0)</f>
        <v>43699</v>
      </c>
      <c r="C17" s="8"/>
      <c r="D17" s="8"/>
      <c r="E17" s="8"/>
      <c r="F17" s="8"/>
      <c r="G17" s="8"/>
      <c r="H17" s="8"/>
      <c r="I17" s="8"/>
      <c r="J17" s="8"/>
      <c r="K17" s="8"/>
      <c r="L17" s="9"/>
      <c r="M17" s="9"/>
      <c r="N17" s="9"/>
      <c r="O17" s="9"/>
    </row>
    <row r="18" spans="1:15" x14ac:dyDescent="0.3">
      <c r="A18" s="8">
        <f>service_order__4[[#This Row],[id]]</f>
        <v>18</v>
      </c>
      <c r="B18" s="11">
        <f>ROUNDDOWN(AUX!$O$4*service_order__4[[#This Row],[created_at]]+AUX!$O$3,0)</f>
        <v>43698</v>
      </c>
      <c r="C18" s="8"/>
      <c r="D18" s="8"/>
      <c r="E18" s="8"/>
      <c r="F18" s="8"/>
      <c r="G18" s="8"/>
      <c r="H18" s="8"/>
      <c r="I18" s="8"/>
      <c r="J18" s="8"/>
      <c r="K18" s="8"/>
      <c r="L18" s="9"/>
      <c r="M18" s="9"/>
      <c r="N18" s="9"/>
      <c r="O18" s="9"/>
    </row>
    <row r="19" spans="1:15" x14ac:dyDescent="0.3">
      <c r="A19" s="8">
        <f>service_order__4[[#This Row],[id]]</f>
        <v>19</v>
      </c>
      <c r="B19" s="11">
        <f>ROUNDDOWN(AUX!$O$4*service_order__4[[#This Row],[created_at]]+AUX!$O$3,0)</f>
        <v>43698</v>
      </c>
      <c r="C19" s="8"/>
      <c r="D19" s="8"/>
      <c r="E19" s="8"/>
      <c r="F19" s="8"/>
      <c r="G19" s="8"/>
      <c r="H19" s="8"/>
      <c r="I19" s="8"/>
      <c r="J19" s="8"/>
      <c r="K19" s="8"/>
      <c r="L19" s="9"/>
      <c r="M19" s="9"/>
      <c r="N19" s="9"/>
      <c r="O19" s="9"/>
    </row>
    <row r="20" spans="1:15" x14ac:dyDescent="0.3">
      <c r="A20" s="8">
        <f>service_order__4[[#This Row],[id]]</f>
        <v>20</v>
      </c>
      <c r="B20" s="11">
        <f>ROUNDDOWN(AUX!$O$4*service_order__4[[#This Row],[created_at]]+AUX!$O$3,0)</f>
        <v>44253</v>
      </c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  <c r="O20" s="9"/>
    </row>
    <row r="21" spans="1:15" x14ac:dyDescent="0.3">
      <c r="A21" s="8">
        <f>service_order__4[[#This Row],[id]]</f>
        <v>21</v>
      </c>
      <c r="B21" s="11">
        <f>ROUNDDOWN(AUX!$O$4*service_order__4[[#This Row],[created_at]]+AUX!$O$3,0)</f>
        <v>43698</v>
      </c>
      <c r="C21" s="8"/>
      <c r="D21" s="8"/>
      <c r="E21" s="8" t="str">
        <f>service_order__4[[#This Row],[equipments_description]]</f>
        <v/>
      </c>
      <c r="F21" s="8"/>
      <c r="G21" s="8"/>
      <c r="H21" s="8"/>
      <c r="I21" s="8"/>
      <c r="J21" s="8"/>
      <c r="K21" s="8"/>
      <c r="L21" s="9"/>
      <c r="M21" s="9"/>
      <c r="N21" s="9"/>
      <c r="O21" s="9"/>
    </row>
    <row r="22" spans="1:15" x14ac:dyDescent="0.3">
      <c r="A22" s="8">
        <f>service_order__4[[#This Row],[id]]</f>
        <v>22</v>
      </c>
      <c r="B22" s="11">
        <f>ROUNDDOWN(AUX!$O$4*service_order__4[[#This Row],[created_at]]+AUX!$O$3,0)</f>
        <v>43698</v>
      </c>
      <c r="C22" s="8"/>
      <c r="D22" s="8"/>
      <c r="E22" s="8"/>
      <c r="F22" s="8"/>
      <c r="G22" s="8"/>
      <c r="H22" s="8"/>
      <c r="I22" s="8"/>
      <c r="J22" s="8"/>
      <c r="K22" s="8"/>
      <c r="L22" s="9"/>
      <c r="M22" s="9"/>
      <c r="N22" s="9"/>
      <c r="O22" s="9"/>
    </row>
    <row r="23" spans="1:15" x14ac:dyDescent="0.3">
      <c r="A23" s="8">
        <f>service_order__4[[#This Row],[id]]</f>
        <v>23</v>
      </c>
      <c r="B23" s="11">
        <f>ROUNDDOWN(AUX!$O$4*service_order__4[[#This Row],[created_at]]+AUX!$O$3,0)</f>
        <v>43698</v>
      </c>
      <c r="C23" s="8"/>
      <c r="D23" s="8"/>
      <c r="E23" s="8"/>
      <c r="F23" s="8"/>
      <c r="G23" s="8"/>
      <c r="H23" s="8"/>
      <c r="I23" s="8"/>
      <c r="J23" s="8"/>
      <c r="K23" s="8"/>
      <c r="L23" s="9"/>
      <c r="M23" s="9"/>
      <c r="N23" s="9"/>
      <c r="O23" s="9"/>
    </row>
    <row r="24" spans="1:15" x14ac:dyDescent="0.3">
      <c r="A24" s="8">
        <f>service_order__4[[#This Row],[id]]</f>
        <v>26</v>
      </c>
      <c r="B24" s="11">
        <f>ROUNDDOWN(AUX!$O$4*service_order__4[[#This Row],[created_at]]+AUX!$O$3,0)</f>
        <v>43710</v>
      </c>
      <c r="C24" s="8"/>
      <c r="D24" s="8"/>
      <c r="E24" s="8"/>
      <c r="F24" s="8"/>
      <c r="G24" s="8"/>
      <c r="H24" s="8"/>
      <c r="I24" s="8"/>
      <c r="J24" s="8"/>
      <c r="K24" s="8"/>
      <c r="L24" s="9"/>
      <c r="M24" s="9"/>
      <c r="N24" s="9"/>
      <c r="O24" s="9"/>
    </row>
    <row r="25" spans="1:15" x14ac:dyDescent="0.3">
      <c r="A25" s="8">
        <f>service_order__4[[#This Row],[id]]</f>
        <v>27</v>
      </c>
      <c r="B25" s="11">
        <f>ROUNDDOWN(AUX!$O$4*service_order__4[[#This Row],[created_at]]+AUX!$O$3,0)</f>
        <v>43698</v>
      </c>
      <c r="C25" s="8"/>
      <c r="D25" s="8"/>
      <c r="E25" s="8"/>
      <c r="F25" s="8"/>
      <c r="G25" s="8"/>
      <c r="H25" s="8"/>
      <c r="I25" s="8"/>
      <c r="J25" s="8"/>
      <c r="K25" s="8"/>
      <c r="L25" s="9"/>
      <c r="M25" s="9"/>
      <c r="N25" s="9"/>
      <c r="O25" s="9"/>
    </row>
    <row r="26" spans="1:15" x14ac:dyDescent="0.3">
      <c r="A26" s="8">
        <f>service_order__4[[#This Row],[id]]</f>
        <v>28</v>
      </c>
      <c r="B26" s="11">
        <f>ROUNDDOWN(AUX!$O$4*service_order__4[[#This Row],[created_at]]+AUX!$O$3,0)</f>
        <v>43698</v>
      </c>
      <c r="C26" s="8"/>
      <c r="D26" s="8"/>
      <c r="E26" s="8"/>
      <c r="F26" s="8"/>
      <c r="G26" s="8"/>
      <c r="H26" s="8"/>
      <c r="I26" s="8"/>
      <c r="J26" s="8"/>
      <c r="K26" s="8"/>
      <c r="L26" s="9"/>
      <c r="M26" s="9"/>
      <c r="N26" s="9"/>
      <c r="O26" s="9"/>
    </row>
    <row r="27" spans="1:15" x14ac:dyDescent="0.3">
      <c r="A27" s="8">
        <f>service_order__4[[#This Row],[id]]</f>
        <v>29</v>
      </c>
      <c r="B27" s="11">
        <f>ROUNDDOWN(AUX!$O$4*service_order__4[[#This Row],[created_at]]+AUX!$O$3,0)</f>
        <v>43699</v>
      </c>
      <c r="C27" s="8"/>
      <c r="D27" s="8"/>
      <c r="E27" s="8"/>
      <c r="F27" s="8"/>
      <c r="G27" s="8"/>
      <c r="H27" s="8"/>
      <c r="I27" s="8"/>
      <c r="J27" s="8"/>
      <c r="K27" s="8"/>
      <c r="L27" s="9"/>
      <c r="M27" s="9"/>
      <c r="N27" s="9"/>
      <c r="O27" s="9"/>
    </row>
    <row r="28" spans="1:15" x14ac:dyDescent="0.3">
      <c r="A28" s="8">
        <f>service_order__4[[#This Row],[id]]</f>
        <v>30</v>
      </c>
      <c r="B28" s="11">
        <f>ROUNDDOWN(AUX!$O$4*service_order__4[[#This Row],[created_at]]+AUX!$O$3,0)</f>
        <v>43699</v>
      </c>
      <c r="C28" s="8"/>
      <c r="D28" s="8"/>
      <c r="E28" s="8"/>
      <c r="F28" s="8"/>
      <c r="G28" s="8"/>
      <c r="H28" s="8"/>
      <c r="I28" s="8"/>
      <c r="J28" s="8"/>
      <c r="K28" s="8"/>
      <c r="L28" s="9"/>
      <c r="M28" s="9"/>
      <c r="N28" s="9"/>
      <c r="O28" s="9"/>
    </row>
    <row r="29" spans="1:15" x14ac:dyDescent="0.3">
      <c r="A29" s="8">
        <f>service_order__4[[#This Row],[id]]</f>
        <v>31</v>
      </c>
      <c r="B29" s="11">
        <f>ROUNDDOWN(AUX!$O$4*service_order__4[[#This Row],[created_at]]+AUX!$O$3,0)</f>
        <v>43699</v>
      </c>
      <c r="C29" s="8"/>
      <c r="D29" s="8"/>
      <c r="E29" s="8"/>
      <c r="F29" s="8"/>
      <c r="G29" s="8"/>
      <c r="H29" s="8"/>
      <c r="I29" s="8"/>
      <c r="J29" s="8"/>
      <c r="K29" s="8"/>
      <c r="L29" s="9"/>
      <c r="M29" s="9"/>
      <c r="N29" s="9"/>
      <c r="O29" s="9"/>
    </row>
    <row r="30" spans="1:15" x14ac:dyDescent="0.3">
      <c r="A30" s="8">
        <f>service_order__4[[#This Row],[id]]</f>
        <v>32</v>
      </c>
      <c r="B30" s="11">
        <f>ROUNDDOWN(AUX!$O$4*service_order__4[[#This Row],[created_at]]+AUX!$O$3,0)</f>
        <v>43699</v>
      </c>
      <c r="C30" s="8"/>
      <c r="D30" s="8"/>
      <c r="E30" s="8"/>
      <c r="F30" s="8"/>
      <c r="G30" s="8"/>
      <c r="H30" s="8"/>
      <c r="I30" s="8"/>
      <c r="J30" s="8"/>
      <c r="K30" s="8"/>
      <c r="L30" s="9"/>
      <c r="M30" s="9"/>
      <c r="N30" s="9"/>
      <c r="O30" s="9"/>
    </row>
    <row r="31" spans="1:15" x14ac:dyDescent="0.3">
      <c r="A31" s="8">
        <f>service_order__4[[#This Row],[id]]</f>
        <v>33</v>
      </c>
      <c r="B31" s="11">
        <f>ROUNDDOWN(AUX!$O$4*service_order__4[[#This Row],[created_at]]+AUX!$O$3,0)</f>
        <v>43700</v>
      </c>
      <c r="C31" s="8"/>
      <c r="D31" s="8"/>
      <c r="E31" s="8"/>
      <c r="F31" s="8"/>
      <c r="G31" s="8"/>
      <c r="H31" s="8"/>
      <c r="I31" s="8"/>
      <c r="J31" s="8"/>
      <c r="K31" s="8"/>
      <c r="L31" s="9"/>
      <c r="M31" s="9"/>
      <c r="N31" s="9"/>
      <c r="O31" s="9"/>
    </row>
    <row r="32" spans="1:15" x14ac:dyDescent="0.3">
      <c r="A32" s="8">
        <f>service_order__4[[#This Row],[id]]</f>
        <v>34</v>
      </c>
      <c r="B32" s="11">
        <f>ROUNDDOWN(AUX!$O$4*service_order__4[[#This Row],[created_at]]+AUX!$O$3,0)</f>
        <v>43699</v>
      </c>
      <c r="C32" s="8"/>
      <c r="D32" s="8"/>
      <c r="E32" s="8"/>
      <c r="F32" s="8"/>
      <c r="G32" s="8"/>
      <c r="H32" s="8"/>
      <c r="I32" s="8"/>
      <c r="J32" s="8"/>
      <c r="K32" s="8"/>
      <c r="L32" s="9"/>
      <c r="M32" s="9"/>
      <c r="N32" s="9"/>
      <c r="O32" s="9"/>
    </row>
    <row r="33" spans="1:15" x14ac:dyDescent="0.3">
      <c r="A33" s="8">
        <f>service_order__4[[#This Row],[id]]</f>
        <v>35</v>
      </c>
      <c r="B33" s="11">
        <f>ROUNDDOWN(AUX!$O$4*service_order__4[[#This Row],[created_at]]+AUX!$O$3,0)</f>
        <v>43699</v>
      </c>
      <c r="C33" s="8"/>
      <c r="D33" s="8"/>
      <c r="E33" s="8"/>
      <c r="F33" s="8"/>
      <c r="G33" s="8"/>
      <c r="H33" s="8"/>
      <c r="I33" s="8"/>
      <c r="J33" s="8"/>
      <c r="K33" s="8"/>
      <c r="L33" s="9"/>
      <c r="M33" s="9"/>
      <c r="N33" s="9"/>
      <c r="O33" s="9"/>
    </row>
    <row r="34" spans="1:15" x14ac:dyDescent="0.3">
      <c r="A34" s="8">
        <f>service_order__4[[#This Row],[id]]</f>
        <v>36</v>
      </c>
      <c r="B34" s="11">
        <f>ROUNDDOWN(AUX!$O$4*service_order__4[[#This Row],[created_at]]+AUX!$O$3,0)</f>
        <v>43703</v>
      </c>
      <c r="C34" s="8"/>
      <c r="D34" s="8"/>
      <c r="E34" s="8"/>
      <c r="F34" s="8"/>
      <c r="G34" s="8"/>
      <c r="H34" s="8"/>
      <c r="I34" s="8"/>
      <c r="J34" s="8"/>
      <c r="K34" s="8"/>
      <c r="L34" s="9"/>
      <c r="M34" s="9"/>
      <c r="N34" s="9"/>
      <c r="O34" s="9"/>
    </row>
    <row r="35" spans="1:15" x14ac:dyDescent="0.3">
      <c r="A35" s="8">
        <f>service_order__4[[#This Row],[id]]</f>
        <v>37</v>
      </c>
      <c r="B35" s="11">
        <f>ROUNDDOWN(AUX!$O$4*service_order__4[[#This Row],[created_at]]+AUX!$O$3,0)</f>
        <v>43703</v>
      </c>
      <c r="C35" s="8"/>
      <c r="D35" s="8"/>
      <c r="E35" s="8"/>
      <c r="F35" s="8"/>
      <c r="G35" s="8"/>
      <c r="H35" s="8"/>
      <c r="I35" s="8"/>
      <c r="J35" s="8"/>
      <c r="K35" s="8"/>
      <c r="L35" s="9"/>
      <c r="M35" s="9"/>
      <c r="N35" s="9"/>
      <c r="O35" s="9"/>
    </row>
    <row r="36" spans="1:15" x14ac:dyDescent="0.3">
      <c r="A36" s="8">
        <f>service_order__4[[#This Row],[id]]</f>
        <v>38</v>
      </c>
      <c r="B36" s="11">
        <f>ROUNDDOWN(AUX!$O$4*service_order__4[[#This Row],[created_at]]+AUX!$O$3,0)</f>
        <v>43703</v>
      </c>
      <c r="C36" s="8"/>
      <c r="D36" s="8"/>
      <c r="E36" s="8"/>
      <c r="F36" s="8"/>
      <c r="G36" s="8"/>
      <c r="H36" s="8"/>
      <c r="I36" s="8"/>
      <c r="J36" s="8"/>
      <c r="K36" s="8"/>
      <c r="L36" s="9"/>
      <c r="M36" s="9"/>
      <c r="N36" s="9"/>
      <c r="O36" s="9"/>
    </row>
    <row r="37" spans="1:15" x14ac:dyDescent="0.3">
      <c r="A37" s="8">
        <f>service_order__4[[#This Row],[id]]</f>
        <v>39</v>
      </c>
      <c r="B37" s="11">
        <f>ROUNDDOWN(AUX!$O$4*service_order__4[[#This Row],[created_at]]+AUX!$O$3,0)</f>
        <v>43704</v>
      </c>
      <c r="C37" s="8"/>
      <c r="D37" s="8"/>
      <c r="E37" s="8"/>
      <c r="F37" s="8"/>
      <c r="G37" s="8"/>
      <c r="H37" s="8"/>
      <c r="I37" s="8"/>
      <c r="J37" s="8"/>
      <c r="K37" s="8"/>
      <c r="L37" s="9"/>
      <c r="M37" s="9"/>
      <c r="N37" s="9"/>
      <c r="O37" s="9"/>
    </row>
    <row r="38" spans="1:15" x14ac:dyDescent="0.3">
      <c r="A38" s="8">
        <f>service_order__4[[#This Row],[id]]</f>
        <v>41</v>
      </c>
      <c r="B38" s="11">
        <f>ROUNDDOWN(AUX!$O$4*service_order__4[[#This Row],[created_at]]+AUX!$O$3,0)</f>
        <v>43838</v>
      </c>
      <c r="C38" s="8"/>
      <c r="D38" s="8"/>
      <c r="E38" s="8"/>
      <c r="F38" s="8"/>
      <c r="G38" s="8"/>
      <c r="H38" s="8"/>
      <c r="I38" s="8"/>
      <c r="J38" s="8"/>
      <c r="K38" s="8"/>
      <c r="L38" s="9"/>
      <c r="M38" s="9"/>
      <c r="N38" s="9"/>
      <c r="O38" s="9"/>
    </row>
    <row r="39" spans="1:15" x14ac:dyDescent="0.3">
      <c r="A39" s="8">
        <f>service_order__4[[#This Row],[id]]</f>
        <v>42</v>
      </c>
      <c r="B39" s="11">
        <f>ROUNDDOWN(AUX!$O$4*service_order__4[[#This Row],[created_at]]+AUX!$O$3,0)</f>
        <v>43705</v>
      </c>
      <c r="C39" s="8"/>
      <c r="D39" s="8"/>
      <c r="E39" s="8"/>
      <c r="F39" s="8"/>
      <c r="G39" s="8"/>
      <c r="H39" s="8"/>
      <c r="I39" s="8"/>
      <c r="J39" s="8"/>
      <c r="K39" s="8"/>
      <c r="L39" s="9"/>
      <c r="M39" s="9"/>
      <c r="N39" s="9"/>
      <c r="O39" s="9"/>
    </row>
    <row r="40" spans="1:15" x14ac:dyDescent="0.3">
      <c r="A40" s="8">
        <f>service_order__4[[#This Row],[id]]</f>
        <v>43</v>
      </c>
      <c r="B40" s="11">
        <f>ROUNDDOWN(AUX!$O$4*service_order__4[[#This Row],[created_at]]+AUX!$O$3,0)</f>
        <v>43705</v>
      </c>
      <c r="C40" s="8"/>
      <c r="D40" s="8"/>
      <c r="E40" s="8"/>
      <c r="F40" s="8"/>
      <c r="G40" s="8"/>
      <c r="H40" s="8"/>
      <c r="I40" s="8"/>
      <c r="J40" s="8"/>
      <c r="K40" s="8"/>
      <c r="L40" s="9"/>
      <c r="M40" s="9"/>
      <c r="N40" s="9"/>
      <c r="O40" s="9"/>
    </row>
    <row r="41" spans="1:15" x14ac:dyDescent="0.3">
      <c r="A41" s="8">
        <f>service_order__4[[#This Row],[id]]</f>
        <v>44</v>
      </c>
      <c r="B41" s="11">
        <f>ROUNDDOWN(AUX!$O$4*service_order__4[[#This Row],[created_at]]+AUX!$O$3,0)</f>
        <v>43705</v>
      </c>
      <c r="C41" s="8"/>
      <c r="D41" s="8"/>
      <c r="E41" s="8"/>
      <c r="F41" s="8"/>
      <c r="G41" s="8"/>
      <c r="H41" s="8"/>
      <c r="I41" s="8"/>
      <c r="J41" s="8"/>
      <c r="K41" s="8"/>
      <c r="L41" s="9"/>
      <c r="M41" s="9"/>
      <c r="N41" s="9"/>
      <c r="O41" s="9"/>
    </row>
    <row r="42" spans="1:15" x14ac:dyDescent="0.3">
      <c r="A42" s="8">
        <f>service_order__4[[#This Row],[id]]</f>
        <v>45</v>
      </c>
      <c r="B42" s="11">
        <f>ROUNDDOWN(AUX!$O$4*service_order__4[[#This Row],[created_at]]+AUX!$O$3,0)</f>
        <v>43845</v>
      </c>
      <c r="C42" s="8"/>
      <c r="D42" s="8"/>
      <c r="E42" s="8"/>
      <c r="F42" s="8"/>
      <c r="G42" s="8"/>
      <c r="H42" s="8"/>
      <c r="I42" s="8"/>
      <c r="J42" s="8"/>
      <c r="K42" s="8"/>
      <c r="L42" s="9"/>
      <c r="M42" s="9"/>
      <c r="N42" s="9"/>
      <c r="O42" s="9"/>
    </row>
    <row r="43" spans="1:15" x14ac:dyDescent="0.3">
      <c r="A43" s="8">
        <f>service_order__4[[#This Row],[id]]</f>
        <v>46</v>
      </c>
      <c r="B43" s="11">
        <f>ROUNDDOWN(AUX!$O$4*service_order__4[[#This Row],[created_at]]+AUX!$O$3,0)</f>
        <v>43706</v>
      </c>
      <c r="C43" s="8"/>
      <c r="D43" s="8"/>
      <c r="E43" s="8"/>
      <c r="F43" s="8"/>
      <c r="G43" s="8"/>
      <c r="H43" s="8"/>
      <c r="I43" s="8"/>
      <c r="J43" s="8"/>
      <c r="K43" s="8"/>
      <c r="L43" s="9"/>
      <c r="M43" s="9"/>
      <c r="N43" s="9"/>
      <c r="O43" s="9"/>
    </row>
    <row r="44" spans="1:15" x14ac:dyDescent="0.3">
      <c r="A44" s="8">
        <f>service_order__4[[#This Row],[id]]</f>
        <v>49</v>
      </c>
      <c r="B44" s="11">
        <f>ROUNDDOWN(AUX!$O$4*service_order__4[[#This Row],[created_at]]+AUX!$O$3,0)</f>
        <v>43706</v>
      </c>
      <c r="C44" s="8"/>
      <c r="D44" s="8"/>
      <c r="E44" s="8"/>
      <c r="F44" s="8"/>
      <c r="G44" s="8"/>
      <c r="H44" s="8"/>
      <c r="I44" s="8"/>
      <c r="J44" s="8"/>
      <c r="K44" s="8"/>
      <c r="L44" s="9"/>
      <c r="M44" s="9"/>
      <c r="N44" s="9"/>
      <c r="O44" s="9"/>
    </row>
    <row r="45" spans="1:15" x14ac:dyDescent="0.3">
      <c r="A45" s="8">
        <f>service_order__4[[#This Row],[id]]</f>
        <v>50</v>
      </c>
      <c r="B45" s="11">
        <f>ROUNDDOWN(AUX!$O$4*service_order__4[[#This Row],[created_at]]+AUX!$O$3,0)</f>
        <v>43706</v>
      </c>
      <c r="C45" s="8"/>
      <c r="D45" s="8"/>
      <c r="E45" s="8"/>
      <c r="F45" s="8"/>
      <c r="G45" s="8"/>
      <c r="H45" s="8"/>
      <c r="I45" s="8"/>
      <c r="J45" s="8"/>
      <c r="K45" s="8"/>
      <c r="L45" s="9"/>
      <c r="M45" s="9"/>
      <c r="N45" s="9"/>
      <c r="O45" s="9"/>
    </row>
    <row r="46" spans="1:15" x14ac:dyDescent="0.3">
      <c r="A46" s="8">
        <f>service_order__4[[#This Row],[id]]</f>
        <v>51</v>
      </c>
      <c r="B46" s="11">
        <f>ROUNDDOWN(AUX!$O$4*service_order__4[[#This Row],[created_at]]+AUX!$O$3,0)</f>
        <v>43706</v>
      </c>
      <c r="C46" s="8"/>
      <c r="D46" s="8"/>
      <c r="E46" s="8"/>
      <c r="F46" s="8"/>
      <c r="G46" s="8"/>
      <c r="H46" s="8"/>
      <c r="I46" s="8"/>
      <c r="J46" s="8"/>
      <c r="K46" s="8"/>
      <c r="L46" s="9"/>
      <c r="M46" s="9"/>
      <c r="N46" s="9"/>
      <c r="O46" s="9"/>
    </row>
    <row r="47" spans="1:15" x14ac:dyDescent="0.3">
      <c r="A47" s="8">
        <f>service_order__4[[#This Row],[id]]</f>
        <v>52</v>
      </c>
      <c r="B47" s="11">
        <f>ROUNDDOWN(AUX!$O$4*service_order__4[[#This Row],[created_at]]+AUX!$O$3,0)</f>
        <v>43706</v>
      </c>
      <c r="C47" s="8"/>
      <c r="D47" s="8"/>
      <c r="E47" s="8"/>
      <c r="F47" s="8"/>
      <c r="G47" s="8"/>
      <c r="H47" s="8"/>
      <c r="I47" s="8"/>
      <c r="J47" s="8"/>
      <c r="K47" s="8"/>
      <c r="L47" s="9"/>
      <c r="M47" s="9"/>
      <c r="N47" s="9"/>
      <c r="O47" s="9"/>
    </row>
    <row r="48" spans="1:15" x14ac:dyDescent="0.3">
      <c r="A48" s="8">
        <f>service_order__4[[#This Row],[id]]</f>
        <v>53</v>
      </c>
      <c r="B48" s="11">
        <f>ROUNDDOWN(AUX!$O$4*service_order__4[[#This Row],[created_at]]+AUX!$O$3,0)</f>
        <v>43707</v>
      </c>
      <c r="C48" s="8"/>
      <c r="D48" s="8"/>
      <c r="E48" s="8"/>
      <c r="F48" s="8"/>
      <c r="G48" s="8"/>
      <c r="H48" s="8"/>
      <c r="I48" s="8"/>
      <c r="J48" s="8"/>
      <c r="K48" s="8"/>
      <c r="L48" s="9"/>
      <c r="M48" s="9"/>
      <c r="N48" s="9"/>
      <c r="O48" s="9"/>
    </row>
    <row r="49" spans="1:15" x14ac:dyDescent="0.3">
      <c r="A49" s="8">
        <f>service_order__4[[#This Row],[id]]</f>
        <v>54</v>
      </c>
      <c r="B49" s="11">
        <f>ROUNDDOWN(AUX!$O$4*service_order__4[[#This Row],[created_at]]+AUX!$O$3,0)</f>
        <v>43710</v>
      </c>
      <c r="C49" s="8"/>
      <c r="D49" s="8"/>
      <c r="E49" s="8"/>
      <c r="F49" s="8"/>
      <c r="G49" s="8"/>
      <c r="H49" s="8"/>
      <c r="I49" s="8"/>
      <c r="J49" s="8"/>
      <c r="K49" s="8"/>
      <c r="L49" s="9"/>
      <c r="M49" s="9"/>
      <c r="N49" s="9"/>
      <c r="O49" s="9"/>
    </row>
    <row r="50" spans="1:15" x14ac:dyDescent="0.3">
      <c r="A50" s="8">
        <f>service_order__4[[#This Row],[id]]</f>
        <v>55</v>
      </c>
      <c r="B50" s="11">
        <f>ROUNDDOWN(AUX!$O$4*service_order__4[[#This Row],[created_at]]+AUX!$O$3,0)</f>
        <v>43710</v>
      </c>
      <c r="C50" s="8"/>
      <c r="D50" s="8"/>
      <c r="E50" s="8"/>
      <c r="F50" s="8"/>
      <c r="G50" s="8"/>
      <c r="H50" s="8"/>
      <c r="I50" s="8"/>
      <c r="J50" s="8"/>
      <c r="K50" s="8"/>
      <c r="L50" s="9"/>
      <c r="M50" s="9"/>
      <c r="N50" s="9"/>
      <c r="O50" s="9"/>
    </row>
    <row r="51" spans="1:15" x14ac:dyDescent="0.3">
      <c r="A51" s="8">
        <f>service_order__4[[#This Row],[id]]</f>
        <v>56</v>
      </c>
      <c r="B51" s="11">
        <f>ROUNDDOWN(AUX!$O$4*service_order__4[[#This Row],[created_at]]+AUX!$O$3,0)</f>
        <v>43710</v>
      </c>
      <c r="C51" s="8"/>
      <c r="D51" s="8"/>
      <c r="E51" s="8"/>
      <c r="F51" s="8"/>
      <c r="G51" s="8"/>
      <c r="H51" s="8"/>
      <c r="I51" s="8"/>
      <c r="J51" s="8"/>
      <c r="K51" s="8"/>
      <c r="L51" s="9"/>
      <c r="M51" s="9"/>
      <c r="N51" s="9"/>
      <c r="O51" s="9"/>
    </row>
    <row r="52" spans="1:15" x14ac:dyDescent="0.3">
      <c r="A52" s="8">
        <f>service_order__4[[#This Row],[id]]</f>
        <v>57</v>
      </c>
      <c r="B52" s="11">
        <f>ROUNDDOWN(AUX!$O$4*service_order__4[[#This Row],[created_at]]+AUX!$O$3,0)</f>
        <v>43710</v>
      </c>
      <c r="C52" s="8"/>
      <c r="D52" s="8"/>
      <c r="E52" s="8"/>
      <c r="F52" s="8"/>
      <c r="G52" s="8"/>
      <c r="H52" s="8"/>
      <c r="I52" s="8"/>
      <c r="J52" s="8"/>
      <c r="K52" s="8"/>
      <c r="L52" s="9"/>
      <c r="M52" s="9"/>
      <c r="N52" s="9"/>
      <c r="O52" s="9"/>
    </row>
    <row r="53" spans="1:15" x14ac:dyDescent="0.3">
      <c r="A53" s="8">
        <f>service_order__4[[#This Row],[id]]</f>
        <v>58</v>
      </c>
      <c r="B53" s="11">
        <f>ROUNDDOWN(AUX!$O$4*service_order__4[[#This Row],[created_at]]+AUX!$O$3,0)</f>
        <v>43710</v>
      </c>
      <c r="C53" s="8"/>
      <c r="D53" s="8"/>
      <c r="E53" s="8"/>
      <c r="F53" s="8"/>
      <c r="G53" s="8"/>
      <c r="H53" s="8"/>
      <c r="I53" s="8"/>
      <c r="J53" s="8"/>
      <c r="K53" s="8"/>
      <c r="L53" s="9"/>
      <c r="M53" s="9"/>
      <c r="N53" s="9"/>
      <c r="O53" s="9"/>
    </row>
    <row r="54" spans="1:15" x14ac:dyDescent="0.3">
      <c r="A54" s="8">
        <f>service_order__4[[#This Row],[id]]</f>
        <v>59</v>
      </c>
      <c r="B54" s="11">
        <f>ROUNDDOWN(AUX!$O$4*service_order__4[[#This Row],[created_at]]+AUX!$O$3,0)</f>
        <v>43845</v>
      </c>
      <c r="C54" s="8"/>
      <c r="D54" s="8"/>
      <c r="E54" s="8"/>
      <c r="F54" s="8"/>
      <c r="G54" s="8"/>
      <c r="H54" s="8"/>
      <c r="I54" s="8"/>
      <c r="J54" s="8"/>
      <c r="K54" s="8"/>
      <c r="L54" s="9"/>
      <c r="M54" s="9"/>
      <c r="N54" s="9"/>
      <c r="O54" s="9"/>
    </row>
    <row r="55" spans="1:15" x14ac:dyDescent="0.3">
      <c r="A55" s="8">
        <f>service_order__4[[#This Row],[id]]</f>
        <v>60</v>
      </c>
      <c r="B55" s="11">
        <f>ROUNDDOWN(AUX!$O$4*service_order__4[[#This Row],[created_at]]+AUX!$O$3,0)</f>
        <v>43720</v>
      </c>
      <c r="C55" s="8"/>
      <c r="D55" s="8"/>
      <c r="E55" s="8"/>
      <c r="F55" s="8"/>
      <c r="G55" s="8"/>
      <c r="H55" s="8"/>
      <c r="I55" s="8"/>
      <c r="J55" s="8"/>
      <c r="K55" s="8"/>
      <c r="L55" s="9"/>
      <c r="M55" s="9"/>
      <c r="N55" s="9"/>
      <c r="O55" s="9"/>
    </row>
    <row r="56" spans="1:15" x14ac:dyDescent="0.3">
      <c r="A56" s="8">
        <f>service_order__4[[#This Row],[id]]</f>
        <v>61</v>
      </c>
      <c r="B56" s="11">
        <f>ROUNDDOWN(AUX!$O$4*service_order__4[[#This Row],[created_at]]+AUX!$O$3,0)</f>
        <v>43710</v>
      </c>
      <c r="C56" s="8"/>
      <c r="D56" s="8"/>
      <c r="E56" s="8"/>
      <c r="F56" s="8"/>
      <c r="G56" s="8"/>
      <c r="H56" s="8"/>
      <c r="I56" s="8"/>
      <c r="J56" s="8"/>
      <c r="K56" s="8"/>
      <c r="L56" s="9"/>
      <c r="M56" s="9"/>
      <c r="N56" s="9"/>
      <c r="O56" s="9"/>
    </row>
    <row r="57" spans="1:15" x14ac:dyDescent="0.3">
      <c r="A57" s="8">
        <f>service_order__4[[#This Row],[id]]</f>
        <v>62</v>
      </c>
      <c r="B57" s="11">
        <f>ROUNDDOWN(AUX!$O$4*service_order__4[[#This Row],[created_at]]+AUX!$O$3,0)</f>
        <v>43711</v>
      </c>
      <c r="C57" s="8"/>
      <c r="D57" s="8"/>
      <c r="E57" s="8"/>
      <c r="F57" s="8"/>
      <c r="G57" s="8"/>
      <c r="H57" s="8"/>
      <c r="I57" s="8"/>
      <c r="J57" s="8"/>
      <c r="K57" s="8"/>
      <c r="L57" s="9"/>
      <c r="M57" s="9"/>
      <c r="N57" s="9"/>
      <c r="O57" s="9"/>
    </row>
    <row r="58" spans="1:15" x14ac:dyDescent="0.3">
      <c r="A58" s="8">
        <f>service_order__4[[#This Row],[id]]</f>
        <v>63</v>
      </c>
      <c r="B58" s="11">
        <f>ROUNDDOWN(AUX!$O$4*service_order__4[[#This Row],[created_at]]+AUX!$O$3,0)</f>
        <v>43711</v>
      </c>
      <c r="C58" s="8"/>
      <c r="D58" s="8"/>
      <c r="E58" s="8"/>
      <c r="F58" s="8"/>
      <c r="G58" s="8"/>
      <c r="H58" s="8"/>
      <c r="I58" s="8"/>
      <c r="J58" s="8"/>
      <c r="K58" s="8"/>
      <c r="L58" s="9"/>
      <c r="M58" s="9"/>
      <c r="N58" s="9"/>
      <c r="O58" s="9"/>
    </row>
    <row r="59" spans="1:15" x14ac:dyDescent="0.3">
      <c r="A59" s="8">
        <f>service_order__4[[#This Row],[id]]</f>
        <v>64</v>
      </c>
      <c r="B59" s="11">
        <f>ROUNDDOWN(AUX!$O$4*service_order__4[[#This Row],[created_at]]+AUX!$O$3,0)</f>
        <v>43711</v>
      </c>
      <c r="C59" s="8"/>
      <c r="D59" s="8"/>
      <c r="E59" s="8"/>
      <c r="F59" s="8"/>
      <c r="G59" s="8"/>
      <c r="H59" s="8"/>
      <c r="I59" s="8"/>
      <c r="J59" s="8"/>
      <c r="K59" s="8"/>
      <c r="L59" s="9"/>
      <c r="M59" s="9"/>
      <c r="N59" s="9"/>
      <c r="O59" s="9"/>
    </row>
    <row r="60" spans="1:15" x14ac:dyDescent="0.3">
      <c r="A60" s="8">
        <f>service_order__4[[#This Row],[id]]</f>
        <v>65</v>
      </c>
      <c r="B60" s="11">
        <f>ROUNDDOWN(AUX!$O$4*service_order__4[[#This Row],[created_at]]+AUX!$O$3,0)</f>
        <v>43711</v>
      </c>
      <c r="C60" s="8"/>
      <c r="D60" s="8"/>
      <c r="E60" s="8"/>
      <c r="F60" s="8"/>
      <c r="G60" s="8"/>
      <c r="H60" s="8"/>
      <c r="I60" s="8"/>
      <c r="J60" s="8"/>
      <c r="K60" s="8"/>
      <c r="L60" s="9"/>
      <c r="M60" s="9"/>
      <c r="N60" s="9"/>
      <c r="O60" s="9"/>
    </row>
    <row r="61" spans="1:15" x14ac:dyDescent="0.3">
      <c r="A61" s="8">
        <f>service_order__4[[#This Row],[id]]</f>
        <v>66</v>
      </c>
      <c r="B61" s="11">
        <f>ROUNDDOWN(AUX!$O$4*service_order__4[[#This Row],[created_at]]+AUX!$O$3,0)</f>
        <v>43711</v>
      </c>
      <c r="C61" s="8"/>
      <c r="D61" s="8"/>
      <c r="E61" s="8"/>
      <c r="F61" s="8"/>
      <c r="G61" s="8"/>
      <c r="H61" s="8"/>
      <c r="I61" s="8"/>
      <c r="J61" s="8"/>
      <c r="K61" s="8"/>
      <c r="L61" s="9"/>
      <c r="M61" s="9"/>
      <c r="N61" s="9"/>
      <c r="O61" s="9"/>
    </row>
    <row r="62" spans="1:15" x14ac:dyDescent="0.3">
      <c r="A62" s="8">
        <f>service_order__4[[#This Row],[id]]</f>
        <v>67</v>
      </c>
      <c r="B62" s="11">
        <f>ROUNDDOWN(AUX!$O$4*service_order__4[[#This Row],[created_at]]+AUX!$O$3,0)</f>
        <v>43711</v>
      </c>
      <c r="C62" s="8"/>
      <c r="D62" s="8"/>
      <c r="E62" s="8"/>
      <c r="F62" s="8"/>
      <c r="G62" s="8"/>
      <c r="H62" s="8"/>
      <c r="I62" s="8"/>
      <c r="J62" s="8"/>
      <c r="K62" s="8"/>
      <c r="L62" s="9"/>
      <c r="M62" s="9"/>
      <c r="N62" s="9"/>
      <c r="O62" s="9"/>
    </row>
    <row r="63" spans="1:15" x14ac:dyDescent="0.3">
      <c r="A63" s="8">
        <f>service_order__4[[#This Row],[id]]</f>
        <v>68</v>
      </c>
      <c r="B63" s="11">
        <f>ROUNDDOWN(AUX!$O$4*service_order__4[[#This Row],[created_at]]+AUX!$O$3,0)</f>
        <v>43838</v>
      </c>
      <c r="C63" s="8"/>
      <c r="D63" s="8"/>
      <c r="E63" s="8"/>
      <c r="F63" s="8"/>
      <c r="G63" s="8"/>
      <c r="H63" s="8"/>
      <c r="I63" s="8"/>
      <c r="J63" s="8"/>
      <c r="K63" s="8"/>
      <c r="L63" s="9"/>
      <c r="M63" s="9"/>
      <c r="N63" s="9"/>
      <c r="O63" s="9"/>
    </row>
    <row r="64" spans="1:15" x14ac:dyDescent="0.3">
      <c r="A64" s="8">
        <f>service_order__4[[#This Row],[id]]</f>
        <v>69</v>
      </c>
      <c r="B64" s="11">
        <f>ROUNDDOWN(AUX!$O$4*service_order__4[[#This Row],[created_at]]+AUX!$O$3,0)</f>
        <v>43838</v>
      </c>
      <c r="C64" s="8"/>
      <c r="D64" s="8"/>
      <c r="E64" s="8"/>
      <c r="F64" s="8"/>
      <c r="G64" s="8"/>
      <c r="H64" s="8"/>
      <c r="I64" s="8"/>
      <c r="J64" s="8"/>
      <c r="K64" s="8"/>
      <c r="L64" s="9"/>
      <c r="M64" s="9"/>
      <c r="N64" s="9"/>
      <c r="O64" s="9"/>
    </row>
    <row r="65" spans="1:15" x14ac:dyDescent="0.3">
      <c r="A65" s="8">
        <f>service_order__4[[#This Row],[id]]</f>
        <v>70</v>
      </c>
      <c r="B65" s="11">
        <f>ROUNDDOWN(AUX!$O$4*service_order__4[[#This Row],[created_at]]+AUX!$O$3,0)</f>
        <v>43839</v>
      </c>
      <c r="C65" s="8"/>
      <c r="D65" s="8"/>
      <c r="E65" s="8"/>
      <c r="F65" s="8"/>
      <c r="G65" s="8"/>
      <c r="H65" s="8"/>
      <c r="I65" s="8"/>
      <c r="J65" s="8"/>
      <c r="K65" s="8"/>
      <c r="L65" s="9"/>
      <c r="M65" s="9"/>
      <c r="N65" s="9"/>
      <c r="O65" s="9"/>
    </row>
    <row r="66" spans="1:15" x14ac:dyDescent="0.3">
      <c r="A66" s="8">
        <f>service_order__4[[#This Row],[id]]</f>
        <v>71</v>
      </c>
      <c r="B66" s="11">
        <f>ROUNDDOWN(AUX!$O$4*service_order__4[[#This Row],[created_at]]+AUX!$O$3,0)</f>
        <v>43838</v>
      </c>
      <c r="C66" s="8"/>
      <c r="D66" s="8"/>
      <c r="E66" s="8"/>
      <c r="F66" s="8"/>
      <c r="G66" s="8"/>
      <c r="H66" s="8"/>
      <c r="I66" s="8"/>
      <c r="J66" s="8"/>
      <c r="K66" s="8"/>
      <c r="L66" s="9"/>
      <c r="M66" s="9"/>
      <c r="N66" s="9"/>
      <c r="O66" s="9"/>
    </row>
    <row r="67" spans="1:15" x14ac:dyDescent="0.3">
      <c r="A67" s="8">
        <f>service_order__4[[#This Row],[id]]</f>
        <v>72</v>
      </c>
      <c r="B67" s="11">
        <f>ROUNDDOWN(AUX!$O$4*service_order__4[[#This Row],[created_at]]+AUX!$O$3,0)</f>
        <v>43838</v>
      </c>
      <c r="C67" s="8"/>
      <c r="D67" s="8"/>
      <c r="E67" s="8"/>
      <c r="F67" s="8"/>
      <c r="G67" s="8"/>
      <c r="H67" s="8"/>
      <c r="I67" s="8"/>
      <c r="J67" s="8"/>
      <c r="K67" s="8"/>
      <c r="L67" s="9"/>
      <c r="M67" s="9"/>
      <c r="N67" s="9"/>
      <c r="O67" s="9"/>
    </row>
    <row r="68" spans="1:15" x14ac:dyDescent="0.3">
      <c r="A68" s="8">
        <f>service_order__4[[#This Row],[id]]</f>
        <v>73</v>
      </c>
      <c r="B68" s="11">
        <f>ROUNDDOWN(AUX!$O$4*service_order__4[[#This Row],[created_at]]+AUX!$O$3,0)</f>
        <v>43838</v>
      </c>
      <c r="C68" s="8"/>
      <c r="D68" s="8"/>
      <c r="E68" s="8"/>
      <c r="F68" s="8"/>
      <c r="G68" s="8"/>
      <c r="H68" s="8"/>
      <c r="I68" s="8"/>
      <c r="J68" s="8"/>
      <c r="K68" s="8"/>
      <c r="L68" s="9"/>
      <c r="M68" s="9"/>
      <c r="N68" s="9"/>
      <c r="O68" s="9"/>
    </row>
    <row r="69" spans="1:15" x14ac:dyDescent="0.3">
      <c r="A69" s="8">
        <f>service_order__4[[#This Row],[id]]</f>
        <v>74</v>
      </c>
      <c r="B69" s="11">
        <f>ROUNDDOWN(AUX!$O$4*service_order__4[[#This Row],[created_at]]+AUX!$O$3,0)</f>
        <v>43839</v>
      </c>
      <c r="C69" s="8"/>
      <c r="D69" s="8"/>
      <c r="E69" s="8"/>
      <c r="F69" s="8"/>
      <c r="G69" s="8"/>
      <c r="H69" s="8"/>
      <c r="I69" s="8"/>
      <c r="J69" s="8"/>
      <c r="K69" s="8"/>
      <c r="L69" s="9"/>
      <c r="M69" s="9"/>
      <c r="N69" s="9"/>
      <c r="O69" s="9"/>
    </row>
    <row r="70" spans="1:15" x14ac:dyDescent="0.3">
      <c r="A70" s="8">
        <f>service_order__4[[#This Row],[id]]</f>
        <v>75</v>
      </c>
      <c r="B70" s="11">
        <f>ROUNDDOWN(AUX!$O$4*service_order__4[[#This Row],[created_at]]+AUX!$O$3,0)</f>
        <v>43838</v>
      </c>
      <c r="C70" s="8"/>
      <c r="D70" s="8"/>
      <c r="E70" s="8"/>
      <c r="F70" s="8"/>
      <c r="G70" s="8"/>
      <c r="H70" s="8"/>
      <c r="I70" s="8"/>
      <c r="J70" s="8"/>
      <c r="K70" s="8"/>
      <c r="L70" s="9"/>
      <c r="M70" s="9"/>
      <c r="N70" s="9"/>
      <c r="O70" s="9"/>
    </row>
    <row r="71" spans="1:15" x14ac:dyDescent="0.3">
      <c r="A71" s="8">
        <f>service_order__4[[#This Row],[id]]</f>
        <v>76</v>
      </c>
      <c r="B71" s="11">
        <f>ROUNDDOWN(AUX!$O$4*service_order__4[[#This Row],[created_at]]+AUX!$O$3,0)</f>
        <v>43838</v>
      </c>
      <c r="C71" s="8"/>
      <c r="D71" s="8"/>
      <c r="E71" s="8"/>
      <c r="F71" s="8"/>
      <c r="G71" s="8"/>
      <c r="H71" s="8"/>
      <c r="I71" s="8"/>
      <c r="J71" s="8"/>
      <c r="K71" s="8"/>
      <c r="L71" s="9"/>
      <c r="M71" s="9"/>
      <c r="N71" s="9"/>
      <c r="O71" s="9"/>
    </row>
    <row r="72" spans="1:15" x14ac:dyDescent="0.3">
      <c r="A72" s="8">
        <f>service_order__4[[#This Row],[id]]</f>
        <v>77</v>
      </c>
      <c r="B72" s="11">
        <f>ROUNDDOWN(AUX!$O$4*service_order__4[[#This Row],[created_at]]+AUX!$O$3,0)</f>
        <v>43838</v>
      </c>
      <c r="C72" s="8"/>
      <c r="D72" s="8"/>
      <c r="E72" s="8"/>
      <c r="F72" s="8"/>
      <c r="G72" s="8"/>
      <c r="H72" s="8"/>
      <c r="I72" s="8"/>
      <c r="J72" s="8"/>
      <c r="K72" s="8"/>
      <c r="L72" s="9"/>
      <c r="M72" s="9"/>
      <c r="N72" s="9"/>
      <c r="O72" s="9"/>
    </row>
    <row r="73" spans="1:15" x14ac:dyDescent="0.3">
      <c r="A73" s="8">
        <f>service_order__4[[#This Row],[id]]</f>
        <v>78</v>
      </c>
      <c r="B73" s="11">
        <f>ROUNDDOWN(AUX!$O$4*service_order__4[[#This Row],[created_at]]+AUX!$O$3,0)</f>
        <v>43838</v>
      </c>
      <c r="C73" s="8"/>
      <c r="D73" s="8"/>
      <c r="E73" s="8"/>
      <c r="F73" s="8"/>
      <c r="G73" s="8"/>
      <c r="H73" s="8"/>
      <c r="I73" s="8"/>
      <c r="J73" s="8"/>
      <c r="K73" s="8"/>
      <c r="L73" s="9"/>
      <c r="M73" s="9"/>
      <c r="N73" s="9"/>
      <c r="O73" s="9"/>
    </row>
    <row r="74" spans="1:15" x14ac:dyDescent="0.3">
      <c r="A74" s="8">
        <f>service_order__4[[#This Row],[id]]</f>
        <v>79</v>
      </c>
      <c r="B74" s="11">
        <f>ROUNDDOWN(AUX!$O$4*service_order__4[[#This Row],[created_at]]+AUX!$O$3,0)</f>
        <v>44253</v>
      </c>
      <c r="C74" s="8"/>
      <c r="D74" s="8"/>
      <c r="E74" s="8"/>
      <c r="F74" s="8"/>
      <c r="G74" s="8"/>
      <c r="H74" s="8"/>
      <c r="I74" s="8"/>
      <c r="J74" s="8"/>
      <c r="K74" s="8"/>
      <c r="L74" s="9"/>
      <c r="M74" s="9"/>
      <c r="N74" s="9"/>
      <c r="O74" s="9"/>
    </row>
    <row r="75" spans="1:15" x14ac:dyDescent="0.3">
      <c r="A75" s="8">
        <f>service_order__4[[#This Row],[id]]</f>
        <v>80</v>
      </c>
      <c r="B75" s="11">
        <f>ROUNDDOWN(AUX!$O$4*service_order__4[[#This Row],[created_at]]+AUX!$O$3,0)</f>
        <v>43839</v>
      </c>
      <c r="C75" s="8"/>
      <c r="D75" s="8"/>
      <c r="E75" s="8"/>
      <c r="F75" s="8"/>
      <c r="G75" s="8"/>
      <c r="H75" s="8"/>
      <c r="I75" s="8"/>
      <c r="J75" s="8"/>
      <c r="K75" s="8"/>
      <c r="L75" s="9"/>
      <c r="M75" s="9"/>
      <c r="N75" s="9"/>
      <c r="O75" s="9"/>
    </row>
    <row r="76" spans="1:15" x14ac:dyDescent="0.3">
      <c r="A76" s="8">
        <f>service_order__4[[#This Row],[id]]</f>
        <v>81</v>
      </c>
      <c r="B76" s="11">
        <f>ROUNDDOWN(AUX!$O$4*service_order__4[[#This Row],[created_at]]+AUX!$O$3,0)</f>
        <v>43839</v>
      </c>
      <c r="C76" s="8"/>
      <c r="D76" s="8"/>
      <c r="E76" s="8"/>
      <c r="F76" s="8"/>
      <c r="G76" s="8"/>
      <c r="H76" s="8"/>
      <c r="I76" s="8"/>
      <c r="J76" s="8"/>
      <c r="K76" s="8"/>
      <c r="L76" s="9"/>
      <c r="M76" s="9"/>
      <c r="N76" s="9"/>
      <c r="O76" s="9"/>
    </row>
    <row r="77" spans="1:15" x14ac:dyDescent="0.3">
      <c r="A77" s="8">
        <f>service_order__4[[#This Row],[id]]</f>
        <v>82</v>
      </c>
      <c r="B77" s="11">
        <f>ROUNDDOWN(AUX!$O$4*service_order__4[[#This Row],[created_at]]+AUX!$O$3,0)</f>
        <v>43839</v>
      </c>
      <c r="C77" s="8"/>
      <c r="D77" s="8"/>
      <c r="E77" s="8"/>
      <c r="F77" s="8"/>
      <c r="G77" s="8"/>
      <c r="H77" s="8"/>
      <c r="I77" s="8"/>
      <c r="J77" s="8"/>
      <c r="K77" s="8"/>
      <c r="L77" s="9"/>
      <c r="M77" s="9"/>
      <c r="N77" s="9"/>
      <c r="O77" s="9"/>
    </row>
    <row r="78" spans="1:15" x14ac:dyDescent="0.3">
      <c r="A78" s="8">
        <f>service_order__4[[#This Row],[id]]</f>
        <v>83</v>
      </c>
      <c r="B78" s="11">
        <f>ROUNDDOWN(AUX!$O$4*service_order__4[[#This Row],[created_at]]+AUX!$O$3,0)</f>
        <v>43839</v>
      </c>
      <c r="C78" s="8"/>
      <c r="D78" s="8"/>
      <c r="E78" s="8"/>
      <c r="F78" s="8"/>
      <c r="G78" s="8"/>
      <c r="H78" s="8"/>
      <c r="I78" s="8"/>
      <c r="J78" s="8"/>
      <c r="K78" s="8"/>
      <c r="L78" s="9"/>
      <c r="M78" s="9"/>
      <c r="N78" s="9"/>
      <c r="O78" s="9"/>
    </row>
    <row r="79" spans="1:15" x14ac:dyDescent="0.3">
      <c r="A79" s="8">
        <f>service_order__4[[#This Row],[id]]</f>
        <v>84</v>
      </c>
      <c r="B79" s="11">
        <f>ROUNDDOWN(AUX!$O$4*service_order__4[[#This Row],[created_at]]+AUX!$O$3,0)</f>
        <v>43839</v>
      </c>
      <c r="C79" s="8"/>
      <c r="D79" s="8"/>
      <c r="E79" s="8"/>
      <c r="F79" s="8"/>
      <c r="G79" s="8"/>
      <c r="H79" s="8"/>
      <c r="I79" s="8"/>
      <c r="J79" s="8"/>
      <c r="K79" s="8"/>
      <c r="L79" s="9"/>
      <c r="M79" s="9"/>
      <c r="N79" s="9"/>
      <c r="O79" s="9"/>
    </row>
    <row r="80" spans="1:15" x14ac:dyDescent="0.3">
      <c r="A80" s="8">
        <f>service_order__4[[#This Row],[id]]</f>
        <v>85</v>
      </c>
      <c r="B80" s="11">
        <f>ROUNDDOWN(AUX!$O$4*service_order__4[[#This Row],[created_at]]+AUX!$O$3,0)</f>
        <v>43839</v>
      </c>
      <c r="C80" s="8"/>
      <c r="D80" s="8"/>
      <c r="E80" s="8"/>
      <c r="F80" s="8"/>
      <c r="G80" s="8"/>
      <c r="H80" s="8"/>
      <c r="I80" s="8"/>
      <c r="J80" s="8"/>
      <c r="K80" s="8"/>
      <c r="L80" s="9"/>
      <c r="M80" s="9"/>
      <c r="N80" s="9"/>
      <c r="O80" s="9"/>
    </row>
    <row r="81" spans="1:15" x14ac:dyDescent="0.3">
      <c r="A81" s="8">
        <f>service_order__4[[#This Row],[id]]</f>
        <v>86</v>
      </c>
      <c r="B81" s="11">
        <f>ROUNDDOWN(AUX!$O$4*service_order__4[[#This Row],[created_at]]+AUX!$O$3,0)</f>
        <v>43839</v>
      </c>
      <c r="C81" s="8"/>
      <c r="D81" s="8"/>
      <c r="E81" s="8"/>
      <c r="F81" s="8"/>
      <c r="G81" s="8"/>
      <c r="H81" s="8"/>
      <c r="I81" s="8"/>
      <c r="J81" s="8"/>
      <c r="K81" s="8"/>
      <c r="L81" s="9"/>
      <c r="M81" s="9"/>
      <c r="N81" s="9"/>
      <c r="O81" s="9"/>
    </row>
    <row r="82" spans="1:15" x14ac:dyDescent="0.3">
      <c r="A82" s="8">
        <f>service_order__4[[#This Row],[id]]</f>
        <v>87</v>
      </c>
      <c r="B82" s="11">
        <f>ROUNDDOWN(AUX!$O$4*service_order__4[[#This Row],[created_at]]+AUX!$O$3,0)</f>
        <v>43839</v>
      </c>
      <c r="C82" s="8"/>
      <c r="D82" s="8"/>
      <c r="E82" s="8"/>
      <c r="F82" s="8"/>
      <c r="G82" s="8"/>
      <c r="H82" s="8"/>
      <c r="I82" s="8"/>
      <c r="J82" s="8"/>
      <c r="K82" s="8"/>
      <c r="L82" s="9"/>
      <c r="M82" s="9"/>
      <c r="N82" s="9"/>
      <c r="O82" s="9"/>
    </row>
    <row r="83" spans="1:15" x14ac:dyDescent="0.3">
      <c r="A83" s="8">
        <f>service_order__4[[#This Row],[id]]</f>
        <v>88</v>
      </c>
      <c r="B83" s="11">
        <f>ROUNDDOWN(AUX!$O$4*service_order__4[[#This Row],[created_at]]+AUX!$O$3,0)</f>
        <v>43843</v>
      </c>
      <c r="C83" s="8"/>
      <c r="D83" s="8"/>
      <c r="E83" s="8"/>
      <c r="F83" s="8"/>
      <c r="G83" s="8"/>
      <c r="H83" s="8"/>
      <c r="I83" s="8"/>
      <c r="J83" s="8"/>
      <c r="K83" s="8"/>
      <c r="L83" s="9"/>
      <c r="M83" s="9"/>
      <c r="N83" s="9"/>
      <c r="O83" s="9"/>
    </row>
    <row r="84" spans="1:15" x14ac:dyDescent="0.3">
      <c r="A84" s="8">
        <f>service_order__4[[#This Row],[id]]</f>
        <v>89</v>
      </c>
      <c r="B84" s="11">
        <f>ROUNDDOWN(AUX!$O$4*service_order__4[[#This Row],[created_at]]+AUX!$O$3,0)</f>
        <v>43843</v>
      </c>
      <c r="C84" s="8"/>
      <c r="D84" s="8"/>
      <c r="E84" s="8"/>
      <c r="F84" s="8"/>
      <c r="G84" s="8"/>
      <c r="H84" s="8"/>
      <c r="I84" s="8"/>
      <c r="J84" s="8"/>
      <c r="K84" s="8"/>
      <c r="L84" s="9"/>
      <c r="M84" s="9"/>
      <c r="N84" s="9"/>
      <c r="O84" s="9"/>
    </row>
    <row r="85" spans="1:15" x14ac:dyDescent="0.3">
      <c r="A85" s="8">
        <f>service_order__4[[#This Row],[id]]</f>
        <v>90</v>
      </c>
      <c r="B85" s="11">
        <f>ROUNDDOWN(AUX!$O$4*service_order__4[[#This Row],[created_at]]+AUX!$O$3,0)</f>
        <v>43843</v>
      </c>
      <c r="C85" s="8"/>
      <c r="D85" s="8"/>
      <c r="E85" s="8"/>
      <c r="F85" s="8"/>
      <c r="G85" s="8"/>
      <c r="H85" s="8"/>
      <c r="I85" s="8"/>
      <c r="J85" s="8"/>
      <c r="K85" s="8"/>
      <c r="L85" s="9"/>
      <c r="M85" s="9"/>
      <c r="N85" s="9"/>
      <c r="O85" s="9"/>
    </row>
    <row r="86" spans="1:15" x14ac:dyDescent="0.3">
      <c r="A86" s="8">
        <f>service_order__4[[#This Row],[id]]</f>
        <v>91</v>
      </c>
      <c r="B86" s="11">
        <f>ROUNDDOWN(AUX!$O$4*service_order__4[[#This Row],[created_at]]+AUX!$O$3,0)</f>
        <v>43844</v>
      </c>
      <c r="C86" s="8"/>
      <c r="D86" s="8"/>
      <c r="E86" s="8"/>
      <c r="F86" s="8"/>
      <c r="G86" s="8"/>
      <c r="H86" s="8"/>
      <c r="I86" s="8"/>
      <c r="J86" s="8"/>
      <c r="K86" s="8"/>
      <c r="L86" s="9"/>
      <c r="M86" s="9"/>
      <c r="N86" s="9"/>
      <c r="O86" s="9"/>
    </row>
    <row r="87" spans="1:15" x14ac:dyDescent="0.3">
      <c r="A87" s="8">
        <f>service_order__4[[#This Row],[id]]</f>
        <v>92</v>
      </c>
      <c r="B87" s="11">
        <f>ROUNDDOWN(AUX!$O$4*service_order__4[[#This Row],[created_at]]+AUX!$O$3,0)</f>
        <v>43844</v>
      </c>
      <c r="C87" s="8"/>
      <c r="D87" s="8"/>
      <c r="E87" s="8"/>
      <c r="F87" s="8"/>
      <c r="G87" s="8"/>
      <c r="H87" s="8"/>
      <c r="I87" s="8"/>
      <c r="J87" s="8"/>
      <c r="K87" s="8"/>
      <c r="L87" s="9"/>
      <c r="M87" s="9"/>
      <c r="N87" s="9"/>
      <c r="O87" s="9"/>
    </row>
    <row r="88" spans="1:15" x14ac:dyDescent="0.3">
      <c r="A88" s="8">
        <f>service_order__4[[#This Row],[id]]</f>
        <v>93</v>
      </c>
      <c r="B88" s="11">
        <f>ROUNDDOWN(AUX!$O$4*service_order__4[[#This Row],[created_at]]+AUX!$O$3,0)</f>
        <v>43844</v>
      </c>
      <c r="C88" s="8"/>
      <c r="D88" s="8"/>
      <c r="E88" s="8"/>
      <c r="F88" s="8"/>
      <c r="G88" s="8"/>
      <c r="H88" s="8"/>
      <c r="I88" s="8"/>
      <c r="J88" s="8"/>
      <c r="K88" s="8"/>
      <c r="L88" s="9"/>
      <c r="M88" s="9"/>
      <c r="N88" s="9"/>
      <c r="O88" s="9"/>
    </row>
    <row r="89" spans="1:15" x14ac:dyDescent="0.3">
      <c r="A89" s="8">
        <f>service_order__4[[#This Row],[id]]</f>
        <v>94</v>
      </c>
      <c r="B89" s="11">
        <f>ROUNDDOWN(AUX!$O$4*service_order__4[[#This Row],[created_at]]+AUX!$O$3,0)</f>
        <v>43845</v>
      </c>
      <c r="C89" s="8"/>
      <c r="D89" s="8"/>
      <c r="E89" s="8"/>
      <c r="F89" s="8"/>
      <c r="G89" s="8"/>
      <c r="H89" s="8"/>
      <c r="I89" s="8"/>
      <c r="J89" s="8"/>
      <c r="K89" s="8"/>
      <c r="L89" s="9"/>
      <c r="M89" s="9"/>
      <c r="N89" s="9"/>
      <c r="O89" s="9"/>
    </row>
    <row r="90" spans="1:15" x14ac:dyDescent="0.3">
      <c r="A90" s="8">
        <f>service_order__4[[#This Row],[id]]</f>
        <v>95</v>
      </c>
      <c r="B90" s="11">
        <f>ROUNDDOWN(AUX!$O$4*service_order__4[[#This Row],[created_at]]+AUX!$O$3,0)</f>
        <v>43845</v>
      </c>
      <c r="C90" s="8"/>
      <c r="D90" s="8"/>
      <c r="E90" s="8"/>
      <c r="F90" s="8"/>
      <c r="G90" s="8"/>
      <c r="H90" s="8"/>
      <c r="I90" s="8"/>
      <c r="J90" s="8"/>
      <c r="K90" s="8"/>
      <c r="L90" s="9"/>
      <c r="M90" s="9"/>
      <c r="N90" s="9"/>
      <c r="O90" s="9"/>
    </row>
    <row r="91" spans="1:15" x14ac:dyDescent="0.3">
      <c r="A91" s="8">
        <f>service_order__4[[#This Row],[id]]</f>
        <v>96</v>
      </c>
      <c r="B91" s="11">
        <f>ROUNDDOWN(AUX!$O$4*service_order__4[[#This Row],[created_at]]+AUX!$O$3,0)</f>
        <v>43845</v>
      </c>
      <c r="C91" s="8"/>
      <c r="D91" s="8"/>
      <c r="E91" s="8"/>
      <c r="F91" s="8"/>
      <c r="G91" s="8"/>
      <c r="H91" s="8"/>
      <c r="I91" s="8"/>
      <c r="J91" s="8"/>
      <c r="K91" s="8"/>
      <c r="L91" s="9"/>
      <c r="M91" s="9"/>
      <c r="N91" s="9"/>
      <c r="O91" s="9"/>
    </row>
    <row r="92" spans="1:15" x14ac:dyDescent="0.3">
      <c r="A92" s="8">
        <f>service_order__4[[#This Row],[id]]</f>
        <v>97</v>
      </c>
      <c r="B92" s="11">
        <f>ROUNDDOWN(AUX!$O$4*service_order__4[[#This Row],[created_at]]+AUX!$O$3,0)</f>
        <v>43847</v>
      </c>
      <c r="C92" s="8"/>
      <c r="D92" s="8"/>
      <c r="E92" s="8"/>
      <c r="F92" s="8"/>
      <c r="G92" s="8"/>
      <c r="H92" s="8"/>
      <c r="I92" s="8"/>
      <c r="J92" s="8"/>
      <c r="K92" s="8"/>
      <c r="L92" s="9"/>
      <c r="M92" s="9"/>
      <c r="N92" s="9"/>
      <c r="O92" s="9"/>
    </row>
    <row r="93" spans="1:15" x14ac:dyDescent="0.3">
      <c r="A93" s="8">
        <f>service_order__4[[#This Row],[id]]</f>
        <v>98</v>
      </c>
      <c r="B93" s="11">
        <f>ROUNDDOWN(AUX!$O$4*service_order__4[[#This Row],[created_at]]+AUX!$O$3,0)</f>
        <v>43847</v>
      </c>
      <c r="C93" s="8"/>
      <c r="D93" s="8"/>
      <c r="E93" s="8"/>
      <c r="F93" s="8"/>
      <c r="G93" s="8"/>
      <c r="H93" s="8"/>
      <c r="I93" s="8"/>
      <c r="J93" s="8"/>
      <c r="K93" s="8"/>
      <c r="L93" s="9"/>
      <c r="M93" s="9"/>
      <c r="N93" s="9"/>
      <c r="O93" s="9"/>
    </row>
    <row r="94" spans="1:15" x14ac:dyDescent="0.3">
      <c r="A94" s="8">
        <f>service_order__4[[#This Row],[id]]</f>
        <v>99</v>
      </c>
      <c r="B94" s="11">
        <f>ROUNDDOWN(AUX!$O$4*service_order__4[[#This Row],[created_at]]+AUX!$O$3,0)</f>
        <v>43847</v>
      </c>
      <c r="C94" s="8"/>
      <c r="D94" s="8"/>
      <c r="E94" s="8"/>
      <c r="F94" s="8"/>
      <c r="G94" s="8"/>
      <c r="H94" s="8"/>
      <c r="I94" s="8"/>
      <c r="J94" s="8"/>
      <c r="K94" s="8"/>
      <c r="L94" s="9"/>
      <c r="M94" s="9"/>
      <c r="N94" s="9"/>
      <c r="O94" s="9"/>
    </row>
    <row r="95" spans="1:15" x14ac:dyDescent="0.3">
      <c r="A95" s="8">
        <f>service_order__4[[#This Row],[id]]</f>
        <v>100</v>
      </c>
      <c r="B95" s="11">
        <f>ROUNDDOWN(AUX!$O$4*service_order__4[[#This Row],[created_at]]+AUX!$O$3,0)</f>
        <v>43847</v>
      </c>
      <c r="C95" s="8"/>
      <c r="D95" s="8"/>
      <c r="E95" s="8"/>
      <c r="F95" s="8"/>
      <c r="G95" s="8"/>
      <c r="H95" s="8"/>
      <c r="I95" s="8"/>
      <c r="J95" s="8"/>
      <c r="K95" s="8"/>
      <c r="L95" s="9"/>
      <c r="M95" s="9"/>
      <c r="N95" s="9"/>
      <c r="O95" s="9"/>
    </row>
    <row r="96" spans="1:15" x14ac:dyDescent="0.3">
      <c r="A96" s="8">
        <f>service_order__4[[#This Row],[id]]</f>
        <v>101</v>
      </c>
      <c r="B96" s="11">
        <f>ROUNDDOWN(AUX!$O$4*service_order__4[[#This Row],[created_at]]+AUX!$O$3,0)</f>
        <v>43847</v>
      </c>
      <c r="C96" s="8"/>
      <c r="D96" s="8"/>
      <c r="E96" s="8"/>
      <c r="F96" s="8"/>
      <c r="G96" s="8"/>
      <c r="H96" s="8"/>
      <c r="I96" s="8"/>
      <c r="J96" s="8"/>
      <c r="K96" s="8"/>
      <c r="L96" s="9"/>
      <c r="M96" s="9"/>
      <c r="N96" s="9"/>
      <c r="O96" s="9"/>
    </row>
    <row r="97" spans="1:15" x14ac:dyDescent="0.3">
      <c r="A97" s="8">
        <f>service_order__4[[#This Row],[id]]</f>
        <v>102</v>
      </c>
      <c r="B97" s="11">
        <f>ROUNDDOWN(AUX!$O$4*service_order__4[[#This Row],[created_at]]+AUX!$O$3,0)</f>
        <v>44041</v>
      </c>
      <c r="C97" s="8"/>
      <c r="D97" s="8"/>
      <c r="E97" s="8"/>
      <c r="F97" s="8"/>
      <c r="G97" s="8"/>
      <c r="H97" s="8"/>
      <c r="I97" s="8"/>
      <c r="J97" s="8"/>
      <c r="K97" s="8"/>
      <c r="L97" s="9"/>
      <c r="M97" s="9"/>
      <c r="N97" s="9"/>
      <c r="O97" s="9"/>
    </row>
    <row r="98" spans="1:15" x14ac:dyDescent="0.3">
      <c r="A98" s="8">
        <f>service_order__4[[#This Row],[id]]</f>
        <v>103</v>
      </c>
      <c r="B98" s="11">
        <f>ROUNDDOWN(AUX!$O$4*service_order__4[[#This Row],[created_at]]+AUX!$O$3,0)</f>
        <v>44046</v>
      </c>
      <c r="C98" s="8"/>
      <c r="D98" s="8"/>
      <c r="E98" s="8"/>
      <c r="F98" s="8"/>
      <c r="G98" s="8"/>
      <c r="H98" s="8"/>
      <c r="I98" s="8"/>
      <c r="J98" s="8"/>
      <c r="K98" s="8"/>
      <c r="L98" s="9"/>
      <c r="M98" s="9"/>
      <c r="N98" s="9"/>
      <c r="O98" s="9"/>
    </row>
    <row r="99" spans="1:15" x14ac:dyDescent="0.3">
      <c r="A99" s="8">
        <f>service_order__4[[#This Row],[id]]</f>
        <v>104</v>
      </c>
      <c r="B99" s="11">
        <f>ROUNDDOWN(AUX!$O$4*service_order__4[[#This Row],[created_at]]+AUX!$O$3,0)</f>
        <v>44046</v>
      </c>
      <c r="C99" s="8"/>
      <c r="D99" s="8"/>
      <c r="E99" s="8"/>
      <c r="F99" s="8"/>
      <c r="G99" s="8"/>
      <c r="H99" s="8"/>
      <c r="I99" s="8"/>
      <c r="J99" s="8"/>
      <c r="K99" s="8"/>
      <c r="L99" s="9"/>
      <c r="M99" s="9"/>
      <c r="N99" s="9"/>
      <c r="O99" s="9"/>
    </row>
    <row r="100" spans="1:15" x14ac:dyDescent="0.3">
      <c r="A100" s="8">
        <f>service_order__4[[#This Row],[id]]</f>
        <v>105</v>
      </c>
      <c r="B100" s="11">
        <f>ROUNDDOWN(AUX!$O$4*service_order__4[[#This Row],[created_at]]+AUX!$O$3,0)</f>
        <v>44046</v>
      </c>
      <c r="C100" s="8"/>
      <c r="D100" s="8"/>
      <c r="E100" s="8"/>
      <c r="F100" s="8"/>
      <c r="G100" s="8"/>
      <c r="H100" s="8"/>
      <c r="I100" s="8"/>
      <c r="J100" s="8"/>
      <c r="K100" s="8"/>
      <c r="L100" s="9"/>
      <c r="M100" s="9"/>
      <c r="N100" s="9"/>
      <c r="O100" s="9"/>
    </row>
    <row r="101" spans="1:15" x14ac:dyDescent="0.3">
      <c r="A101" s="8">
        <f>service_order__4[[#This Row],[id]]</f>
        <v>106</v>
      </c>
      <c r="B101" s="11">
        <f>ROUNDDOWN(AUX!$O$4*service_order__4[[#This Row],[created_at]]+AUX!$O$3,0)</f>
        <v>44046</v>
      </c>
      <c r="C101" s="8"/>
      <c r="D101" s="8"/>
      <c r="E101" s="8"/>
      <c r="F101" s="8"/>
      <c r="G101" s="8"/>
      <c r="H101" s="8"/>
      <c r="I101" s="8"/>
      <c r="J101" s="8"/>
      <c r="K101" s="8"/>
      <c r="L101" s="9"/>
      <c r="M101" s="9"/>
      <c r="N101" s="9"/>
      <c r="O101" s="9"/>
    </row>
    <row r="102" spans="1:15" x14ac:dyDescent="0.3">
      <c r="A102" s="8">
        <f>service_order__4[[#This Row],[id]]</f>
        <v>107</v>
      </c>
      <c r="B102" s="11">
        <f>ROUNDDOWN(AUX!$O$4*service_order__4[[#This Row],[created_at]]+AUX!$O$3,0)</f>
        <v>44046</v>
      </c>
      <c r="C102" s="8"/>
      <c r="D102" s="8"/>
      <c r="E102" s="8"/>
      <c r="F102" s="8"/>
      <c r="G102" s="8"/>
      <c r="H102" s="8"/>
      <c r="I102" s="8"/>
      <c r="J102" s="8"/>
      <c r="K102" s="8"/>
      <c r="L102" s="9"/>
      <c r="M102" s="9"/>
      <c r="N102" s="9"/>
      <c r="O102" s="9"/>
    </row>
    <row r="103" spans="1:15" x14ac:dyDescent="0.3">
      <c r="A103" s="8">
        <f>service_order__4[[#This Row],[id]]</f>
        <v>108</v>
      </c>
      <c r="B103" s="11">
        <f>ROUNDDOWN(AUX!$O$4*service_order__4[[#This Row],[created_at]]+AUX!$O$3,0)</f>
        <v>44046</v>
      </c>
      <c r="C103" s="8"/>
      <c r="D103" s="8"/>
      <c r="E103" s="8"/>
      <c r="F103" s="8"/>
      <c r="G103" s="8"/>
      <c r="H103" s="8"/>
      <c r="I103" s="8"/>
      <c r="J103" s="8"/>
      <c r="K103" s="8"/>
      <c r="L103" s="9"/>
      <c r="M103" s="9"/>
      <c r="N103" s="9"/>
      <c r="O103" s="9"/>
    </row>
    <row r="104" spans="1:15" x14ac:dyDescent="0.3">
      <c r="A104" s="8">
        <f>service_order__4[[#This Row],[id]]</f>
        <v>109</v>
      </c>
      <c r="B104" s="11">
        <f>ROUNDDOWN(AUX!$O$4*service_order__4[[#This Row],[created_at]]+AUX!$O$3,0)</f>
        <v>44046</v>
      </c>
      <c r="C104" s="8"/>
      <c r="D104" s="8"/>
      <c r="E104" s="8"/>
      <c r="F104" s="8"/>
      <c r="G104" s="8"/>
      <c r="H104" s="8"/>
      <c r="I104" s="8"/>
      <c r="J104" s="8"/>
      <c r="K104" s="8"/>
      <c r="L104" s="9"/>
      <c r="M104" s="9"/>
      <c r="N104" s="9"/>
      <c r="O104" s="9"/>
    </row>
    <row r="105" spans="1:15" x14ac:dyDescent="0.3">
      <c r="A105" s="8">
        <f>service_order__4[[#This Row],[id]]</f>
        <v>110</v>
      </c>
      <c r="B105" s="11">
        <f>ROUNDDOWN(AUX!$O$4*service_order__4[[#This Row],[created_at]]+AUX!$O$3,0)</f>
        <v>44046</v>
      </c>
      <c r="C105" s="8"/>
      <c r="D105" s="8"/>
      <c r="E105" s="8"/>
      <c r="F105" s="8"/>
      <c r="G105" s="8"/>
      <c r="H105" s="8"/>
      <c r="I105" s="8"/>
      <c r="J105" s="8"/>
      <c r="K105" s="8"/>
      <c r="L105" s="9"/>
      <c r="M105" s="9"/>
      <c r="N105" s="9"/>
      <c r="O105" s="9"/>
    </row>
    <row r="106" spans="1:15" x14ac:dyDescent="0.3">
      <c r="A106" s="8">
        <f>service_order__4[[#This Row],[id]]</f>
        <v>111</v>
      </c>
      <c r="B106" s="11">
        <f>ROUNDDOWN(AUX!$O$4*service_order__4[[#This Row],[created_at]]+AUX!$O$3,0)</f>
        <v>44050</v>
      </c>
      <c r="C106" s="8"/>
      <c r="D106" s="8"/>
      <c r="E106" s="8"/>
      <c r="F106" s="8"/>
      <c r="G106" s="8"/>
      <c r="H106" s="8"/>
      <c r="I106" s="8"/>
      <c r="J106" s="8"/>
      <c r="K106" s="8"/>
      <c r="L106" s="9"/>
      <c r="M106" s="9"/>
      <c r="N106" s="9"/>
      <c r="O106" s="9"/>
    </row>
    <row r="107" spans="1:15" x14ac:dyDescent="0.3">
      <c r="A107" s="8">
        <f>service_order__4[[#This Row],[id]]</f>
        <v>112</v>
      </c>
      <c r="B107" s="11">
        <f>ROUNDDOWN(AUX!$O$4*service_order__4[[#This Row],[created_at]]+AUX!$O$3,0)</f>
        <v>44071</v>
      </c>
      <c r="C107" s="8"/>
      <c r="D107" s="8"/>
      <c r="E107" s="8"/>
      <c r="F107" s="8"/>
      <c r="G107" s="8"/>
      <c r="H107" s="8"/>
      <c r="I107" s="8"/>
      <c r="J107" s="8"/>
      <c r="K107" s="8"/>
      <c r="L107" s="9"/>
      <c r="M107" s="9"/>
      <c r="N107" s="9"/>
      <c r="O107" s="9"/>
    </row>
    <row r="108" spans="1:15" x14ac:dyDescent="0.3">
      <c r="A108" s="8">
        <f>service_order__4[[#This Row],[id]]</f>
        <v>113</v>
      </c>
      <c r="B108" s="11">
        <f>ROUNDDOWN(AUX!$O$4*service_order__4[[#This Row],[created_at]]+AUX!$O$3,0)</f>
        <v>44050</v>
      </c>
      <c r="C108" s="8"/>
      <c r="D108" s="8"/>
      <c r="E108" s="8"/>
      <c r="F108" s="8"/>
      <c r="G108" s="8"/>
      <c r="H108" s="8"/>
      <c r="I108" s="8"/>
      <c r="J108" s="8"/>
      <c r="K108" s="8"/>
      <c r="L108" s="9"/>
      <c r="M108" s="9"/>
      <c r="N108" s="9"/>
      <c r="O108" s="9"/>
    </row>
    <row r="109" spans="1:15" x14ac:dyDescent="0.3">
      <c r="A109" s="8">
        <f>service_order__4[[#This Row],[id]]</f>
        <v>114</v>
      </c>
      <c r="B109" s="11">
        <f>ROUNDDOWN(AUX!$O$4*service_order__4[[#This Row],[created_at]]+AUX!$O$3,0)</f>
        <v>44050</v>
      </c>
      <c r="C109" s="8"/>
      <c r="D109" s="8"/>
      <c r="E109" s="8"/>
      <c r="F109" s="8"/>
      <c r="G109" s="8"/>
      <c r="H109" s="8"/>
      <c r="I109" s="8"/>
      <c r="J109" s="8"/>
      <c r="K109" s="8"/>
      <c r="L109" s="9"/>
      <c r="M109" s="9"/>
      <c r="N109" s="9"/>
      <c r="O109" s="9"/>
    </row>
    <row r="110" spans="1:15" x14ac:dyDescent="0.3">
      <c r="A110" s="8">
        <f>service_order__4[[#This Row],[id]]</f>
        <v>115</v>
      </c>
      <c r="B110" s="11">
        <f>ROUNDDOWN(AUX!$O$4*service_order__4[[#This Row],[created_at]]+AUX!$O$3,0)</f>
        <v>44050</v>
      </c>
      <c r="C110" s="8"/>
      <c r="D110" s="8"/>
      <c r="E110" s="8"/>
      <c r="F110" s="8"/>
      <c r="G110" s="8"/>
      <c r="H110" s="8"/>
      <c r="I110" s="8"/>
      <c r="J110" s="8"/>
      <c r="K110" s="8"/>
      <c r="L110" s="9"/>
      <c r="M110" s="9"/>
      <c r="N110" s="9"/>
      <c r="O110" s="9"/>
    </row>
    <row r="111" spans="1:15" x14ac:dyDescent="0.3">
      <c r="A111" s="8">
        <f>service_order__4[[#This Row],[id]]</f>
        <v>116</v>
      </c>
      <c r="B111" s="11">
        <f>ROUNDDOWN(AUX!$O$4*service_order__4[[#This Row],[created_at]]+AUX!$O$3,0)</f>
        <v>44050</v>
      </c>
      <c r="C111" s="8"/>
      <c r="D111" s="8"/>
      <c r="E111" s="8"/>
      <c r="F111" s="8"/>
      <c r="G111" s="8"/>
      <c r="H111" s="8"/>
      <c r="I111" s="8"/>
      <c r="J111" s="8"/>
      <c r="K111" s="8"/>
      <c r="L111" s="9"/>
      <c r="M111" s="9"/>
      <c r="N111" s="9"/>
      <c r="O111" s="9"/>
    </row>
    <row r="112" spans="1:15" x14ac:dyDescent="0.3">
      <c r="A112" s="8">
        <f>service_order__4[[#This Row],[id]]</f>
        <v>117</v>
      </c>
      <c r="B112" s="11">
        <f>ROUNDDOWN(AUX!$O$4*service_order__4[[#This Row],[created_at]]+AUX!$O$3,0)</f>
        <v>44050</v>
      </c>
      <c r="C112" s="8"/>
      <c r="D112" s="8"/>
      <c r="E112" s="8"/>
      <c r="F112" s="8"/>
      <c r="G112" s="8"/>
      <c r="H112" s="8"/>
      <c r="I112" s="8"/>
      <c r="J112" s="8"/>
      <c r="K112" s="8"/>
      <c r="L112" s="9"/>
      <c r="M112" s="9"/>
      <c r="N112" s="9"/>
      <c r="O112" s="9"/>
    </row>
    <row r="113" spans="1:15" x14ac:dyDescent="0.3">
      <c r="A113" s="8">
        <f>service_order__4[[#This Row],[id]]</f>
        <v>118</v>
      </c>
      <c r="B113" s="11">
        <f>ROUNDDOWN(AUX!$O$4*service_order__4[[#This Row],[created_at]]+AUX!$O$3,0)</f>
        <v>44050</v>
      </c>
      <c r="C113" s="8"/>
      <c r="D113" s="8"/>
      <c r="E113" s="8"/>
      <c r="F113" s="8"/>
      <c r="G113" s="8"/>
      <c r="H113" s="8"/>
      <c r="I113" s="8"/>
      <c r="J113" s="8"/>
      <c r="K113" s="8"/>
      <c r="L113" s="9"/>
      <c r="M113" s="9"/>
      <c r="N113" s="9"/>
      <c r="O113" s="9"/>
    </row>
    <row r="114" spans="1:15" x14ac:dyDescent="0.3">
      <c r="A114" s="8">
        <f>service_order__4[[#This Row],[id]]</f>
        <v>119</v>
      </c>
      <c r="B114" s="11">
        <f>ROUNDDOWN(AUX!$O$4*service_order__4[[#This Row],[created_at]]+AUX!$O$3,0)</f>
        <v>44050</v>
      </c>
      <c r="C114" s="8"/>
      <c r="D114" s="8"/>
      <c r="E114" s="8"/>
      <c r="F114" s="8"/>
      <c r="G114" s="8"/>
      <c r="H114" s="8"/>
      <c r="I114" s="8"/>
      <c r="J114" s="8"/>
      <c r="K114" s="8"/>
      <c r="L114" s="9"/>
      <c r="M114" s="9"/>
      <c r="N114" s="9"/>
      <c r="O114" s="9"/>
    </row>
    <row r="115" spans="1:15" x14ac:dyDescent="0.3">
      <c r="A115" s="8">
        <f>service_order__4[[#This Row],[id]]</f>
        <v>120</v>
      </c>
      <c r="B115" s="11">
        <f>ROUNDDOWN(AUX!$O$4*service_order__4[[#This Row],[created_at]]+AUX!$O$3,0)</f>
        <v>44053</v>
      </c>
      <c r="C115" s="8"/>
      <c r="D115" s="8"/>
      <c r="E115" s="8"/>
      <c r="F115" s="8"/>
      <c r="G115" s="8"/>
      <c r="H115" s="8"/>
      <c r="I115" s="8"/>
      <c r="J115" s="8"/>
      <c r="K115" s="8"/>
      <c r="L115" s="9"/>
      <c r="M115" s="9"/>
      <c r="N115" s="9"/>
      <c r="O115" s="9"/>
    </row>
    <row r="116" spans="1:15" x14ac:dyDescent="0.3">
      <c r="A116" s="8">
        <f>service_order__4[[#This Row],[id]]</f>
        <v>121</v>
      </c>
      <c r="B116" s="11">
        <f>ROUNDDOWN(AUX!$O$4*service_order__4[[#This Row],[created_at]]+AUX!$O$3,0)</f>
        <v>44053</v>
      </c>
      <c r="C116" s="8"/>
      <c r="D116" s="8"/>
      <c r="E116" s="8"/>
      <c r="F116" s="8"/>
      <c r="G116" s="8"/>
      <c r="H116" s="8"/>
      <c r="I116" s="8"/>
      <c r="J116" s="8"/>
      <c r="K116" s="8"/>
      <c r="L116" s="9"/>
      <c r="M116" s="9"/>
      <c r="N116" s="9"/>
      <c r="O116" s="9"/>
    </row>
    <row r="117" spans="1:15" x14ac:dyDescent="0.3">
      <c r="A117" s="8">
        <f>service_order__4[[#This Row],[id]]</f>
        <v>122</v>
      </c>
      <c r="B117" s="11">
        <f>ROUNDDOWN(AUX!$O$4*service_order__4[[#This Row],[created_at]]+AUX!$O$3,0)</f>
        <v>44053</v>
      </c>
      <c r="C117" s="8"/>
      <c r="D117" s="8"/>
      <c r="E117" s="8"/>
      <c r="F117" s="8"/>
      <c r="G117" s="8"/>
      <c r="H117" s="8"/>
      <c r="I117" s="8"/>
      <c r="J117" s="8"/>
      <c r="K117" s="8"/>
      <c r="L117" s="9"/>
      <c r="M117" s="9"/>
      <c r="N117" s="9"/>
      <c r="O117" s="9"/>
    </row>
    <row r="118" spans="1:15" x14ac:dyDescent="0.3">
      <c r="A118" s="8">
        <f>service_order__4[[#This Row],[id]]</f>
        <v>123</v>
      </c>
      <c r="B118" s="11">
        <f>ROUNDDOWN(AUX!$O$4*service_order__4[[#This Row],[created_at]]+AUX!$O$3,0)</f>
        <v>44053</v>
      </c>
      <c r="C118" s="8"/>
      <c r="D118" s="8"/>
      <c r="E118" s="8"/>
      <c r="F118" s="8"/>
      <c r="G118" s="8"/>
      <c r="H118" s="8"/>
      <c r="I118" s="8"/>
      <c r="J118" s="8"/>
      <c r="K118" s="8"/>
      <c r="L118" s="9"/>
      <c r="M118" s="9"/>
      <c r="N118" s="9"/>
      <c r="O118" s="9"/>
    </row>
    <row r="119" spans="1:15" x14ac:dyDescent="0.3">
      <c r="A119" s="8">
        <f>service_order__4[[#This Row],[id]]</f>
        <v>124</v>
      </c>
      <c r="B119" s="11">
        <f>ROUNDDOWN(AUX!$O$4*service_order__4[[#This Row],[created_at]]+AUX!$O$3,0)</f>
        <v>44071</v>
      </c>
      <c r="C119" s="8"/>
      <c r="D119" s="8"/>
      <c r="E119" s="8"/>
      <c r="F119" s="8"/>
      <c r="G119" s="8"/>
      <c r="H119" s="8"/>
      <c r="I119" s="8"/>
      <c r="J119" s="8"/>
      <c r="K119" s="8"/>
      <c r="L119" s="9"/>
      <c r="M119" s="9"/>
      <c r="N119" s="9"/>
      <c r="O119" s="9"/>
    </row>
    <row r="120" spans="1:15" x14ac:dyDescent="0.3">
      <c r="A120" s="8">
        <f>service_order__4[[#This Row],[id]]</f>
        <v>125</v>
      </c>
      <c r="B120" s="11">
        <f>ROUNDDOWN(AUX!$O$4*service_order__4[[#This Row],[created_at]]+AUX!$O$3,0)</f>
        <v>44053</v>
      </c>
      <c r="C120" s="8"/>
      <c r="D120" s="8"/>
      <c r="E120" s="8"/>
      <c r="F120" s="8"/>
      <c r="G120" s="8"/>
      <c r="H120" s="8"/>
      <c r="I120" s="8"/>
      <c r="J120" s="8"/>
      <c r="K120" s="8"/>
      <c r="L120" s="9"/>
      <c r="M120" s="9"/>
      <c r="N120" s="9"/>
      <c r="O120" s="9"/>
    </row>
    <row r="121" spans="1:15" x14ac:dyDescent="0.3">
      <c r="A121" s="8">
        <f>service_order__4[[#This Row],[id]]</f>
        <v>126</v>
      </c>
      <c r="B121" s="11">
        <f>ROUNDDOWN(AUX!$O$4*service_order__4[[#This Row],[created_at]]+AUX!$O$3,0)</f>
        <v>44056</v>
      </c>
      <c r="C121" s="8"/>
      <c r="D121" s="8"/>
      <c r="E121" s="8"/>
      <c r="F121" s="8"/>
      <c r="G121" s="8"/>
      <c r="H121" s="8"/>
      <c r="I121" s="8"/>
      <c r="J121" s="8"/>
      <c r="K121" s="8"/>
      <c r="L121" s="9"/>
      <c r="M121" s="9"/>
      <c r="N121" s="9"/>
      <c r="O121" s="9"/>
    </row>
    <row r="122" spans="1:15" x14ac:dyDescent="0.3">
      <c r="A122" s="8">
        <f>service_order__4[[#This Row],[id]]</f>
        <v>127</v>
      </c>
      <c r="B122" s="11">
        <f>ROUNDDOWN(AUX!$O$4*service_order__4[[#This Row],[created_at]]+AUX!$O$3,0)</f>
        <v>44071</v>
      </c>
      <c r="C122" s="8"/>
      <c r="D122" s="8"/>
      <c r="E122" s="8"/>
      <c r="F122" s="8"/>
      <c r="G122" s="8"/>
      <c r="H122" s="8"/>
      <c r="I122" s="8"/>
      <c r="J122" s="8"/>
      <c r="K122" s="8"/>
      <c r="L122" s="9"/>
      <c r="M122" s="9"/>
      <c r="N122" s="9"/>
      <c r="O122" s="9"/>
    </row>
    <row r="123" spans="1:15" x14ac:dyDescent="0.3">
      <c r="A123" s="8">
        <f>service_order__4[[#This Row],[id]]</f>
        <v>128</v>
      </c>
      <c r="B123" s="11">
        <f>ROUNDDOWN(AUX!$O$4*service_order__4[[#This Row],[created_at]]+AUX!$O$3,0)</f>
        <v>44074</v>
      </c>
      <c r="C123" s="8"/>
      <c r="D123" s="8"/>
      <c r="E123" s="8"/>
      <c r="F123" s="8"/>
      <c r="G123" s="8"/>
      <c r="H123" s="8"/>
      <c r="I123" s="8"/>
      <c r="J123" s="8"/>
      <c r="K123" s="8"/>
      <c r="L123" s="9"/>
      <c r="M123" s="9"/>
      <c r="N123" s="9"/>
      <c r="O123" s="9"/>
    </row>
    <row r="124" spans="1:15" x14ac:dyDescent="0.3">
      <c r="A124" s="8">
        <f>service_order__4[[#This Row],[id]]</f>
        <v>129</v>
      </c>
      <c r="B124" s="11">
        <f>ROUNDDOWN(AUX!$O$4*service_order__4[[#This Row],[created_at]]+AUX!$O$3,0)</f>
        <v>44076</v>
      </c>
      <c r="C124" s="8"/>
      <c r="D124" s="8"/>
      <c r="E124" s="8"/>
      <c r="F124" s="8"/>
      <c r="G124" s="8"/>
      <c r="H124" s="8"/>
      <c r="I124" s="8"/>
      <c r="J124" s="8"/>
      <c r="K124" s="8"/>
      <c r="L124" s="9"/>
      <c r="M124" s="9"/>
      <c r="N124" s="9"/>
      <c r="O124" s="9"/>
    </row>
    <row r="125" spans="1:15" x14ac:dyDescent="0.3">
      <c r="A125" s="8">
        <f>service_order__4[[#This Row],[id]]</f>
        <v>130</v>
      </c>
      <c r="B125" s="11">
        <f>ROUNDDOWN(AUX!$O$4*service_order__4[[#This Row],[created_at]]+AUX!$O$3,0)</f>
        <v>44076</v>
      </c>
      <c r="C125" s="8"/>
      <c r="D125" s="8"/>
      <c r="E125" s="8"/>
      <c r="F125" s="8"/>
      <c r="G125" s="8"/>
      <c r="H125" s="8"/>
      <c r="I125" s="8"/>
      <c r="J125" s="8"/>
      <c r="K125" s="8"/>
      <c r="L125" s="9"/>
      <c r="M125" s="9"/>
      <c r="N125" s="9"/>
      <c r="O125" s="9"/>
    </row>
    <row r="126" spans="1:15" x14ac:dyDescent="0.3">
      <c r="A126" s="8">
        <f>service_order__4[[#This Row],[id]]</f>
        <v>131</v>
      </c>
      <c r="B126" s="11">
        <f>ROUNDDOWN(AUX!$O$4*service_order__4[[#This Row],[created_at]]+AUX!$O$3,0)</f>
        <v>44076</v>
      </c>
      <c r="C126" s="8"/>
      <c r="D126" s="8"/>
      <c r="E126" s="8"/>
      <c r="F126" s="8"/>
      <c r="G126" s="8"/>
      <c r="H126" s="8"/>
      <c r="I126" s="8"/>
      <c r="J126" s="8"/>
      <c r="K126" s="8"/>
      <c r="L126" s="9"/>
      <c r="M126" s="9"/>
      <c r="N126" s="9"/>
      <c r="O126" s="9"/>
    </row>
    <row r="127" spans="1:15" x14ac:dyDescent="0.3">
      <c r="A127" s="8">
        <f>service_order__4[[#This Row],[id]]</f>
        <v>132</v>
      </c>
      <c r="B127" s="11">
        <f>ROUNDDOWN(AUX!$O$4*service_order__4[[#This Row],[created_at]]+AUX!$O$3,0)</f>
        <v>44075</v>
      </c>
      <c r="C127" s="8"/>
      <c r="D127" s="8"/>
      <c r="E127" s="8"/>
      <c r="F127" s="8"/>
      <c r="G127" s="8"/>
      <c r="H127" s="8"/>
      <c r="I127" s="8"/>
      <c r="J127" s="8"/>
      <c r="K127" s="8"/>
      <c r="L127" s="9"/>
      <c r="M127" s="9"/>
      <c r="N127" s="9"/>
      <c r="O127" s="9"/>
    </row>
    <row r="128" spans="1:15" x14ac:dyDescent="0.3">
      <c r="A128" s="8">
        <f>service_order__4[[#This Row],[id]]</f>
        <v>133</v>
      </c>
      <c r="B128" s="11">
        <f>ROUNDDOWN(AUX!$O$4*service_order__4[[#This Row],[created_at]]+AUX!$O$3,0)</f>
        <v>44076</v>
      </c>
      <c r="C128" s="8"/>
      <c r="D128" s="8"/>
      <c r="E128" s="8"/>
      <c r="F128" s="8"/>
      <c r="G128" s="8"/>
      <c r="H128" s="8"/>
      <c r="I128" s="8"/>
      <c r="J128" s="8"/>
      <c r="K128" s="8"/>
      <c r="L128" s="9"/>
      <c r="M128" s="9"/>
      <c r="N128" s="9"/>
      <c r="O128" s="9"/>
    </row>
    <row r="129" spans="1:15" x14ac:dyDescent="0.3">
      <c r="A129" s="8">
        <f>service_order__4[[#This Row],[id]]</f>
        <v>134</v>
      </c>
      <c r="B129" s="11">
        <f>ROUNDDOWN(AUX!$O$4*service_order__4[[#This Row],[created_at]]+AUX!$O$3,0)</f>
        <v>44076</v>
      </c>
      <c r="C129" s="8"/>
      <c r="D129" s="8"/>
      <c r="E129" s="8"/>
      <c r="F129" s="8"/>
      <c r="G129" s="8"/>
      <c r="H129" s="8"/>
      <c r="I129" s="8"/>
      <c r="J129" s="8"/>
      <c r="K129" s="8"/>
      <c r="L129" s="9"/>
      <c r="M129" s="9"/>
      <c r="N129" s="9"/>
      <c r="O129" s="9"/>
    </row>
    <row r="130" spans="1:15" x14ac:dyDescent="0.3">
      <c r="A130" s="8">
        <f>service_order__4[[#This Row],[id]]</f>
        <v>135</v>
      </c>
      <c r="B130" s="11">
        <f>ROUNDDOWN(AUX!$O$4*service_order__4[[#This Row],[created_at]]+AUX!$O$3,0)</f>
        <v>44076</v>
      </c>
      <c r="C130" s="8"/>
      <c r="D130" s="8"/>
      <c r="E130" s="8"/>
      <c r="F130" s="8"/>
      <c r="G130" s="8"/>
      <c r="H130" s="8"/>
      <c r="I130" s="8"/>
      <c r="J130" s="8"/>
      <c r="K130" s="8"/>
      <c r="L130" s="9"/>
      <c r="M130" s="9"/>
      <c r="N130" s="9"/>
      <c r="O130" s="9"/>
    </row>
    <row r="131" spans="1:15" x14ac:dyDescent="0.3">
      <c r="A131" s="8">
        <f>service_order__4[[#This Row],[id]]</f>
        <v>136</v>
      </c>
      <c r="B131" s="11">
        <f>ROUNDDOWN(AUX!$O$4*service_order__4[[#This Row],[created_at]]+AUX!$O$3,0)</f>
        <v>44076</v>
      </c>
      <c r="C131" s="8"/>
      <c r="D131" s="8"/>
      <c r="E131" s="8"/>
      <c r="F131" s="8"/>
      <c r="G131" s="8"/>
      <c r="H131" s="8"/>
      <c r="I131" s="8"/>
      <c r="J131" s="8"/>
      <c r="K131" s="8"/>
      <c r="L131" s="9"/>
      <c r="M131" s="9"/>
      <c r="N131" s="9"/>
      <c r="O131" s="9"/>
    </row>
    <row r="132" spans="1:15" x14ac:dyDescent="0.3">
      <c r="A132" s="8">
        <f>service_order__4[[#This Row],[id]]</f>
        <v>137</v>
      </c>
      <c r="B132" s="11">
        <f>ROUNDDOWN(AUX!$O$4*service_order__4[[#This Row],[created_at]]+AUX!$O$3,0)</f>
        <v>44076</v>
      </c>
      <c r="C132" s="8"/>
      <c r="D132" s="8"/>
      <c r="E132" s="8"/>
      <c r="F132" s="8"/>
      <c r="G132" s="8"/>
      <c r="H132" s="8"/>
      <c r="I132" s="8"/>
      <c r="J132" s="8"/>
      <c r="K132" s="8"/>
      <c r="L132" s="9"/>
      <c r="M132" s="9"/>
      <c r="N132" s="9"/>
      <c r="O132" s="9"/>
    </row>
    <row r="133" spans="1:15" x14ac:dyDescent="0.3">
      <c r="A133" s="8">
        <f>service_order__4[[#This Row],[id]]</f>
        <v>138</v>
      </c>
      <c r="B133" s="11">
        <f>ROUNDDOWN(AUX!$O$4*service_order__4[[#This Row],[created_at]]+AUX!$O$3,0)</f>
        <v>44076</v>
      </c>
      <c r="C133" s="8"/>
      <c r="D133" s="8"/>
      <c r="E133" s="8"/>
      <c r="F133" s="8"/>
      <c r="G133" s="8"/>
      <c r="H133" s="8"/>
      <c r="I133" s="8"/>
      <c r="J133" s="8"/>
      <c r="K133" s="8"/>
      <c r="L133" s="9"/>
      <c r="M133" s="9"/>
      <c r="N133" s="9"/>
      <c r="O133" s="9"/>
    </row>
    <row r="134" spans="1:15" x14ac:dyDescent="0.3">
      <c r="A134" s="8">
        <f>service_order__4[[#This Row],[id]]</f>
        <v>139</v>
      </c>
      <c r="B134" s="11">
        <f>ROUNDDOWN(AUX!$O$4*service_order__4[[#This Row],[created_at]]+AUX!$O$3,0)</f>
        <v>44076</v>
      </c>
      <c r="C134" s="8"/>
      <c r="D134" s="8"/>
      <c r="E134" s="8"/>
      <c r="F134" s="8"/>
      <c r="G134" s="8"/>
      <c r="H134" s="8"/>
      <c r="I134" s="8"/>
      <c r="J134" s="8"/>
      <c r="K134" s="8"/>
      <c r="L134" s="9"/>
      <c r="M134" s="9"/>
      <c r="N134" s="9"/>
      <c r="O134" s="9"/>
    </row>
    <row r="135" spans="1:15" x14ac:dyDescent="0.3">
      <c r="A135" s="8">
        <f>service_order__4[[#This Row],[id]]</f>
        <v>140</v>
      </c>
      <c r="B135" s="11">
        <f>ROUNDDOWN(AUX!$O$4*service_order__4[[#This Row],[created_at]]+AUX!$O$3,0)</f>
        <v>44076</v>
      </c>
      <c r="C135" s="8"/>
      <c r="D135" s="8"/>
      <c r="E135" s="8"/>
      <c r="F135" s="8"/>
      <c r="G135" s="8"/>
      <c r="H135" s="8"/>
      <c r="I135" s="8"/>
      <c r="J135" s="8"/>
      <c r="K135" s="8"/>
      <c r="L135" s="9"/>
      <c r="M135" s="9"/>
      <c r="N135" s="9"/>
      <c r="O135" s="9"/>
    </row>
    <row r="136" spans="1:15" x14ac:dyDescent="0.3">
      <c r="A136" s="8">
        <f>service_order__4[[#This Row],[id]]</f>
        <v>141</v>
      </c>
      <c r="B136" s="11">
        <f>ROUNDDOWN(AUX!$O$4*service_order__4[[#This Row],[created_at]]+AUX!$O$3,0)</f>
        <v>44077</v>
      </c>
      <c r="C136" s="8"/>
      <c r="D136" s="8"/>
      <c r="E136" s="8"/>
      <c r="F136" s="8"/>
      <c r="G136" s="8"/>
      <c r="H136" s="8"/>
      <c r="I136" s="8"/>
      <c r="J136" s="8"/>
      <c r="K136" s="8"/>
      <c r="L136" s="9"/>
      <c r="M136" s="9"/>
      <c r="N136" s="9"/>
      <c r="O136" s="9"/>
    </row>
    <row r="137" spans="1:15" x14ac:dyDescent="0.3">
      <c r="A137" s="8">
        <f>service_order__4[[#This Row],[id]]</f>
        <v>142</v>
      </c>
      <c r="B137" s="11">
        <f>ROUNDDOWN(AUX!$O$4*service_order__4[[#This Row],[created_at]]+AUX!$O$3,0)</f>
        <v>44077</v>
      </c>
      <c r="C137" s="8"/>
      <c r="D137" s="8"/>
      <c r="E137" s="8"/>
      <c r="F137" s="8"/>
      <c r="G137" s="8"/>
      <c r="H137" s="8"/>
      <c r="I137" s="8"/>
      <c r="J137" s="8"/>
      <c r="K137" s="8"/>
      <c r="L137" s="9"/>
      <c r="M137" s="9"/>
      <c r="N137" s="9"/>
      <c r="O137" s="9"/>
    </row>
    <row r="138" spans="1:15" x14ac:dyDescent="0.3">
      <c r="A138" s="8">
        <f>service_order__4[[#This Row],[id]]</f>
        <v>143</v>
      </c>
      <c r="B138" s="11">
        <f>ROUNDDOWN(AUX!$O$4*service_order__4[[#This Row],[created_at]]+AUX!$O$3,0)</f>
        <v>44077</v>
      </c>
      <c r="C138" s="8"/>
      <c r="D138" s="8"/>
      <c r="E138" s="8"/>
      <c r="F138" s="8"/>
      <c r="G138" s="8"/>
      <c r="H138" s="8"/>
      <c r="I138" s="8"/>
      <c r="J138" s="8"/>
      <c r="K138" s="8"/>
      <c r="L138" s="9"/>
      <c r="M138" s="9"/>
      <c r="N138" s="9"/>
      <c r="O138" s="9"/>
    </row>
    <row r="139" spans="1:15" x14ac:dyDescent="0.3">
      <c r="A139" s="8">
        <f>service_order__4[[#This Row],[id]]</f>
        <v>144</v>
      </c>
      <c r="B139" s="11">
        <f>ROUNDDOWN(AUX!$O$4*service_order__4[[#This Row],[created_at]]+AUX!$O$3,0)</f>
        <v>44077</v>
      </c>
      <c r="C139" s="8"/>
      <c r="D139" s="8"/>
      <c r="E139" s="8"/>
      <c r="F139" s="8"/>
      <c r="G139" s="8"/>
      <c r="H139" s="8"/>
      <c r="I139" s="8"/>
      <c r="J139" s="8"/>
      <c r="K139" s="8"/>
      <c r="L139" s="9"/>
      <c r="M139" s="9"/>
      <c r="N139" s="9"/>
      <c r="O139" s="9"/>
    </row>
    <row r="140" spans="1:15" x14ac:dyDescent="0.3">
      <c r="A140" s="8">
        <f>service_order__4[[#This Row],[id]]</f>
        <v>145</v>
      </c>
      <c r="B140" s="11">
        <f>ROUNDDOWN(AUX!$O$4*service_order__4[[#This Row],[created_at]]+AUX!$O$3,0)</f>
        <v>44077</v>
      </c>
      <c r="C140" s="8"/>
      <c r="D140" s="8"/>
      <c r="E140" s="8"/>
      <c r="F140" s="8"/>
      <c r="G140" s="8"/>
      <c r="H140" s="8"/>
      <c r="I140" s="8"/>
      <c r="J140" s="8"/>
      <c r="K140" s="8"/>
      <c r="L140" s="9"/>
      <c r="M140" s="9"/>
      <c r="N140" s="9"/>
      <c r="O140" s="9"/>
    </row>
    <row r="141" spans="1:15" x14ac:dyDescent="0.3">
      <c r="A141" s="8">
        <f>service_order__4[[#This Row],[id]]</f>
        <v>146</v>
      </c>
      <c r="B141" s="11">
        <f>ROUNDDOWN(AUX!$O$4*service_order__4[[#This Row],[created_at]]+AUX!$O$3,0)</f>
        <v>44126</v>
      </c>
      <c r="C141" s="8"/>
      <c r="D141" s="8"/>
      <c r="E141" s="8"/>
      <c r="F141" s="8"/>
      <c r="G141" s="8"/>
      <c r="H141" s="8"/>
      <c r="I141" s="8"/>
      <c r="J141" s="8"/>
      <c r="K141" s="8"/>
      <c r="L141" s="9"/>
      <c r="M141" s="9"/>
      <c r="N141" s="9"/>
      <c r="O141" s="9"/>
    </row>
    <row r="142" spans="1:15" x14ac:dyDescent="0.3">
      <c r="A142" s="8">
        <f>service_order__4[[#This Row],[id]]</f>
        <v>147</v>
      </c>
      <c r="B142" s="11">
        <f>ROUNDDOWN(AUX!$O$4*service_order__4[[#This Row],[created_at]]+AUX!$O$3,0)</f>
        <v>44076</v>
      </c>
      <c r="C142" s="8"/>
      <c r="D142" s="8"/>
      <c r="E142" s="8"/>
      <c r="F142" s="8"/>
      <c r="G142" s="8"/>
      <c r="H142" s="8"/>
      <c r="I142" s="8"/>
      <c r="J142" s="8"/>
      <c r="K142" s="8"/>
      <c r="L142" s="9"/>
      <c r="M142" s="9"/>
      <c r="N142" s="9"/>
      <c r="O142" s="9"/>
    </row>
    <row r="143" spans="1:15" x14ac:dyDescent="0.3">
      <c r="A143" s="8">
        <f>service_order__4[[#This Row],[id]]</f>
        <v>148</v>
      </c>
      <c r="B143" s="11">
        <f>ROUNDDOWN(AUX!$O$4*service_order__4[[#This Row],[created_at]]+AUX!$O$3,0)</f>
        <v>44077</v>
      </c>
      <c r="C143" s="8"/>
      <c r="D143" s="8"/>
      <c r="E143" s="8"/>
      <c r="F143" s="8"/>
      <c r="G143" s="8"/>
      <c r="H143" s="8"/>
      <c r="I143" s="8"/>
      <c r="J143" s="8"/>
      <c r="K143" s="8"/>
      <c r="L143" s="9"/>
      <c r="M143" s="9"/>
      <c r="N143" s="9"/>
      <c r="O143" s="9"/>
    </row>
    <row r="144" spans="1:15" x14ac:dyDescent="0.3">
      <c r="A144" s="8">
        <f>service_order__4[[#This Row],[id]]</f>
        <v>149</v>
      </c>
      <c r="B144" s="11">
        <f>ROUNDDOWN(AUX!$O$4*service_order__4[[#This Row],[created_at]]+AUX!$O$3,0)</f>
        <v>44078</v>
      </c>
      <c r="C144" s="8"/>
      <c r="D144" s="8"/>
      <c r="E144" s="8"/>
      <c r="F144" s="8"/>
      <c r="G144" s="8"/>
      <c r="H144" s="8"/>
      <c r="I144" s="8"/>
      <c r="J144" s="8"/>
      <c r="K144" s="8"/>
      <c r="L144" s="9"/>
      <c r="M144" s="9"/>
      <c r="N144" s="9"/>
      <c r="O144" s="9"/>
    </row>
    <row r="145" spans="1:15" x14ac:dyDescent="0.3">
      <c r="A145" s="8">
        <f>service_order__4[[#This Row],[id]]</f>
        <v>150</v>
      </c>
      <c r="B145" s="11">
        <f>ROUNDDOWN(AUX!$O$4*service_order__4[[#This Row],[created_at]]+AUX!$O$3,0)</f>
        <v>44078</v>
      </c>
      <c r="C145" s="8"/>
      <c r="D145" s="8"/>
      <c r="E145" s="8"/>
      <c r="F145" s="8"/>
      <c r="G145" s="8"/>
      <c r="H145" s="8"/>
      <c r="I145" s="8"/>
      <c r="J145" s="8"/>
      <c r="K145" s="8"/>
      <c r="L145" s="9"/>
      <c r="M145" s="9"/>
      <c r="N145" s="9"/>
      <c r="O145" s="9"/>
    </row>
    <row r="146" spans="1:15" x14ac:dyDescent="0.3">
      <c r="A146" s="8">
        <f>service_order__4[[#This Row],[id]]</f>
        <v>151</v>
      </c>
      <c r="B146" s="11">
        <f>ROUNDDOWN(AUX!$O$4*service_order__4[[#This Row],[created_at]]+AUX!$O$3,0)</f>
        <v>44078</v>
      </c>
      <c r="C146" s="8"/>
      <c r="D146" s="8"/>
      <c r="E146" s="8"/>
      <c r="F146" s="8"/>
      <c r="G146" s="8"/>
      <c r="H146" s="8"/>
      <c r="I146" s="8"/>
      <c r="J146" s="8"/>
      <c r="K146" s="8"/>
      <c r="L146" s="9"/>
      <c r="M146" s="9"/>
      <c r="N146" s="9"/>
      <c r="O146" s="9"/>
    </row>
    <row r="147" spans="1:15" x14ac:dyDescent="0.3">
      <c r="A147" s="8">
        <f>service_order__4[[#This Row],[id]]</f>
        <v>152</v>
      </c>
      <c r="B147" s="11">
        <f>ROUNDDOWN(AUX!$O$4*service_order__4[[#This Row],[created_at]]+AUX!$O$3,0)</f>
        <v>44078</v>
      </c>
      <c r="C147" s="8"/>
      <c r="D147" s="8"/>
      <c r="E147" s="8"/>
      <c r="F147" s="8"/>
      <c r="G147" s="8"/>
      <c r="H147" s="8"/>
      <c r="I147" s="8"/>
      <c r="J147" s="8"/>
      <c r="K147" s="8"/>
      <c r="L147" s="9"/>
      <c r="M147" s="9"/>
      <c r="N147" s="9"/>
      <c r="O147" s="9"/>
    </row>
    <row r="148" spans="1:15" x14ac:dyDescent="0.3">
      <c r="A148" s="8">
        <f>service_order__4[[#This Row],[id]]</f>
        <v>153</v>
      </c>
      <c r="B148" s="11">
        <f>ROUNDDOWN(AUX!$O$4*service_order__4[[#This Row],[created_at]]+AUX!$O$3,0)</f>
        <v>44127</v>
      </c>
      <c r="C148" s="8"/>
      <c r="D148" s="8"/>
      <c r="E148" s="8"/>
      <c r="F148" s="8"/>
      <c r="G148" s="8"/>
      <c r="H148" s="8"/>
      <c r="I148" s="8"/>
      <c r="J148" s="8"/>
      <c r="K148" s="8"/>
      <c r="L148" s="9"/>
      <c r="M148" s="9"/>
      <c r="N148" s="9"/>
      <c r="O148" s="9"/>
    </row>
    <row r="149" spans="1:15" x14ac:dyDescent="0.3">
      <c r="A149" s="8">
        <f>service_order__4[[#This Row],[id]]</f>
        <v>154</v>
      </c>
      <c r="B149" s="11">
        <f>ROUNDDOWN(AUX!$O$4*service_order__4[[#This Row],[created_at]]+AUX!$O$3,0)</f>
        <v>44127</v>
      </c>
      <c r="C149" s="8"/>
      <c r="D149" s="8"/>
      <c r="E149" s="8"/>
      <c r="F149" s="8"/>
      <c r="G149" s="8"/>
      <c r="H149" s="8"/>
      <c r="I149" s="8"/>
      <c r="J149" s="8"/>
      <c r="K149" s="8"/>
      <c r="L149" s="9"/>
      <c r="M149" s="9"/>
      <c r="N149" s="9"/>
      <c r="O149" s="9"/>
    </row>
    <row r="150" spans="1:15" x14ac:dyDescent="0.3">
      <c r="A150" s="8">
        <f>service_order__4[[#This Row],[id]]</f>
        <v>155</v>
      </c>
      <c r="B150" s="11">
        <f>ROUNDDOWN(AUX!$O$4*service_order__4[[#This Row],[created_at]]+AUX!$O$3,0)</f>
        <v>44127</v>
      </c>
      <c r="C150" s="8"/>
      <c r="D150" s="8"/>
      <c r="E150" s="8"/>
      <c r="F150" s="8"/>
      <c r="G150" s="8"/>
      <c r="H150" s="8"/>
      <c r="I150" s="8"/>
      <c r="J150" s="8"/>
      <c r="K150" s="8"/>
      <c r="L150" s="9"/>
      <c r="M150" s="9"/>
      <c r="N150" s="9"/>
      <c r="O150" s="9"/>
    </row>
    <row r="151" spans="1:15" x14ac:dyDescent="0.3">
      <c r="A151" s="8">
        <f>service_order__4[[#This Row],[id]]</f>
        <v>156</v>
      </c>
      <c r="B151" s="11">
        <f>ROUNDDOWN(AUX!$O$4*service_order__4[[#This Row],[created_at]]+AUX!$O$3,0)</f>
        <v>44130</v>
      </c>
      <c r="C151" s="8"/>
      <c r="D151" s="8"/>
      <c r="E151" s="8"/>
      <c r="F151" s="8"/>
      <c r="G151" s="8"/>
      <c r="H151" s="8"/>
      <c r="I151" s="8"/>
      <c r="J151" s="8"/>
      <c r="K151" s="8"/>
      <c r="L151" s="9"/>
      <c r="M151" s="9"/>
      <c r="N151" s="9"/>
      <c r="O151" s="9"/>
    </row>
    <row r="152" spans="1:15" x14ac:dyDescent="0.3">
      <c r="A152" s="8">
        <f>service_order__4[[#This Row],[id]]</f>
        <v>157</v>
      </c>
      <c r="B152" s="11">
        <f>ROUNDDOWN(AUX!$O$4*service_order__4[[#This Row],[created_at]]+AUX!$O$3,0)</f>
        <v>44130</v>
      </c>
      <c r="C152" s="8"/>
      <c r="D152" s="8"/>
      <c r="E152" s="8"/>
      <c r="F152" s="8"/>
      <c r="G152" s="8"/>
      <c r="H152" s="8"/>
      <c r="I152" s="8"/>
      <c r="J152" s="8"/>
      <c r="K152" s="8"/>
      <c r="L152" s="9"/>
      <c r="M152" s="9"/>
      <c r="N152" s="9"/>
      <c r="O152" s="9"/>
    </row>
    <row r="153" spans="1:15" x14ac:dyDescent="0.3">
      <c r="A153" s="8">
        <f>service_order__4[[#This Row],[id]]</f>
        <v>158</v>
      </c>
      <c r="B153" s="11">
        <f>ROUNDDOWN(AUX!$O$4*service_order__4[[#This Row],[created_at]]+AUX!$O$3,0)</f>
        <v>44130</v>
      </c>
      <c r="C153" s="8"/>
      <c r="D153" s="8"/>
      <c r="E153" s="8"/>
      <c r="F153" s="8"/>
      <c r="G153" s="8"/>
      <c r="H153" s="8"/>
      <c r="I153" s="8"/>
      <c r="J153" s="8"/>
      <c r="K153" s="8"/>
      <c r="L153" s="9"/>
      <c r="M153" s="9"/>
      <c r="N153" s="9"/>
      <c r="O153" s="9"/>
    </row>
    <row r="154" spans="1:15" x14ac:dyDescent="0.3">
      <c r="A154" s="8">
        <f>service_order__4[[#This Row],[id]]</f>
        <v>159</v>
      </c>
      <c r="B154" s="11">
        <f>ROUNDDOWN(AUX!$O$4*service_order__4[[#This Row],[created_at]]+AUX!$O$3,0)</f>
        <v>44130</v>
      </c>
      <c r="C154" s="8"/>
      <c r="D154" s="8"/>
      <c r="E154" s="8"/>
      <c r="F154" s="8"/>
      <c r="G154" s="8"/>
      <c r="H154" s="8"/>
      <c r="I154" s="8"/>
      <c r="J154" s="8"/>
      <c r="K154" s="8"/>
      <c r="L154" s="9"/>
      <c r="M154" s="9"/>
      <c r="N154" s="9"/>
      <c r="O154" s="9"/>
    </row>
    <row r="155" spans="1:15" x14ac:dyDescent="0.3">
      <c r="A155" s="8">
        <f>service_order__4[[#This Row],[id]]</f>
        <v>160</v>
      </c>
      <c r="B155" s="11">
        <f>ROUNDDOWN(AUX!$O$4*service_order__4[[#This Row],[created_at]]+AUX!$O$3,0)</f>
        <v>44130</v>
      </c>
      <c r="C155" s="8"/>
      <c r="D155" s="8"/>
      <c r="E155" s="8"/>
      <c r="F155" s="8"/>
      <c r="G155" s="8"/>
      <c r="H155" s="8"/>
      <c r="I155" s="8"/>
      <c r="J155" s="8"/>
      <c r="K155" s="8"/>
      <c r="L155" s="9"/>
      <c r="M155" s="9"/>
      <c r="N155" s="9"/>
      <c r="O155" s="9"/>
    </row>
    <row r="156" spans="1:15" x14ac:dyDescent="0.3">
      <c r="A156" s="8">
        <f>service_order__4[[#This Row],[id]]</f>
        <v>161</v>
      </c>
      <c r="B156" s="11">
        <f>ROUNDDOWN(AUX!$O$4*service_order__4[[#This Row],[created_at]]+AUX!$O$3,0)</f>
        <v>44130</v>
      </c>
      <c r="C156" s="8"/>
      <c r="D156" s="8"/>
      <c r="E156" s="8"/>
      <c r="F156" s="8"/>
      <c r="G156" s="8"/>
      <c r="H156" s="8"/>
      <c r="I156" s="8"/>
      <c r="J156" s="8"/>
      <c r="K156" s="8"/>
      <c r="L156" s="9"/>
      <c r="M156" s="9"/>
      <c r="N156" s="9"/>
      <c r="O156" s="9"/>
    </row>
    <row r="157" spans="1:15" x14ac:dyDescent="0.3">
      <c r="A157" s="8">
        <f>service_order__4[[#This Row],[id]]</f>
        <v>162</v>
      </c>
      <c r="B157" s="11">
        <f>ROUNDDOWN(AUX!$O$4*service_order__4[[#This Row],[created_at]]+AUX!$O$3,0)</f>
        <v>44130</v>
      </c>
      <c r="C157" s="8"/>
      <c r="D157" s="8"/>
      <c r="E157" s="8"/>
      <c r="F157" s="8"/>
      <c r="G157" s="8"/>
      <c r="H157" s="8"/>
      <c r="I157" s="8"/>
      <c r="J157" s="8"/>
      <c r="K157" s="8"/>
      <c r="L157" s="9"/>
      <c r="M157" s="9"/>
      <c r="N157" s="9"/>
      <c r="O157" s="9"/>
    </row>
    <row r="158" spans="1:15" x14ac:dyDescent="0.3">
      <c r="A158" s="8">
        <f>service_order__4[[#This Row],[id]]</f>
        <v>163</v>
      </c>
      <c r="B158" s="11">
        <f>ROUNDDOWN(AUX!$O$4*service_order__4[[#This Row],[created_at]]+AUX!$O$3,0)</f>
        <v>44130</v>
      </c>
      <c r="C158" s="8"/>
      <c r="D158" s="8"/>
      <c r="E158" s="8"/>
      <c r="F158" s="8"/>
      <c r="G158" s="8"/>
      <c r="H158" s="8"/>
      <c r="I158" s="8"/>
      <c r="J158" s="8"/>
      <c r="K158" s="8"/>
      <c r="L158" s="9"/>
      <c r="M158" s="9"/>
      <c r="N158" s="9"/>
      <c r="O158" s="9"/>
    </row>
    <row r="159" spans="1:15" x14ac:dyDescent="0.3">
      <c r="A159" s="8">
        <f>service_order__4[[#This Row],[id]]</f>
        <v>164</v>
      </c>
      <c r="B159" s="11">
        <f>ROUNDDOWN(AUX!$O$4*service_order__4[[#This Row],[created_at]]+AUX!$O$3,0)</f>
        <v>44130</v>
      </c>
      <c r="C159" s="8"/>
      <c r="D159" s="8"/>
      <c r="E159" s="8"/>
      <c r="F159" s="8"/>
      <c r="G159" s="8"/>
      <c r="H159" s="8"/>
      <c r="I159" s="8"/>
      <c r="J159" s="8"/>
      <c r="K159" s="8"/>
      <c r="L159" s="9"/>
      <c r="M159" s="9"/>
      <c r="N159" s="9"/>
      <c r="O159" s="9"/>
    </row>
    <row r="160" spans="1:15" x14ac:dyDescent="0.3">
      <c r="A160" s="8">
        <f>service_order__4[[#This Row],[id]]</f>
        <v>165</v>
      </c>
      <c r="B160" s="11">
        <f>ROUNDDOWN(AUX!$O$4*service_order__4[[#This Row],[created_at]]+AUX!$O$3,0)</f>
        <v>44251</v>
      </c>
      <c r="C160" s="8"/>
      <c r="D160" s="8"/>
      <c r="E160" s="8"/>
      <c r="F160" s="8"/>
      <c r="G160" s="8"/>
      <c r="H160" s="8"/>
      <c r="I160" s="8"/>
      <c r="J160" s="8"/>
      <c r="K160" s="8"/>
      <c r="L160" s="9"/>
      <c r="M160" s="9"/>
      <c r="N160" s="9"/>
      <c r="O160" s="9"/>
    </row>
    <row r="161" spans="1:15" x14ac:dyDescent="0.3">
      <c r="A161" s="8">
        <f>service_order__4[[#This Row],[id]]</f>
        <v>166</v>
      </c>
      <c r="B161" s="11">
        <f>ROUNDDOWN(AUX!$O$4*service_order__4[[#This Row],[created_at]]+AUX!$O$3,0)</f>
        <v>44131</v>
      </c>
      <c r="C161" s="8"/>
      <c r="D161" s="8"/>
      <c r="E161" s="8"/>
      <c r="F161" s="8"/>
      <c r="G161" s="8"/>
      <c r="H161" s="8"/>
      <c r="I161" s="8"/>
      <c r="J161" s="8"/>
      <c r="K161" s="8"/>
      <c r="L161" s="9"/>
      <c r="M161" s="9"/>
      <c r="N161" s="9"/>
      <c r="O161" s="9"/>
    </row>
    <row r="162" spans="1:15" x14ac:dyDescent="0.3">
      <c r="A162" s="8">
        <f>service_order__4[[#This Row],[id]]</f>
        <v>167</v>
      </c>
      <c r="B162" s="11">
        <f>ROUNDDOWN(AUX!$O$4*service_order__4[[#This Row],[created_at]]+AUX!$O$3,0)</f>
        <v>44130</v>
      </c>
      <c r="C162" s="8"/>
      <c r="D162" s="8"/>
      <c r="E162" s="8"/>
      <c r="F162" s="8"/>
      <c r="G162" s="8"/>
      <c r="H162" s="8"/>
      <c r="I162" s="8"/>
      <c r="J162" s="8"/>
      <c r="K162" s="8"/>
      <c r="L162" s="9"/>
      <c r="M162" s="9"/>
      <c r="N162" s="9"/>
      <c r="O162" s="9"/>
    </row>
    <row r="163" spans="1:15" x14ac:dyDescent="0.3">
      <c r="A163" s="8">
        <f>service_order__4[[#This Row],[id]]</f>
        <v>168</v>
      </c>
      <c r="B163" s="11">
        <f>ROUNDDOWN(AUX!$O$4*service_order__4[[#This Row],[created_at]]+AUX!$O$3,0)</f>
        <v>44130</v>
      </c>
      <c r="C163" s="8"/>
      <c r="D163" s="8"/>
      <c r="E163" s="8"/>
      <c r="F163" s="8"/>
      <c r="G163" s="8"/>
      <c r="H163" s="8"/>
      <c r="I163" s="8"/>
      <c r="J163" s="8"/>
      <c r="K163" s="8"/>
      <c r="L163" s="9"/>
      <c r="M163" s="9"/>
      <c r="N163" s="9"/>
      <c r="O163" s="9"/>
    </row>
    <row r="164" spans="1:15" x14ac:dyDescent="0.3">
      <c r="A164" s="8">
        <f>service_order__4[[#This Row],[id]]</f>
        <v>169</v>
      </c>
      <c r="B164" s="11">
        <f>ROUNDDOWN(AUX!$O$4*service_order__4[[#This Row],[created_at]]+AUX!$O$3,0)</f>
        <v>44131</v>
      </c>
      <c r="C164" s="8"/>
      <c r="D164" s="8"/>
      <c r="E164" s="8"/>
      <c r="F164" s="8"/>
      <c r="G164" s="8"/>
      <c r="H164" s="8"/>
      <c r="I164" s="8"/>
      <c r="J164" s="8"/>
      <c r="K164" s="8"/>
      <c r="L164" s="9"/>
      <c r="M164" s="9"/>
      <c r="N164" s="9"/>
      <c r="O164" s="9"/>
    </row>
    <row r="165" spans="1:15" x14ac:dyDescent="0.3">
      <c r="A165" s="8">
        <f>service_order__4[[#This Row],[id]]</f>
        <v>170</v>
      </c>
      <c r="B165" s="11">
        <f>ROUNDDOWN(AUX!$O$4*service_order__4[[#This Row],[created_at]]+AUX!$O$3,0)</f>
        <v>44131</v>
      </c>
      <c r="C165" s="8"/>
      <c r="D165" s="8"/>
      <c r="E165" s="8"/>
      <c r="F165" s="8"/>
      <c r="G165" s="8"/>
      <c r="H165" s="8"/>
      <c r="I165" s="8"/>
      <c r="J165" s="8"/>
      <c r="K165" s="8"/>
      <c r="L165" s="9"/>
      <c r="M165" s="9"/>
      <c r="N165" s="9"/>
      <c r="O165" s="9"/>
    </row>
    <row r="166" spans="1:15" x14ac:dyDescent="0.3">
      <c r="A166" s="8">
        <f>service_order__4[[#This Row],[id]]</f>
        <v>171</v>
      </c>
      <c r="B166" s="11">
        <f>ROUNDDOWN(AUX!$O$4*service_order__4[[#This Row],[created_at]]+AUX!$O$3,0)</f>
        <v>44131</v>
      </c>
      <c r="C166" s="8"/>
      <c r="D166" s="8"/>
      <c r="E166" s="8"/>
      <c r="F166" s="8"/>
      <c r="G166" s="8"/>
      <c r="H166" s="8"/>
      <c r="I166" s="8"/>
      <c r="J166" s="8"/>
      <c r="K166" s="8"/>
      <c r="L166" s="9"/>
      <c r="M166" s="9"/>
      <c r="N166" s="9"/>
      <c r="O166" s="9"/>
    </row>
    <row r="167" spans="1:15" x14ac:dyDescent="0.3">
      <c r="A167" s="8">
        <f>service_order__4[[#This Row],[id]]</f>
        <v>172</v>
      </c>
      <c r="B167" s="11">
        <f>ROUNDDOWN(AUX!$O$4*service_order__4[[#This Row],[created_at]]+AUX!$O$3,0)</f>
        <v>44131</v>
      </c>
      <c r="C167" s="8"/>
      <c r="D167" s="8"/>
      <c r="E167" s="8"/>
      <c r="F167" s="8"/>
      <c r="G167" s="8"/>
      <c r="H167" s="8"/>
      <c r="I167" s="8"/>
      <c r="J167" s="8"/>
      <c r="K167" s="8"/>
      <c r="L167" s="9"/>
      <c r="M167" s="9"/>
      <c r="N167" s="9"/>
      <c r="O167" s="9"/>
    </row>
    <row r="168" spans="1:15" x14ac:dyDescent="0.3">
      <c r="A168" s="8">
        <f>service_order__4[[#This Row],[id]]</f>
        <v>173</v>
      </c>
      <c r="B168" s="11">
        <f>ROUNDDOWN(AUX!$O$4*service_order__4[[#This Row],[created_at]]+AUX!$O$3,0)</f>
        <v>44131</v>
      </c>
      <c r="C168" s="8"/>
      <c r="D168" s="8"/>
      <c r="E168" s="8"/>
      <c r="F168" s="8"/>
      <c r="G168" s="8"/>
      <c r="H168" s="8"/>
      <c r="I168" s="8"/>
      <c r="J168" s="8"/>
      <c r="K168" s="8"/>
      <c r="L168" s="9"/>
      <c r="M168" s="9"/>
      <c r="N168" s="9"/>
      <c r="O168" s="9"/>
    </row>
    <row r="169" spans="1:15" x14ac:dyDescent="0.3">
      <c r="A169" s="8">
        <f>service_order__4[[#This Row],[id]]</f>
        <v>174</v>
      </c>
      <c r="B169" s="11">
        <f>ROUNDDOWN(AUX!$O$4*service_order__4[[#This Row],[created_at]]+AUX!$O$3,0)</f>
        <v>44138</v>
      </c>
      <c r="C169" s="8"/>
      <c r="D169" s="8"/>
      <c r="E169" s="8"/>
      <c r="F169" s="8"/>
      <c r="G169" s="8"/>
      <c r="H169" s="8"/>
      <c r="I169" s="8"/>
      <c r="J169" s="8"/>
      <c r="K169" s="8"/>
      <c r="L169" s="9"/>
      <c r="M169" s="9"/>
      <c r="N169" s="9"/>
      <c r="O169" s="9"/>
    </row>
    <row r="170" spans="1:15" x14ac:dyDescent="0.3">
      <c r="A170" s="8">
        <f>service_order__4[[#This Row],[id]]</f>
        <v>175</v>
      </c>
      <c r="B170" s="11">
        <f>ROUNDDOWN(AUX!$O$4*service_order__4[[#This Row],[created_at]]+AUX!$O$3,0)</f>
        <v>44138</v>
      </c>
      <c r="C170" s="8"/>
      <c r="D170" s="8"/>
      <c r="E170" s="8"/>
      <c r="F170" s="8"/>
      <c r="G170" s="8"/>
      <c r="H170" s="8"/>
      <c r="I170" s="8"/>
      <c r="J170" s="8"/>
      <c r="K170" s="8"/>
      <c r="L170" s="9"/>
      <c r="M170" s="9"/>
      <c r="N170" s="9"/>
      <c r="O170" s="9"/>
    </row>
    <row r="171" spans="1:15" x14ac:dyDescent="0.3">
      <c r="A171" s="8">
        <f>service_order__4[[#This Row],[id]]</f>
        <v>176</v>
      </c>
      <c r="B171" s="11">
        <f>ROUNDDOWN(AUX!$O$4*service_order__4[[#This Row],[created_at]]+AUX!$O$3,0)</f>
        <v>44138</v>
      </c>
      <c r="C171" s="8"/>
      <c r="D171" s="8"/>
      <c r="E171" s="8"/>
      <c r="F171" s="8"/>
      <c r="G171" s="8"/>
      <c r="H171" s="8"/>
      <c r="I171" s="8"/>
      <c r="J171" s="8"/>
      <c r="K171" s="8"/>
      <c r="L171" s="9"/>
      <c r="M171" s="9"/>
      <c r="N171" s="9"/>
      <c r="O171" s="9"/>
    </row>
    <row r="172" spans="1:15" x14ac:dyDescent="0.3">
      <c r="A172" s="8">
        <f>service_order__4[[#This Row],[id]]</f>
        <v>177</v>
      </c>
      <c r="B172" s="11">
        <f>ROUNDDOWN(AUX!$O$4*service_order__4[[#This Row],[created_at]]+AUX!$O$3,0)</f>
        <v>44138</v>
      </c>
      <c r="C172" s="8"/>
      <c r="D172" s="8"/>
      <c r="E172" s="8"/>
      <c r="F172" s="8"/>
      <c r="G172" s="8"/>
      <c r="H172" s="8"/>
      <c r="I172" s="8"/>
      <c r="J172" s="8"/>
      <c r="K172" s="8"/>
      <c r="L172" s="9"/>
      <c r="M172" s="9"/>
      <c r="N172" s="9"/>
      <c r="O172" s="9"/>
    </row>
    <row r="173" spans="1:15" x14ac:dyDescent="0.3">
      <c r="A173" s="8">
        <f>service_order__4[[#This Row],[id]]</f>
        <v>178</v>
      </c>
      <c r="B173" s="11">
        <f>ROUNDDOWN(AUX!$O$4*service_order__4[[#This Row],[created_at]]+AUX!$O$3,0)</f>
        <v>44138</v>
      </c>
      <c r="C173" s="8"/>
      <c r="D173" s="8"/>
      <c r="E173" s="8"/>
      <c r="F173" s="8"/>
      <c r="G173" s="8"/>
      <c r="H173" s="8"/>
      <c r="I173" s="8"/>
      <c r="J173" s="8"/>
      <c r="K173" s="8"/>
      <c r="L173" s="9"/>
      <c r="M173" s="9"/>
      <c r="N173" s="9"/>
      <c r="O173" s="9"/>
    </row>
    <row r="174" spans="1:15" x14ac:dyDescent="0.3">
      <c r="A174" s="8">
        <f>service_order__4[[#This Row],[id]]</f>
        <v>179</v>
      </c>
      <c r="B174" s="11">
        <f>ROUNDDOWN(AUX!$O$4*service_order__4[[#This Row],[created_at]]+AUX!$O$3,0)</f>
        <v>44138</v>
      </c>
      <c r="C174" s="8"/>
      <c r="D174" s="8"/>
      <c r="E174" s="8"/>
      <c r="F174" s="8"/>
      <c r="G174" s="8"/>
      <c r="H174" s="8"/>
      <c r="I174" s="8"/>
      <c r="J174" s="8"/>
      <c r="K174" s="8"/>
      <c r="L174" s="9"/>
      <c r="M174" s="9"/>
      <c r="N174" s="9"/>
      <c r="O174" s="9"/>
    </row>
    <row r="175" spans="1:15" x14ac:dyDescent="0.3">
      <c r="A175" s="8">
        <f>service_order__4[[#This Row],[id]]</f>
        <v>180</v>
      </c>
      <c r="B175" s="11">
        <f>ROUNDDOWN(AUX!$O$4*service_order__4[[#This Row],[created_at]]+AUX!$O$3,0)</f>
        <v>44139</v>
      </c>
      <c r="C175" s="8"/>
      <c r="D175" s="8"/>
      <c r="E175" s="8"/>
      <c r="F175" s="8"/>
      <c r="G175" s="8"/>
      <c r="H175" s="8"/>
      <c r="I175" s="8"/>
      <c r="J175" s="8"/>
      <c r="K175" s="8"/>
      <c r="L175" s="9"/>
      <c r="M175" s="9"/>
      <c r="N175" s="9"/>
      <c r="O175" s="9"/>
    </row>
    <row r="176" spans="1:15" x14ac:dyDescent="0.3">
      <c r="A176" s="8">
        <f>service_order__4[[#This Row],[id]]</f>
        <v>181</v>
      </c>
      <c r="B176" s="11">
        <f>ROUNDDOWN(AUX!$O$4*service_order__4[[#This Row],[created_at]]+AUX!$O$3,0)</f>
        <v>44139</v>
      </c>
      <c r="C176" s="8"/>
      <c r="D176" s="8"/>
      <c r="E176" s="8"/>
      <c r="F176" s="8"/>
      <c r="G176" s="8"/>
      <c r="H176" s="8"/>
      <c r="I176" s="8"/>
      <c r="J176" s="8"/>
      <c r="K176" s="8"/>
      <c r="L176" s="9"/>
      <c r="M176" s="9"/>
      <c r="N176" s="9"/>
      <c r="O176" s="9"/>
    </row>
    <row r="177" spans="1:15" x14ac:dyDescent="0.3">
      <c r="A177" s="8">
        <f>service_order__4[[#This Row],[id]]</f>
        <v>182</v>
      </c>
      <c r="B177" s="11">
        <f>ROUNDDOWN(AUX!$O$4*service_order__4[[#This Row],[created_at]]+AUX!$O$3,0)</f>
        <v>44139</v>
      </c>
      <c r="C177" s="8"/>
      <c r="D177" s="8"/>
      <c r="E177" s="8"/>
      <c r="F177" s="8"/>
      <c r="G177" s="8"/>
      <c r="H177" s="8"/>
      <c r="I177" s="8"/>
      <c r="J177" s="8"/>
      <c r="K177" s="8"/>
      <c r="L177" s="9"/>
      <c r="M177" s="9"/>
      <c r="N177" s="9"/>
      <c r="O177" s="9"/>
    </row>
    <row r="178" spans="1:15" x14ac:dyDescent="0.3">
      <c r="A178" s="8">
        <f>service_order__4[[#This Row],[id]]</f>
        <v>183</v>
      </c>
      <c r="B178" s="11">
        <f>ROUNDDOWN(AUX!$O$4*service_order__4[[#This Row],[created_at]]+AUX!$O$3,0)</f>
        <v>44139</v>
      </c>
      <c r="C178" s="8"/>
      <c r="D178" s="8"/>
      <c r="E178" s="8"/>
      <c r="F178" s="8"/>
      <c r="G178" s="8"/>
      <c r="H178" s="8"/>
      <c r="I178" s="8"/>
      <c r="J178" s="8"/>
      <c r="K178" s="8"/>
      <c r="L178" s="9"/>
      <c r="M178" s="9"/>
      <c r="N178" s="9"/>
      <c r="O178" s="9"/>
    </row>
    <row r="179" spans="1:15" x14ac:dyDescent="0.3">
      <c r="A179" s="8">
        <f>service_order__4[[#This Row],[id]]</f>
        <v>184</v>
      </c>
      <c r="B179" s="11">
        <f>ROUNDDOWN(AUX!$O$4*service_order__4[[#This Row],[created_at]]+AUX!$O$3,0)</f>
        <v>44141</v>
      </c>
      <c r="C179" s="8"/>
      <c r="D179" s="8"/>
      <c r="E179" s="8"/>
      <c r="F179" s="8"/>
      <c r="G179" s="8"/>
      <c r="H179" s="8"/>
      <c r="I179" s="8"/>
      <c r="J179" s="8"/>
      <c r="K179" s="8"/>
      <c r="L179" s="9"/>
      <c r="M179" s="9"/>
      <c r="N179" s="9"/>
      <c r="O179" s="9"/>
    </row>
    <row r="180" spans="1:15" x14ac:dyDescent="0.3">
      <c r="A180" s="8">
        <f>service_order__4[[#This Row],[id]]</f>
        <v>185</v>
      </c>
      <c r="B180" s="11">
        <f>ROUNDDOWN(AUX!$O$4*service_order__4[[#This Row],[created_at]]+AUX!$O$3,0)</f>
        <v>44141</v>
      </c>
      <c r="C180" s="8"/>
      <c r="D180" s="8"/>
      <c r="E180" s="8"/>
      <c r="F180" s="8"/>
      <c r="G180" s="8"/>
      <c r="H180" s="8"/>
      <c r="I180" s="8"/>
      <c r="J180" s="8"/>
      <c r="K180" s="8"/>
      <c r="L180" s="9"/>
      <c r="M180" s="9"/>
      <c r="N180" s="9"/>
      <c r="O180" s="9"/>
    </row>
    <row r="181" spans="1:15" x14ac:dyDescent="0.3">
      <c r="A181" s="8">
        <f>service_order__4[[#This Row],[id]]</f>
        <v>186</v>
      </c>
      <c r="B181" s="11">
        <f>ROUNDDOWN(AUX!$O$4*service_order__4[[#This Row],[created_at]]+AUX!$O$3,0)</f>
        <v>44141</v>
      </c>
      <c r="C181" s="8"/>
      <c r="D181" s="8"/>
      <c r="E181" s="8"/>
      <c r="F181" s="8"/>
      <c r="G181" s="8"/>
      <c r="H181" s="8"/>
      <c r="I181" s="8"/>
      <c r="J181" s="8"/>
      <c r="K181" s="8"/>
      <c r="L181" s="9"/>
      <c r="M181" s="9"/>
      <c r="N181" s="9"/>
      <c r="O181" s="9"/>
    </row>
    <row r="182" spans="1:15" x14ac:dyDescent="0.3">
      <c r="A182" s="8">
        <f>service_order__4[[#This Row],[id]]</f>
        <v>187</v>
      </c>
      <c r="B182" s="11">
        <f>ROUNDDOWN(AUX!$O$4*service_order__4[[#This Row],[created_at]]+AUX!$O$3,0)</f>
        <v>44141</v>
      </c>
      <c r="C182" s="8"/>
      <c r="D182" s="8"/>
      <c r="E182" s="8"/>
      <c r="F182" s="8"/>
      <c r="G182" s="8"/>
      <c r="H182" s="8"/>
      <c r="I182" s="8"/>
      <c r="J182" s="8"/>
      <c r="K182" s="8"/>
      <c r="L182" s="9"/>
      <c r="M182" s="9"/>
      <c r="N182" s="9"/>
      <c r="O182" s="9"/>
    </row>
    <row r="183" spans="1:15" x14ac:dyDescent="0.3">
      <c r="A183" s="8">
        <f>service_order__4[[#This Row],[id]]</f>
        <v>188</v>
      </c>
      <c r="B183" s="11">
        <f>ROUNDDOWN(AUX!$O$4*service_order__4[[#This Row],[created_at]]+AUX!$O$3,0)</f>
        <v>44141</v>
      </c>
      <c r="C183" s="8"/>
      <c r="D183" s="8"/>
      <c r="E183" s="8"/>
      <c r="F183" s="8"/>
      <c r="G183" s="8"/>
      <c r="H183" s="8"/>
      <c r="I183" s="8"/>
      <c r="J183" s="8"/>
      <c r="K183" s="8"/>
      <c r="L183" s="9"/>
      <c r="M183" s="9"/>
      <c r="N183" s="9"/>
      <c r="O183" s="9"/>
    </row>
    <row r="184" spans="1:15" x14ac:dyDescent="0.3">
      <c r="A184" s="8">
        <f>service_order__4[[#This Row],[id]]</f>
        <v>191</v>
      </c>
      <c r="B184" s="11">
        <f>ROUNDDOWN(AUX!$O$4*service_order__4[[#This Row],[created_at]]+AUX!$O$3,0)</f>
        <v>44145</v>
      </c>
      <c r="C184" s="8"/>
      <c r="D184" s="8"/>
      <c r="E184" s="8"/>
      <c r="F184" s="8"/>
      <c r="G184" s="8"/>
      <c r="H184" s="8"/>
      <c r="I184" s="8"/>
      <c r="J184" s="8"/>
      <c r="K184" s="8"/>
      <c r="L184" s="9"/>
      <c r="M184" s="9"/>
      <c r="N184" s="9"/>
      <c r="O184" s="9"/>
    </row>
    <row r="185" spans="1:15" x14ac:dyDescent="0.3">
      <c r="A185" s="8">
        <f>service_order__4[[#This Row],[id]]</f>
        <v>192</v>
      </c>
      <c r="B185" s="11">
        <f>ROUNDDOWN(AUX!$O$4*service_order__4[[#This Row],[created_at]]+AUX!$O$3,0)</f>
        <v>44146</v>
      </c>
      <c r="C185" s="8"/>
      <c r="D185" s="8"/>
      <c r="E185" s="8"/>
      <c r="F185" s="8"/>
      <c r="G185" s="8"/>
      <c r="H185" s="8"/>
      <c r="I185" s="8"/>
      <c r="J185" s="8"/>
      <c r="K185" s="8"/>
      <c r="L185" s="9"/>
      <c r="M185" s="9"/>
      <c r="N185" s="9"/>
      <c r="O185" s="9"/>
    </row>
    <row r="186" spans="1:15" x14ac:dyDescent="0.3">
      <c r="A186" s="8">
        <f>service_order__4[[#This Row],[id]]</f>
        <v>193</v>
      </c>
      <c r="B186" s="11">
        <f>ROUNDDOWN(AUX!$O$4*service_order__4[[#This Row],[created_at]]+AUX!$O$3,0)</f>
        <v>44146</v>
      </c>
      <c r="C186" s="8"/>
      <c r="D186" s="8"/>
      <c r="E186" s="8"/>
      <c r="F186" s="8"/>
      <c r="G186" s="8"/>
      <c r="H186" s="8"/>
      <c r="I186" s="8"/>
      <c r="J186" s="8"/>
      <c r="K186" s="8"/>
      <c r="L186" s="9"/>
      <c r="M186" s="9"/>
      <c r="N186" s="9"/>
      <c r="O186" s="9"/>
    </row>
    <row r="187" spans="1:15" x14ac:dyDescent="0.3">
      <c r="A187" s="8">
        <f>service_order__4[[#This Row],[id]]</f>
        <v>194</v>
      </c>
      <c r="B187" s="11">
        <f>ROUNDDOWN(AUX!$O$4*service_order__4[[#This Row],[created_at]]+AUX!$O$3,0)</f>
        <v>44146</v>
      </c>
      <c r="C187" s="8"/>
      <c r="D187" s="8"/>
      <c r="E187" s="8"/>
      <c r="F187" s="8"/>
      <c r="G187" s="8"/>
      <c r="H187" s="8"/>
      <c r="I187" s="8"/>
      <c r="J187" s="8"/>
      <c r="K187" s="8"/>
      <c r="L187" s="9"/>
      <c r="M187" s="9"/>
      <c r="N187" s="9"/>
      <c r="O187" s="9"/>
    </row>
    <row r="188" spans="1:15" x14ac:dyDescent="0.3">
      <c r="A188" s="8">
        <f>service_order__4[[#This Row],[id]]</f>
        <v>195</v>
      </c>
      <c r="B188" s="11">
        <f>ROUNDDOWN(AUX!$O$4*service_order__4[[#This Row],[created_at]]+AUX!$O$3,0)</f>
        <v>44146</v>
      </c>
      <c r="C188" s="8"/>
      <c r="D188" s="8"/>
      <c r="E188" s="8"/>
      <c r="F188" s="8"/>
      <c r="G188" s="8"/>
      <c r="H188" s="8"/>
      <c r="I188" s="8"/>
      <c r="J188" s="8"/>
      <c r="K188" s="8"/>
      <c r="L188" s="9"/>
      <c r="M188" s="9"/>
      <c r="N188" s="9"/>
      <c r="O188" s="9"/>
    </row>
    <row r="189" spans="1:15" x14ac:dyDescent="0.3">
      <c r="A189" s="8">
        <f>service_order__4[[#This Row],[id]]</f>
        <v>196</v>
      </c>
      <c r="B189" s="11">
        <f>ROUNDDOWN(AUX!$O$4*service_order__4[[#This Row],[created_at]]+AUX!$O$3,0)</f>
        <v>44146</v>
      </c>
      <c r="C189" s="8"/>
      <c r="D189" s="8"/>
      <c r="E189" s="8"/>
      <c r="F189" s="8"/>
      <c r="G189" s="8"/>
      <c r="H189" s="8"/>
      <c r="I189" s="8"/>
      <c r="J189" s="8"/>
      <c r="K189" s="8"/>
      <c r="L189" s="9"/>
      <c r="M189" s="9"/>
      <c r="N189" s="9"/>
      <c r="O189" s="9"/>
    </row>
    <row r="190" spans="1:15" x14ac:dyDescent="0.3">
      <c r="A190" s="8">
        <f>service_order__4[[#This Row],[id]]</f>
        <v>197</v>
      </c>
      <c r="B190" s="11">
        <f>ROUNDDOWN(AUX!$O$4*service_order__4[[#This Row],[created_at]]+AUX!$O$3,0)</f>
        <v>44146</v>
      </c>
      <c r="C190" s="8"/>
      <c r="D190" s="8"/>
      <c r="E190" s="8"/>
      <c r="F190" s="8"/>
      <c r="G190" s="8"/>
      <c r="H190" s="8"/>
      <c r="I190" s="8"/>
      <c r="J190" s="8"/>
      <c r="K190" s="8"/>
      <c r="L190" s="9"/>
      <c r="M190" s="9"/>
      <c r="N190" s="9"/>
      <c r="O190" s="9"/>
    </row>
    <row r="191" spans="1:15" x14ac:dyDescent="0.3">
      <c r="A191" s="8">
        <f>service_order__4[[#This Row],[id]]</f>
        <v>198</v>
      </c>
      <c r="B191" s="11">
        <f>ROUNDDOWN(AUX!$O$4*service_order__4[[#This Row],[created_at]]+AUX!$O$3,0)</f>
        <v>44146</v>
      </c>
      <c r="C191" s="8"/>
      <c r="D191" s="8"/>
      <c r="E191" s="8"/>
      <c r="F191" s="8"/>
      <c r="G191" s="8"/>
      <c r="H191" s="8"/>
      <c r="I191" s="8"/>
      <c r="J191" s="8"/>
      <c r="K191" s="8"/>
      <c r="L191" s="9"/>
      <c r="M191" s="9"/>
      <c r="N191" s="9"/>
      <c r="O191" s="9"/>
    </row>
    <row r="192" spans="1:15" x14ac:dyDescent="0.3">
      <c r="A192" s="8">
        <f>service_order__4[[#This Row],[id]]</f>
        <v>199</v>
      </c>
      <c r="B192" s="11">
        <f>ROUNDDOWN(AUX!$O$4*service_order__4[[#This Row],[created_at]]+AUX!$O$3,0)</f>
        <v>44147</v>
      </c>
      <c r="C192" s="8"/>
      <c r="D192" s="8"/>
      <c r="E192" s="8"/>
      <c r="F192" s="8"/>
      <c r="G192" s="8"/>
      <c r="H192" s="8"/>
      <c r="I192" s="8"/>
      <c r="J192" s="8"/>
      <c r="K192" s="8"/>
      <c r="L192" s="9"/>
      <c r="M192" s="9"/>
      <c r="N192" s="9"/>
      <c r="O192" s="9"/>
    </row>
    <row r="193" spans="1:15" x14ac:dyDescent="0.3">
      <c r="A193" s="8">
        <f>service_order__4[[#This Row],[id]]</f>
        <v>200</v>
      </c>
      <c r="B193" s="11">
        <f>ROUNDDOWN(AUX!$O$4*service_order__4[[#This Row],[created_at]]+AUX!$O$3,0)</f>
        <v>44147</v>
      </c>
      <c r="C193" s="8"/>
      <c r="D193" s="8"/>
      <c r="E193" s="8"/>
      <c r="F193" s="8"/>
      <c r="G193" s="8"/>
      <c r="H193" s="8"/>
      <c r="I193" s="8"/>
      <c r="J193" s="8"/>
      <c r="K193" s="8"/>
      <c r="L193" s="9"/>
      <c r="M193" s="9"/>
      <c r="N193" s="9"/>
      <c r="O193" s="9"/>
    </row>
    <row r="194" spans="1:15" x14ac:dyDescent="0.3">
      <c r="A194" s="8">
        <f>service_order__4[[#This Row],[id]]</f>
        <v>201</v>
      </c>
      <c r="B194" s="11">
        <f>ROUNDDOWN(AUX!$O$4*service_order__4[[#This Row],[created_at]]+AUX!$O$3,0)</f>
        <v>44147</v>
      </c>
      <c r="C194" s="8"/>
      <c r="D194" s="8"/>
      <c r="E194" s="8"/>
      <c r="F194" s="8"/>
      <c r="G194" s="8"/>
      <c r="H194" s="8"/>
      <c r="I194" s="8"/>
      <c r="J194" s="8"/>
      <c r="K194" s="8"/>
      <c r="L194" s="9"/>
      <c r="M194" s="9"/>
      <c r="N194" s="9"/>
      <c r="O194" s="9"/>
    </row>
    <row r="195" spans="1:15" x14ac:dyDescent="0.3">
      <c r="A195" s="8">
        <f>service_order__4[[#This Row],[id]]</f>
        <v>202</v>
      </c>
      <c r="B195" s="11">
        <f>ROUNDDOWN(AUX!$O$4*service_order__4[[#This Row],[created_at]]+AUX!$O$3,0)</f>
        <v>44147</v>
      </c>
      <c r="C195" s="8"/>
      <c r="D195" s="8"/>
      <c r="E195" s="8"/>
      <c r="F195" s="8"/>
      <c r="G195" s="8"/>
      <c r="H195" s="8"/>
      <c r="I195" s="8"/>
      <c r="J195" s="8"/>
      <c r="K195" s="8"/>
      <c r="L195" s="9"/>
      <c r="M195" s="9"/>
      <c r="N195" s="9"/>
      <c r="O195" s="9"/>
    </row>
    <row r="196" spans="1:15" x14ac:dyDescent="0.3">
      <c r="A196" s="8">
        <f>service_order__4[[#This Row],[id]]</f>
        <v>203</v>
      </c>
      <c r="B196" s="11">
        <f>ROUNDDOWN(AUX!$O$4*service_order__4[[#This Row],[created_at]]+AUX!$O$3,0)</f>
        <v>44147</v>
      </c>
      <c r="C196" s="8"/>
      <c r="D196" s="8"/>
      <c r="E196" s="8"/>
      <c r="F196" s="8"/>
      <c r="G196" s="8"/>
      <c r="H196" s="8"/>
      <c r="I196" s="8"/>
      <c r="J196" s="8"/>
      <c r="K196" s="8"/>
      <c r="L196" s="9"/>
      <c r="M196" s="9"/>
      <c r="N196" s="9"/>
      <c r="O196" s="9"/>
    </row>
    <row r="197" spans="1:15" x14ac:dyDescent="0.3">
      <c r="A197" s="8">
        <f>service_order__4[[#This Row],[id]]</f>
        <v>204</v>
      </c>
      <c r="B197" s="11">
        <f>ROUNDDOWN(AUX!$O$4*service_order__4[[#This Row],[created_at]]+AUX!$O$3,0)</f>
        <v>44147</v>
      </c>
      <c r="C197" s="8"/>
      <c r="D197" s="8"/>
      <c r="E197" s="8"/>
      <c r="F197" s="8"/>
      <c r="G197" s="8"/>
      <c r="H197" s="8"/>
      <c r="I197" s="8"/>
      <c r="J197" s="8"/>
      <c r="K197" s="8"/>
      <c r="L197" s="9"/>
      <c r="M197" s="9"/>
      <c r="N197" s="9"/>
      <c r="O197" s="9"/>
    </row>
    <row r="198" spans="1:15" x14ac:dyDescent="0.3">
      <c r="A198" s="8">
        <f>service_order__4[[#This Row],[id]]</f>
        <v>205</v>
      </c>
      <c r="B198" s="11">
        <f>ROUNDDOWN(AUX!$O$4*service_order__4[[#This Row],[created_at]]+AUX!$O$3,0)</f>
        <v>44253</v>
      </c>
      <c r="C198" s="8"/>
      <c r="D198" s="8"/>
      <c r="E198" s="8"/>
      <c r="F198" s="8"/>
      <c r="G198" s="8"/>
      <c r="H198" s="8"/>
      <c r="I198" s="8"/>
      <c r="J198" s="8"/>
      <c r="K198" s="8"/>
      <c r="L198" s="9"/>
      <c r="M198" s="9"/>
      <c r="N198" s="9"/>
      <c r="O198" s="9"/>
    </row>
    <row r="199" spans="1:15" x14ac:dyDescent="0.3">
      <c r="A199" s="8">
        <f>service_order__4[[#This Row],[id]]</f>
        <v>206</v>
      </c>
      <c r="B199" s="11">
        <f>ROUNDDOWN(AUX!$O$4*service_order__4[[#This Row],[created_at]]+AUX!$O$3,0)</f>
        <v>44155</v>
      </c>
      <c r="C199" s="8"/>
      <c r="D199" s="8"/>
      <c r="E199" s="8"/>
      <c r="F199" s="8"/>
      <c r="G199" s="8"/>
      <c r="H199" s="8"/>
      <c r="I199" s="8"/>
      <c r="J199" s="8"/>
      <c r="K199" s="8"/>
      <c r="L199" s="9"/>
      <c r="M199" s="9"/>
      <c r="N199" s="9"/>
      <c r="O199" s="9"/>
    </row>
    <row r="200" spans="1:15" x14ac:dyDescent="0.3">
      <c r="A200" s="8">
        <f>service_order__4[[#This Row],[id]]</f>
        <v>207</v>
      </c>
      <c r="B200" s="11">
        <f>ROUNDDOWN(AUX!$O$4*service_order__4[[#This Row],[created_at]]+AUX!$O$3,0)</f>
        <v>44253</v>
      </c>
      <c r="C200" s="8"/>
      <c r="D200" s="8"/>
      <c r="E200" s="8"/>
      <c r="F200" s="8"/>
      <c r="G200" s="8"/>
      <c r="H200" s="8"/>
      <c r="I200" s="8"/>
      <c r="J200" s="8"/>
      <c r="K200" s="8"/>
      <c r="L200" s="9"/>
      <c r="M200" s="9"/>
      <c r="N200" s="9"/>
      <c r="O200" s="9"/>
    </row>
    <row r="201" spans="1:15" x14ac:dyDescent="0.3">
      <c r="A201" s="8">
        <f>service_order__4[[#This Row],[id]]</f>
        <v>208</v>
      </c>
      <c r="B201" s="11">
        <f>ROUNDDOWN(AUX!$O$4*service_order__4[[#This Row],[created_at]]+AUX!$O$3,0)</f>
        <v>44259</v>
      </c>
      <c r="C201" s="8"/>
      <c r="D201" s="8"/>
      <c r="E201" s="8"/>
      <c r="F201" s="8"/>
      <c r="G201" s="8"/>
      <c r="H201" s="8"/>
      <c r="I201" s="8"/>
      <c r="J201" s="8"/>
      <c r="K201" s="8"/>
      <c r="L201" s="9"/>
      <c r="M201" s="9"/>
      <c r="N201" s="9"/>
      <c r="O201" s="9"/>
    </row>
    <row r="202" spans="1:15" x14ac:dyDescent="0.3">
      <c r="A202" s="8">
        <f>service_order__4[[#This Row],[id]]</f>
        <v>209</v>
      </c>
      <c r="B202" s="11">
        <f>ROUNDDOWN(AUX!$O$4*service_order__4[[#This Row],[created_at]]+AUX!$O$3,0)</f>
        <v>44259</v>
      </c>
      <c r="C202" s="8"/>
      <c r="D202" s="8"/>
      <c r="E202" s="8"/>
      <c r="F202" s="8"/>
      <c r="G202" s="8"/>
      <c r="H202" s="8"/>
      <c r="I202" s="8"/>
      <c r="J202" s="8"/>
      <c r="K202" s="8"/>
      <c r="L202" s="9"/>
      <c r="M202" s="9"/>
      <c r="N202" s="9"/>
      <c r="O202" s="9"/>
    </row>
    <row r="203" spans="1:15" x14ac:dyDescent="0.3">
      <c r="A203" s="8">
        <f>service_order__4[[#This Row],[id]]</f>
        <v>210</v>
      </c>
      <c r="B203" s="11">
        <f>ROUNDDOWN(AUX!$O$4*service_order__4[[#This Row],[created_at]]+AUX!$O$3,0)</f>
        <v>44260</v>
      </c>
      <c r="C203" s="8"/>
      <c r="D203" s="8"/>
      <c r="E203" s="8"/>
      <c r="F203" s="8"/>
      <c r="G203" s="8"/>
      <c r="H203" s="8"/>
      <c r="I203" s="8"/>
      <c r="J203" s="8"/>
      <c r="K203" s="8"/>
      <c r="L203" s="9"/>
      <c r="M203" s="9"/>
      <c r="N203" s="9"/>
      <c r="O203" s="9"/>
    </row>
    <row r="204" spans="1:15" x14ac:dyDescent="0.3">
      <c r="A204" s="8">
        <f>service_order__4[[#This Row],[id]]</f>
        <v>211</v>
      </c>
      <c r="B204" s="11">
        <f>ROUNDDOWN(AUX!$O$4*service_order__4[[#This Row],[created_at]]+AUX!$O$3,0)</f>
        <v>44265</v>
      </c>
      <c r="C204" s="8"/>
      <c r="D204" s="8"/>
      <c r="E204" s="8"/>
      <c r="F204" s="8"/>
      <c r="G204" s="8"/>
      <c r="H204" s="8"/>
      <c r="I204" s="8"/>
      <c r="J204" s="8"/>
      <c r="K204" s="8"/>
      <c r="L204" s="9"/>
      <c r="M204" s="9"/>
      <c r="N204" s="9"/>
      <c r="O204" s="9"/>
    </row>
    <row r="205" spans="1:15" x14ac:dyDescent="0.3">
      <c r="A205" s="8">
        <f>service_order__4[[#This Row],[id]]</f>
        <v>212</v>
      </c>
      <c r="B205" s="11">
        <f>ROUNDDOWN(AUX!$O$4*service_order__4[[#This Row],[created_at]]+AUX!$O$3,0)</f>
        <v>44147</v>
      </c>
      <c r="C205" s="8"/>
      <c r="D205" s="8"/>
      <c r="E205" s="8"/>
      <c r="F205" s="8"/>
      <c r="G205" s="8"/>
      <c r="H205" s="8"/>
      <c r="I205" s="8"/>
      <c r="J205" s="8"/>
      <c r="K205" s="8"/>
      <c r="L205" s="9"/>
      <c r="M205" s="9"/>
      <c r="N205" s="9"/>
      <c r="O205" s="9"/>
    </row>
    <row r="206" spans="1:15" x14ac:dyDescent="0.3">
      <c r="A206" s="8">
        <f>service_order__4[[#This Row],[id]]</f>
        <v>213</v>
      </c>
      <c r="B206" s="11">
        <f>ROUNDDOWN(AUX!$O$4*service_order__4[[#This Row],[created_at]]+AUX!$O$3,0)</f>
        <v>44147</v>
      </c>
      <c r="C206" s="8"/>
      <c r="D206" s="8"/>
      <c r="E206" s="8"/>
      <c r="F206" s="8"/>
      <c r="G206" s="8"/>
      <c r="H206" s="8"/>
      <c r="I206" s="8"/>
      <c r="J206" s="8"/>
      <c r="K206" s="8"/>
      <c r="L206" s="9"/>
      <c r="M206" s="9"/>
      <c r="N206" s="9"/>
      <c r="O206" s="9"/>
    </row>
    <row r="207" spans="1:15" x14ac:dyDescent="0.3">
      <c r="A207" s="8">
        <f>service_order__4[[#This Row],[id]]</f>
        <v>214</v>
      </c>
      <c r="B207" s="11">
        <f>ROUNDDOWN(AUX!$O$4*service_order__4[[#This Row],[created_at]]+AUX!$O$3,0)</f>
        <v>44151</v>
      </c>
      <c r="C207" s="8"/>
      <c r="D207" s="8"/>
      <c r="E207" s="8"/>
      <c r="F207" s="8"/>
      <c r="G207" s="8"/>
      <c r="H207" s="8"/>
      <c r="I207" s="8"/>
      <c r="J207" s="8"/>
      <c r="K207" s="8"/>
      <c r="L207" s="9"/>
      <c r="M207" s="9"/>
      <c r="N207" s="9"/>
      <c r="O207" s="9"/>
    </row>
    <row r="208" spans="1:15" x14ac:dyDescent="0.3">
      <c r="A208" s="8">
        <f>service_order__4[[#This Row],[id]]</f>
        <v>215</v>
      </c>
      <c r="B208" s="11">
        <f>ROUNDDOWN(AUX!$O$4*service_order__4[[#This Row],[created_at]]+AUX!$O$3,0)</f>
        <v>44148</v>
      </c>
      <c r="C208" s="8"/>
      <c r="D208" s="8"/>
      <c r="E208" s="8"/>
      <c r="F208" s="8"/>
      <c r="G208" s="8"/>
      <c r="H208" s="8"/>
      <c r="I208" s="8"/>
      <c r="J208" s="8"/>
      <c r="K208" s="8"/>
      <c r="L208" s="9"/>
      <c r="M208" s="9"/>
      <c r="N208" s="9"/>
      <c r="O208" s="9"/>
    </row>
    <row r="209" spans="1:15" x14ac:dyDescent="0.3">
      <c r="A209" s="8">
        <f>service_order__4[[#This Row],[id]]</f>
        <v>216</v>
      </c>
      <c r="B209" s="11">
        <f>ROUNDDOWN(AUX!$O$4*service_order__4[[#This Row],[created_at]]+AUX!$O$3,0)</f>
        <v>44148</v>
      </c>
      <c r="C209" s="8"/>
      <c r="D209" s="8"/>
      <c r="E209" s="8"/>
      <c r="F209" s="8"/>
      <c r="G209" s="8"/>
      <c r="H209" s="8"/>
      <c r="I209" s="8"/>
      <c r="J209" s="8"/>
      <c r="K209" s="8"/>
      <c r="L209" s="9"/>
      <c r="M209" s="9"/>
      <c r="N209" s="9"/>
      <c r="O209" s="9"/>
    </row>
    <row r="210" spans="1:15" x14ac:dyDescent="0.3">
      <c r="A210" s="8">
        <f>service_order__4[[#This Row],[id]]</f>
        <v>217</v>
      </c>
      <c r="B210" s="11">
        <f>ROUNDDOWN(AUX!$O$4*service_order__4[[#This Row],[created_at]]+AUX!$O$3,0)</f>
        <v>44148</v>
      </c>
      <c r="C210" s="8"/>
      <c r="D210" s="8"/>
      <c r="E210" s="8"/>
      <c r="F210" s="8"/>
      <c r="G210" s="8"/>
      <c r="H210" s="8"/>
      <c r="I210" s="8"/>
      <c r="J210" s="8"/>
      <c r="K210" s="8"/>
      <c r="L210" s="9"/>
      <c r="M210" s="9"/>
      <c r="N210" s="9"/>
      <c r="O210" s="9"/>
    </row>
    <row r="211" spans="1:15" x14ac:dyDescent="0.3">
      <c r="A211" s="8">
        <f>service_order__4[[#This Row],[id]]</f>
        <v>218</v>
      </c>
      <c r="B211" s="11">
        <f>ROUNDDOWN(AUX!$O$4*service_order__4[[#This Row],[created_at]]+AUX!$O$3,0)</f>
        <v>44151</v>
      </c>
      <c r="C211" s="8"/>
      <c r="D211" s="8"/>
      <c r="E211" s="8"/>
      <c r="F211" s="8"/>
      <c r="G211" s="8"/>
      <c r="H211" s="8"/>
      <c r="I211" s="8"/>
      <c r="J211" s="8"/>
      <c r="K211" s="8"/>
      <c r="L211" s="9"/>
      <c r="M211" s="9"/>
      <c r="N211" s="9"/>
      <c r="O211" s="9"/>
    </row>
    <row r="212" spans="1:15" x14ac:dyDescent="0.3">
      <c r="A212" s="8">
        <f>service_order__4[[#This Row],[id]]</f>
        <v>219</v>
      </c>
      <c r="B212" s="11">
        <f>ROUNDDOWN(AUX!$O$4*service_order__4[[#This Row],[created_at]]+AUX!$O$3,0)</f>
        <v>44151</v>
      </c>
      <c r="C212" s="8"/>
      <c r="D212" s="8"/>
      <c r="E212" s="8"/>
      <c r="F212" s="8"/>
      <c r="G212" s="8"/>
      <c r="H212" s="8"/>
      <c r="I212" s="8"/>
      <c r="J212" s="8"/>
      <c r="K212" s="8"/>
      <c r="L212" s="9"/>
      <c r="M212" s="9"/>
      <c r="N212" s="9"/>
      <c r="O212" s="9"/>
    </row>
    <row r="213" spans="1:15" x14ac:dyDescent="0.3">
      <c r="A213" s="8">
        <f>service_order__4[[#This Row],[id]]</f>
        <v>220</v>
      </c>
      <c r="B213" s="11">
        <f>ROUNDDOWN(AUX!$O$4*service_order__4[[#This Row],[created_at]]+AUX!$O$3,0)</f>
        <v>44151</v>
      </c>
      <c r="C213" s="8"/>
      <c r="D213" s="8"/>
      <c r="E213" s="8"/>
      <c r="F213" s="8"/>
      <c r="G213" s="8"/>
      <c r="H213" s="8"/>
      <c r="I213" s="8"/>
      <c r="J213" s="8"/>
      <c r="K213" s="8"/>
      <c r="L213" s="9"/>
      <c r="M213" s="9"/>
      <c r="N213" s="9"/>
      <c r="O213" s="9"/>
    </row>
    <row r="214" spans="1:15" x14ac:dyDescent="0.3">
      <c r="A214" s="8">
        <f>service_order__4[[#This Row],[id]]</f>
        <v>221</v>
      </c>
      <c r="B214" s="11">
        <f>ROUNDDOWN(AUX!$O$4*service_order__4[[#This Row],[created_at]]+AUX!$O$3,0)</f>
        <v>44151</v>
      </c>
      <c r="C214" s="8"/>
      <c r="D214" s="8"/>
      <c r="E214" s="8"/>
      <c r="F214" s="8"/>
      <c r="G214" s="8"/>
      <c r="H214" s="8"/>
      <c r="I214" s="8"/>
      <c r="J214" s="8"/>
      <c r="K214" s="8"/>
      <c r="L214" s="9"/>
      <c r="M214" s="9"/>
      <c r="N214" s="9"/>
      <c r="O214" s="9"/>
    </row>
    <row r="215" spans="1:15" x14ac:dyDescent="0.3">
      <c r="A215" s="8">
        <f>service_order__4[[#This Row],[id]]</f>
        <v>222</v>
      </c>
      <c r="B215" s="11">
        <f>ROUNDDOWN(AUX!$O$4*service_order__4[[#This Row],[created_at]]+AUX!$O$3,0)</f>
        <v>44151</v>
      </c>
      <c r="C215" s="8"/>
      <c r="D215" s="8"/>
      <c r="E215" s="8"/>
      <c r="F215" s="8"/>
      <c r="G215" s="8"/>
      <c r="H215" s="8"/>
      <c r="I215" s="8"/>
      <c r="J215" s="8"/>
      <c r="K215" s="8"/>
      <c r="L215" s="9"/>
      <c r="M215" s="9"/>
      <c r="N215" s="9"/>
      <c r="O215" s="9"/>
    </row>
    <row r="216" spans="1:15" x14ac:dyDescent="0.3">
      <c r="A216" s="8">
        <f>service_order__4[[#This Row],[id]]</f>
        <v>223</v>
      </c>
      <c r="B216" s="11">
        <f>ROUNDDOWN(AUX!$O$4*service_order__4[[#This Row],[created_at]]+AUX!$O$3,0)</f>
        <v>44152</v>
      </c>
      <c r="C216" s="8"/>
      <c r="D216" s="8"/>
      <c r="E216" s="8"/>
      <c r="F216" s="8"/>
      <c r="G216" s="8"/>
      <c r="H216" s="8"/>
      <c r="I216" s="8"/>
      <c r="J216" s="8"/>
      <c r="K216" s="8"/>
      <c r="L216" s="9"/>
      <c r="M216" s="9"/>
      <c r="N216" s="9"/>
      <c r="O216" s="9"/>
    </row>
    <row r="217" spans="1:15" x14ac:dyDescent="0.3">
      <c r="A217" s="8">
        <f>service_order__4[[#This Row],[id]]</f>
        <v>224</v>
      </c>
      <c r="B217" s="11">
        <f>ROUNDDOWN(AUX!$O$4*service_order__4[[#This Row],[created_at]]+AUX!$O$3,0)</f>
        <v>44152</v>
      </c>
      <c r="C217" s="8"/>
      <c r="D217" s="8"/>
      <c r="E217" s="8"/>
      <c r="F217" s="8"/>
      <c r="G217" s="8"/>
      <c r="H217" s="8"/>
      <c r="I217" s="8"/>
      <c r="J217" s="8"/>
      <c r="K217" s="8"/>
      <c r="L217" s="9"/>
      <c r="M217" s="9"/>
      <c r="N217" s="9"/>
      <c r="O217" s="9"/>
    </row>
    <row r="218" spans="1:15" x14ac:dyDescent="0.3">
      <c r="A218" s="8">
        <f>service_order__4[[#This Row],[id]]</f>
        <v>225</v>
      </c>
      <c r="B218" s="11">
        <f>ROUNDDOWN(AUX!$O$4*service_order__4[[#This Row],[created_at]]+AUX!$O$3,0)</f>
        <v>44152</v>
      </c>
      <c r="C218" s="8"/>
      <c r="D218" s="8"/>
      <c r="E218" s="8"/>
      <c r="F218" s="8"/>
      <c r="G218" s="8"/>
      <c r="H218" s="8"/>
      <c r="I218" s="8"/>
      <c r="J218" s="8"/>
      <c r="K218" s="8"/>
      <c r="L218" s="9"/>
      <c r="M218" s="9"/>
      <c r="N218" s="9"/>
      <c r="O218" s="9"/>
    </row>
    <row r="219" spans="1:15" x14ac:dyDescent="0.3">
      <c r="A219" s="8">
        <f>service_order__4[[#This Row],[id]]</f>
        <v>226</v>
      </c>
      <c r="B219" s="11">
        <f>ROUNDDOWN(AUX!$O$4*service_order__4[[#This Row],[created_at]]+AUX!$O$3,0)</f>
        <v>44256</v>
      </c>
      <c r="C219" s="8"/>
      <c r="D219" s="8"/>
      <c r="E219" s="8"/>
      <c r="F219" s="8"/>
      <c r="G219" s="8"/>
      <c r="H219" s="8"/>
      <c r="I219" s="8"/>
      <c r="J219" s="8"/>
      <c r="K219" s="8"/>
      <c r="L219" s="9"/>
      <c r="M219" s="9"/>
      <c r="N219" s="9"/>
      <c r="O219" s="9"/>
    </row>
    <row r="220" spans="1:15" x14ac:dyDescent="0.3">
      <c r="A220" s="8">
        <f>service_order__4[[#This Row],[id]]</f>
        <v>227</v>
      </c>
      <c r="B220" s="11">
        <f>ROUNDDOWN(AUX!$O$4*service_order__4[[#This Row],[created_at]]+AUX!$O$3,0)</f>
        <v>44152</v>
      </c>
      <c r="C220" s="8"/>
      <c r="D220" s="8"/>
      <c r="E220" s="8"/>
      <c r="F220" s="8"/>
      <c r="G220" s="8"/>
      <c r="H220" s="8"/>
      <c r="I220" s="8"/>
      <c r="J220" s="8"/>
      <c r="K220" s="8"/>
      <c r="L220" s="9"/>
      <c r="M220" s="9"/>
      <c r="N220" s="9"/>
      <c r="O220" s="9"/>
    </row>
    <row r="221" spans="1:15" x14ac:dyDescent="0.3">
      <c r="A221" s="8">
        <f>service_order__4[[#This Row],[id]]</f>
        <v>228</v>
      </c>
      <c r="B221" s="11">
        <f>ROUNDDOWN(AUX!$O$4*service_order__4[[#This Row],[created_at]]+AUX!$O$3,0)</f>
        <v>44256</v>
      </c>
      <c r="C221" s="8"/>
      <c r="D221" s="8"/>
      <c r="E221" s="8"/>
      <c r="F221" s="8"/>
      <c r="G221" s="8"/>
      <c r="H221" s="8"/>
      <c r="I221" s="8"/>
      <c r="J221" s="8"/>
      <c r="K221" s="8"/>
      <c r="L221" s="9"/>
      <c r="M221" s="9"/>
      <c r="N221" s="9"/>
      <c r="O221" s="9"/>
    </row>
    <row r="222" spans="1:15" x14ac:dyDescent="0.3">
      <c r="A222" s="8">
        <f>service_order__4[[#This Row],[id]]</f>
        <v>229</v>
      </c>
      <c r="B222" s="11">
        <f>ROUNDDOWN(AUX!$O$4*service_order__4[[#This Row],[created_at]]+AUX!$O$3,0)</f>
        <v>44256</v>
      </c>
      <c r="C222" s="8"/>
      <c r="D222" s="8"/>
      <c r="E222" s="8"/>
      <c r="F222" s="8"/>
      <c r="G222" s="8"/>
      <c r="H222" s="8"/>
      <c r="I222" s="8"/>
      <c r="J222" s="8"/>
      <c r="K222" s="8"/>
      <c r="L222" s="9"/>
      <c r="M222" s="9"/>
      <c r="N222" s="9"/>
      <c r="O222" s="9"/>
    </row>
    <row r="223" spans="1:15" x14ac:dyDescent="0.3">
      <c r="A223" s="8">
        <f>service_order__4[[#This Row],[id]]</f>
        <v>230</v>
      </c>
      <c r="B223" s="11">
        <f>ROUNDDOWN(AUX!$O$4*service_order__4[[#This Row],[created_at]]+AUX!$O$3,0)</f>
        <v>44256</v>
      </c>
      <c r="C223" s="8"/>
      <c r="D223" s="8"/>
      <c r="E223" s="8"/>
      <c r="F223" s="8"/>
      <c r="G223" s="8"/>
      <c r="H223" s="8"/>
      <c r="I223" s="8"/>
      <c r="J223" s="8"/>
      <c r="K223" s="8"/>
      <c r="L223" s="9"/>
      <c r="M223" s="9"/>
      <c r="N223" s="9"/>
      <c r="O223" s="9"/>
    </row>
    <row r="224" spans="1:15" x14ac:dyDescent="0.3">
      <c r="A224" s="8">
        <f>service_order__4[[#This Row],[id]]</f>
        <v>231</v>
      </c>
      <c r="B224" s="11">
        <f>ROUNDDOWN(AUX!$O$4*service_order__4[[#This Row],[created_at]]+AUX!$O$3,0)</f>
        <v>44256</v>
      </c>
      <c r="C224" s="8"/>
      <c r="D224" s="8"/>
      <c r="E224" s="8"/>
      <c r="F224" s="8"/>
      <c r="G224" s="8"/>
      <c r="H224" s="8"/>
      <c r="I224" s="8"/>
      <c r="J224" s="8"/>
      <c r="K224" s="8"/>
      <c r="L224" s="9"/>
      <c r="M224" s="9"/>
      <c r="N224" s="9"/>
      <c r="O224" s="9"/>
    </row>
    <row r="225" spans="1:15" x14ac:dyDescent="0.3">
      <c r="A225" s="8">
        <f>service_order__4[[#This Row],[id]]</f>
        <v>232</v>
      </c>
      <c r="B225" s="11">
        <f>ROUNDDOWN(AUX!$O$4*service_order__4[[#This Row],[created_at]]+AUX!$O$3,0)</f>
        <v>44153</v>
      </c>
      <c r="C225" s="8"/>
      <c r="D225" s="8"/>
      <c r="E225" s="8"/>
      <c r="F225" s="8"/>
      <c r="G225" s="8"/>
      <c r="H225" s="8"/>
      <c r="I225" s="8"/>
      <c r="J225" s="8"/>
      <c r="K225" s="8"/>
      <c r="L225" s="9"/>
      <c r="M225" s="9"/>
      <c r="N225" s="9"/>
      <c r="O225" s="9"/>
    </row>
    <row r="226" spans="1:15" x14ac:dyDescent="0.3">
      <c r="A226" s="8">
        <f>service_order__4[[#This Row],[id]]</f>
        <v>233</v>
      </c>
      <c r="B226" s="11">
        <f>ROUNDDOWN(AUX!$O$4*service_order__4[[#This Row],[created_at]]+AUX!$O$3,0)</f>
        <v>44153</v>
      </c>
      <c r="C226" s="8"/>
      <c r="D226" s="8"/>
      <c r="E226" s="8"/>
      <c r="F226" s="8"/>
      <c r="G226" s="8"/>
      <c r="H226" s="8"/>
      <c r="I226" s="8"/>
      <c r="J226" s="8"/>
      <c r="K226" s="8"/>
      <c r="L226" s="9"/>
      <c r="M226" s="9"/>
      <c r="N226" s="9"/>
      <c r="O226" s="9"/>
    </row>
    <row r="227" spans="1:15" x14ac:dyDescent="0.3">
      <c r="A227" s="8">
        <f>service_order__4[[#This Row],[id]]</f>
        <v>234</v>
      </c>
      <c r="B227" s="11">
        <f>ROUNDDOWN(AUX!$O$4*service_order__4[[#This Row],[created_at]]+AUX!$O$3,0)</f>
        <v>44153</v>
      </c>
      <c r="C227" s="8"/>
      <c r="D227" s="8"/>
      <c r="E227" s="8"/>
      <c r="F227" s="8"/>
      <c r="G227" s="8"/>
      <c r="H227" s="8"/>
      <c r="I227" s="8"/>
      <c r="J227" s="8"/>
      <c r="K227" s="8"/>
      <c r="L227" s="9"/>
      <c r="M227" s="9"/>
      <c r="N227" s="9"/>
      <c r="O227" s="9"/>
    </row>
    <row r="228" spans="1:15" x14ac:dyDescent="0.3">
      <c r="A228" s="8">
        <f>service_order__4[[#This Row],[id]]</f>
        <v>236</v>
      </c>
      <c r="B228" s="11">
        <f>ROUNDDOWN(AUX!$O$4*service_order__4[[#This Row],[created_at]]+AUX!$O$3,0)</f>
        <v>44153</v>
      </c>
      <c r="C228" s="8"/>
      <c r="D228" s="8"/>
      <c r="E228" s="8"/>
      <c r="F228" s="8"/>
      <c r="G228" s="8"/>
      <c r="H228" s="8"/>
      <c r="I228" s="8"/>
      <c r="J228" s="8"/>
      <c r="K228" s="8"/>
      <c r="L228" s="9"/>
      <c r="M228" s="9"/>
      <c r="N228" s="9"/>
      <c r="O228" s="9"/>
    </row>
    <row r="229" spans="1:15" x14ac:dyDescent="0.3">
      <c r="A229" s="8">
        <f>service_order__4[[#This Row],[id]]</f>
        <v>237</v>
      </c>
      <c r="B229" s="11">
        <f>ROUNDDOWN(AUX!$O$4*service_order__4[[#This Row],[created_at]]+AUX!$O$3,0)</f>
        <v>44153</v>
      </c>
      <c r="C229" s="8"/>
      <c r="D229" s="8"/>
      <c r="E229" s="8"/>
      <c r="F229" s="8"/>
      <c r="G229" s="8"/>
      <c r="H229" s="8"/>
      <c r="I229" s="8"/>
      <c r="J229" s="8"/>
      <c r="K229" s="8"/>
      <c r="L229" s="9"/>
      <c r="M229" s="9"/>
      <c r="N229" s="9"/>
      <c r="O229" s="9"/>
    </row>
    <row r="230" spans="1:15" x14ac:dyDescent="0.3">
      <c r="A230" s="8">
        <f>service_order__4[[#This Row],[id]]</f>
        <v>238</v>
      </c>
      <c r="B230" s="11">
        <f>ROUNDDOWN(AUX!$O$4*service_order__4[[#This Row],[created_at]]+AUX!$O$3,0)</f>
        <v>44153</v>
      </c>
      <c r="C230" s="8"/>
      <c r="D230" s="8"/>
      <c r="E230" s="8"/>
      <c r="F230" s="8"/>
      <c r="G230" s="8"/>
      <c r="H230" s="8"/>
      <c r="I230" s="8"/>
      <c r="J230" s="8"/>
      <c r="K230" s="8"/>
      <c r="L230" s="9"/>
      <c r="M230" s="9"/>
      <c r="N230" s="9"/>
      <c r="O230" s="9"/>
    </row>
    <row r="231" spans="1:15" x14ac:dyDescent="0.3">
      <c r="A231" s="8">
        <f>service_order__4[[#This Row],[id]]</f>
        <v>239</v>
      </c>
      <c r="B231" s="11">
        <f>ROUNDDOWN(AUX!$O$4*service_order__4[[#This Row],[created_at]]+AUX!$O$3,0)</f>
        <v>44153</v>
      </c>
      <c r="C231" s="8"/>
      <c r="D231" s="8"/>
      <c r="E231" s="8"/>
      <c r="F231" s="8"/>
      <c r="G231" s="8"/>
      <c r="H231" s="8"/>
      <c r="I231" s="8"/>
      <c r="J231" s="8"/>
      <c r="K231" s="8"/>
      <c r="L231" s="9"/>
      <c r="M231" s="9"/>
      <c r="N231" s="9"/>
      <c r="O231" s="9"/>
    </row>
    <row r="232" spans="1:15" x14ac:dyDescent="0.3">
      <c r="A232" s="8">
        <f>service_order__4[[#This Row],[id]]</f>
        <v>240</v>
      </c>
      <c r="B232" s="11">
        <f>ROUNDDOWN(AUX!$O$4*service_order__4[[#This Row],[created_at]]+AUX!$O$3,0)</f>
        <v>44153</v>
      </c>
      <c r="C232" s="8"/>
      <c r="D232" s="8"/>
      <c r="E232" s="8"/>
      <c r="F232" s="8"/>
      <c r="G232" s="8"/>
      <c r="H232" s="8"/>
      <c r="I232" s="8"/>
      <c r="J232" s="8"/>
      <c r="K232" s="8"/>
      <c r="L232" s="9"/>
      <c r="M232" s="9"/>
      <c r="N232" s="9"/>
      <c r="O232" s="9"/>
    </row>
    <row r="233" spans="1:15" x14ac:dyDescent="0.3">
      <c r="A233" s="8">
        <f>service_order__4[[#This Row],[id]]</f>
        <v>241</v>
      </c>
      <c r="B233" s="11">
        <f>ROUNDDOWN(AUX!$O$4*service_order__4[[#This Row],[created_at]]+AUX!$O$3,0)</f>
        <v>44153</v>
      </c>
      <c r="C233" s="8"/>
      <c r="D233" s="8"/>
      <c r="E233" s="8"/>
      <c r="F233" s="8"/>
      <c r="G233" s="8"/>
      <c r="H233" s="8"/>
      <c r="I233" s="8"/>
      <c r="J233" s="8"/>
      <c r="K233" s="8"/>
      <c r="L233" s="9"/>
      <c r="M233" s="9"/>
      <c r="N233" s="9"/>
      <c r="O233" s="9"/>
    </row>
    <row r="234" spans="1:15" x14ac:dyDescent="0.3">
      <c r="A234" s="8">
        <f>service_order__4[[#This Row],[id]]</f>
        <v>242</v>
      </c>
      <c r="B234" s="11">
        <f>ROUNDDOWN(AUX!$O$4*service_order__4[[#This Row],[created_at]]+AUX!$O$3,0)</f>
        <v>44153</v>
      </c>
      <c r="C234" s="8"/>
      <c r="D234" s="8"/>
      <c r="E234" s="8"/>
      <c r="F234" s="8"/>
      <c r="G234" s="8"/>
      <c r="H234" s="8"/>
      <c r="I234" s="8"/>
      <c r="J234" s="8"/>
      <c r="K234" s="8"/>
      <c r="L234" s="9"/>
      <c r="M234" s="9"/>
      <c r="N234" s="9"/>
      <c r="O234" s="9"/>
    </row>
    <row r="235" spans="1:15" x14ac:dyDescent="0.3">
      <c r="A235" s="8">
        <f>service_order__4[[#This Row],[id]]</f>
        <v>243</v>
      </c>
      <c r="B235" s="11">
        <f>ROUNDDOWN(AUX!$O$4*service_order__4[[#This Row],[created_at]]+AUX!$O$3,0)</f>
        <v>44153</v>
      </c>
      <c r="C235" s="8"/>
      <c r="D235" s="8"/>
      <c r="E235" s="8"/>
      <c r="F235" s="8"/>
      <c r="G235" s="8"/>
      <c r="H235" s="8"/>
      <c r="I235" s="8"/>
      <c r="J235" s="8"/>
      <c r="K235" s="8"/>
      <c r="L235" s="9"/>
      <c r="M235" s="9"/>
      <c r="N235" s="9"/>
      <c r="O235" s="9"/>
    </row>
    <row r="236" spans="1:15" x14ac:dyDescent="0.3">
      <c r="A236" s="8">
        <f>service_order__4[[#This Row],[id]]</f>
        <v>244</v>
      </c>
      <c r="B236" s="11">
        <f>ROUNDDOWN(AUX!$O$4*service_order__4[[#This Row],[created_at]]+AUX!$O$3,0)</f>
        <v>44153</v>
      </c>
      <c r="C236" s="8"/>
      <c r="D236" s="8"/>
      <c r="E236" s="8"/>
      <c r="F236" s="8"/>
      <c r="G236" s="8"/>
      <c r="H236" s="8"/>
      <c r="I236" s="8"/>
      <c r="J236" s="8"/>
      <c r="K236" s="8"/>
      <c r="L236" s="9"/>
      <c r="M236" s="9"/>
      <c r="N236" s="9"/>
      <c r="O236" s="9"/>
    </row>
    <row r="237" spans="1:15" x14ac:dyDescent="0.3">
      <c r="A237" s="8">
        <f>service_order__4[[#This Row],[id]]</f>
        <v>245</v>
      </c>
      <c r="B237" s="11">
        <f>ROUNDDOWN(AUX!$O$4*service_order__4[[#This Row],[created_at]]+AUX!$O$3,0)</f>
        <v>44153</v>
      </c>
      <c r="C237" s="8"/>
      <c r="D237" s="8"/>
      <c r="E237" s="8"/>
      <c r="F237" s="8"/>
      <c r="G237" s="8"/>
      <c r="H237" s="8"/>
      <c r="I237" s="8"/>
      <c r="J237" s="8"/>
      <c r="K237" s="8"/>
      <c r="L237" s="9"/>
      <c r="M237" s="9"/>
      <c r="N237" s="9"/>
      <c r="O237" s="9"/>
    </row>
    <row r="238" spans="1:15" x14ac:dyDescent="0.3">
      <c r="A238" s="8">
        <f>service_order__4[[#This Row],[id]]</f>
        <v>246</v>
      </c>
      <c r="B238" s="11">
        <f>ROUNDDOWN(AUX!$O$4*service_order__4[[#This Row],[created_at]]+AUX!$O$3,0)</f>
        <v>44153</v>
      </c>
      <c r="C238" s="8"/>
      <c r="D238" s="8"/>
      <c r="E238" s="8"/>
      <c r="F238" s="8"/>
      <c r="G238" s="8"/>
      <c r="H238" s="8"/>
      <c r="I238" s="8"/>
      <c r="J238" s="8"/>
      <c r="K238" s="8"/>
      <c r="L238" s="9"/>
      <c r="M238" s="9"/>
      <c r="N238" s="9"/>
      <c r="O238" s="9"/>
    </row>
    <row r="239" spans="1:15" x14ac:dyDescent="0.3">
      <c r="A239" s="8">
        <f>service_order__4[[#This Row],[id]]</f>
        <v>247</v>
      </c>
      <c r="B239" s="11">
        <f>ROUNDDOWN(AUX!$O$4*service_order__4[[#This Row],[created_at]]+AUX!$O$3,0)</f>
        <v>44153</v>
      </c>
      <c r="C239" s="8"/>
      <c r="D239" s="8"/>
      <c r="E239" s="8"/>
      <c r="F239" s="8"/>
      <c r="G239" s="8"/>
      <c r="H239" s="8"/>
      <c r="I239" s="8"/>
      <c r="J239" s="8"/>
      <c r="K239" s="8"/>
      <c r="L239" s="9"/>
      <c r="M239" s="9"/>
      <c r="N239" s="9"/>
      <c r="O239" s="9"/>
    </row>
    <row r="240" spans="1:15" x14ac:dyDescent="0.3">
      <c r="A240" s="8">
        <f>service_order__4[[#This Row],[id]]</f>
        <v>248</v>
      </c>
      <c r="B240" s="11">
        <f>ROUNDDOWN(AUX!$O$4*service_order__4[[#This Row],[created_at]]+AUX!$O$3,0)</f>
        <v>44153</v>
      </c>
      <c r="C240" s="8"/>
      <c r="D240" s="8"/>
      <c r="E240" s="8"/>
      <c r="F240" s="8"/>
      <c r="G240" s="8"/>
      <c r="H240" s="8"/>
      <c r="I240" s="8"/>
      <c r="J240" s="8"/>
      <c r="K240" s="8"/>
      <c r="L240" s="9"/>
      <c r="M240" s="9"/>
      <c r="N240" s="9"/>
      <c r="O240" s="9"/>
    </row>
    <row r="241" spans="1:15" x14ac:dyDescent="0.3">
      <c r="A241" s="8">
        <f>service_order__4[[#This Row],[id]]</f>
        <v>249</v>
      </c>
      <c r="B241" s="11">
        <f>ROUNDDOWN(AUX!$O$4*service_order__4[[#This Row],[created_at]]+AUX!$O$3,0)</f>
        <v>44153</v>
      </c>
      <c r="C241" s="8"/>
      <c r="D241" s="8"/>
      <c r="E241" s="8"/>
      <c r="F241" s="8"/>
      <c r="G241" s="8"/>
      <c r="H241" s="8"/>
      <c r="I241" s="8"/>
      <c r="J241" s="8"/>
      <c r="K241" s="8"/>
      <c r="L241" s="9"/>
      <c r="M241" s="9"/>
      <c r="N241" s="9"/>
      <c r="O241" s="9"/>
    </row>
    <row r="242" spans="1:15" x14ac:dyDescent="0.3">
      <c r="A242" s="8">
        <f>service_order__4[[#This Row],[id]]</f>
        <v>250</v>
      </c>
      <c r="B242" s="11">
        <f>ROUNDDOWN(AUX!$O$4*service_order__4[[#This Row],[created_at]]+AUX!$O$3,0)</f>
        <v>44153</v>
      </c>
      <c r="C242" s="8"/>
      <c r="D242" s="8"/>
      <c r="E242" s="8"/>
      <c r="F242" s="8"/>
      <c r="G242" s="8"/>
      <c r="H242" s="8"/>
      <c r="I242" s="8"/>
      <c r="J242" s="8"/>
      <c r="K242" s="8"/>
      <c r="L242" s="9"/>
      <c r="M242" s="9"/>
      <c r="N242" s="9"/>
      <c r="O242" s="9"/>
    </row>
    <row r="243" spans="1:15" x14ac:dyDescent="0.3">
      <c r="A243" s="8">
        <f>service_order__4[[#This Row],[id]]</f>
        <v>251</v>
      </c>
      <c r="B243" s="11">
        <f>ROUNDDOWN(AUX!$O$4*service_order__4[[#This Row],[created_at]]+AUX!$O$3,0)</f>
        <v>44153</v>
      </c>
      <c r="C243" s="8"/>
      <c r="D243" s="8"/>
      <c r="E243" s="8"/>
      <c r="F243" s="8"/>
      <c r="G243" s="8"/>
      <c r="H243" s="8"/>
      <c r="I243" s="8"/>
      <c r="J243" s="8"/>
      <c r="K243" s="8"/>
      <c r="L243" s="9"/>
      <c r="M243" s="9"/>
      <c r="N243" s="9"/>
      <c r="O243" s="9"/>
    </row>
    <row r="244" spans="1:15" x14ac:dyDescent="0.3">
      <c r="A244" s="8">
        <f>service_order__4[[#This Row],[id]]</f>
        <v>252</v>
      </c>
      <c r="B244" s="11">
        <f>ROUNDDOWN(AUX!$O$4*service_order__4[[#This Row],[created_at]]+AUX!$O$3,0)</f>
        <v>44153</v>
      </c>
      <c r="C244" s="8"/>
      <c r="D244" s="8"/>
      <c r="E244" s="8"/>
      <c r="F244" s="8"/>
      <c r="G244" s="8"/>
      <c r="H244" s="8"/>
      <c r="I244" s="8"/>
      <c r="J244" s="8"/>
      <c r="K244" s="8"/>
      <c r="L244" s="9"/>
      <c r="M244" s="9"/>
      <c r="N244" s="9"/>
      <c r="O244" s="9"/>
    </row>
    <row r="245" spans="1:15" x14ac:dyDescent="0.3">
      <c r="A245" s="8">
        <f>service_order__4[[#This Row],[id]]</f>
        <v>253</v>
      </c>
      <c r="B245" s="11">
        <f>ROUNDDOWN(AUX!$O$4*service_order__4[[#This Row],[created_at]]+AUX!$O$3,0)</f>
        <v>44153</v>
      </c>
      <c r="C245" s="8"/>
      <c r="D245" s="8"/>
      <c r="E245" s="8"/>
      <c r="F245" s="8"/>
      <c r="G245" s="8"/>
      <c r="H245" s="8"/>
      <c r="I245" s="8"/>
      <c r="J245" s="8"/>
      <c r="K245" s="8"/>
      <c r="L245" s="9"/>
      <c r="M245" s="9"/>
      <c r="N245" s="9"/>
      <c r="O245" s="9"/>
    </row>
    <row r="246" spans="1:15" x14ac:dyDescent="0.3">
      <c r="A246" s="8">
        <f>service_order__4[[#This Row],[id]]</f>
        <v>254</v>
      </c>
      <c r="B246" s="11">
        <f>ROUNDDOWN(AUX!$O$4*service_order__4[[#This Row],[created_at]]+AUX!$O$3,0)</f>
        <v>44153</v>
      </c>
      <c r="C246" s="8"/>
      <c r="D246" s="8"/>
      <c r="E246" s="8"/>
      <c r="F246" s="8"/>
      <c r="G246" s="8"/>
      <c r="H246" s="8"/>
      <c r="I246" s="8"/>
      <c r="J246" s="8"/>
      <c r="K246" s="8"/>
      <c r="L246" s="9"/>
      <c r="M246" s="9"/>
      <c r="N246" s="9"/>
      <c r="O246" s="9"/>
    </row>
    <row r="247" spans="1:15" x14ac:dyDescent="0.3">
      <c r="A247" s="8">
        <f>service_order__4[[#This Row],[id]]</f>
        <v>255</v>
      </c>
      <c r="B247" s="11">
        <f>ROUNDDOWN(AUX!$O$4*service_order__4[[#This Row],[created_at]]+AUX!$O$3,0)</f>
        <v>44258</v>
      </c>
      <c r="C247" s="8"/>
      <c r="D247" s="8"/>
      <c r="E247" s="8"/>
      <c r="F247" s="8"/>
      <c r="G247" s="8"/>
      <c r="H247" s="8"/>
      <c r="I247" s="8"/>
      <c r="J247" s="8"/>
      <c r="K247" s="8"/>
      <c r="L247" s="9"/>
      <c r="M247" s="9"/>
      <c r="N247" s="9"/>
      <c r="O247" s="9"/>
    </row>
    <row r="248" spans="1:15" x14ac:dyDescent="0.3">
      <c r="A248" s="8">
        <f>service_order__4[[#This Row],[id]]</f>
        <v>256</v>
      </c>
      <c r="B248" s="11">
        <f>ROUNDDOWN(AUX!$O$4*service_order__4[[#This Row],[created_at]]+AUX!$O$3,0)</f>
        <v>44154</v>
      </c>
      <c r="C248" s="8"/>
      <c r="D248" s="8"/>
      <c r="E248" s="8"/>
      <c r="F248" s="8"/>
      <c r="G248" s="8"/>
      <c r="H248" s="8"/>
      <c r="I248" s="8"/>
      <c r="J248" s="8"/>
      <c r="K248" s="8"/>
      <c r="L248" s="9"/>
      <c r="M248" s="9"/>
      <c r="N248" s="9"/>
      <c r="O248" s="9"/>
    </row>
    <row r="249" spans="1:15" x14ac:dyDescent="0.3">
      <c r="A249" s="8">
        <f>service_order__4[[#This Row],[id]]</f>
        <v>257</v>
      </c>
      <c r="B249" s="11">
        <f>ROUNDDOWN(AUX!$O$4*service_order__4[[#This Row],[created_at]]+AUX!$O$3,0)</f>
        <v>44154</v>
      </c>
      <c r="C249" s="8"/>
      <c r="D249" s="8"/>
      <c r="E249" s="8"/>
      <c r="F249" s="8"/>
      <c r="G249" s="8"/>
      <c r="H249" s="8"/>
      <c r="I249" s="8"/>
      <c r="J249" s="8"/>
      <c r="K249" s="8"/>
      <c r="L249" s="9"/>
      <c r="M249" s="9"/>
      <c r="N249" s="9"/>
      <c r="O249" s="9"/>
    </row>
    <row r="250" spans="1:15" x14ac:dyDescent="0.3">
      <c r="A250" s="8">
        <f>service_order__4[[#This Row],[id]]</f>
        <v>258</v>
      </c>
      <c r="B250" s="11">
        <f>ROUNDDOWN(AUX!$O$4*service_order__4[[#This Row],[created_at]]+AUX!$O$3,0)</f>
        <v>44154</v>
      </c>
      <c r="C250" s="8"/>
      <c r="D250" s="8"/>
      <c r="E250" s="8"/>
      <c r="F250" s="8"/>
      <c r="G250" s="8"/>
      <c r="H250" s="8"/>
      <c r="I250" s="8"/>
      <c r="J250" s="8"/>
      <c r="K250" s="8"/>
      <c r="L250" s="9"/>
      <c r="M250" s="9"/>
      <c r="N250" s="9"/>
      <c r="O250" s="9"/>
    </row>
    <row r="251" spans="1:15" x14ac:dyDescent="0.3">
      <c r="A251" s="8">
        <f>service_order__4[[#This Row],[id]]</f>
        <v>259</v>
      </c>
      <c r="B251" s="11">
        <f>ROUNDDOWN(AUX!$O$4*service_order__4[[#This Row],[created_at]]+AUX!$O$3,0)</f>
        <v>44154</v>
      </c>
      <c r="C251" s="8"/>
      <c r="D251" s="8"/>
      <c r="E251" s="8"/>
      <c r="F251" s="8"/>
      <c r="G251" s="8"/>
      <c r="H251" s="8"/>
      <c r="I251" s="8"/>
      <c r="J251" s="8"/>
      <c r="K251" s="8"/>
      <c r="L251" s="9"/>
      <c r="M251" s="9"/>
      <c r="N251" s="9"/>
      <c r="O251" s="9"/>
    </row>
    <row r="252" spans="1:15" x14ac:dyDescent="0.3">
      <c r="A252" s="8">
        <f>service_order__4[[#This Row],[id]]</f>
        <v>260</v>
      </c>
      <c r="B252" s="11">
        <f>ROUNDDOWN(AUX!$O$4*service_order__4[[#This Row],[created_at]]+AUX!$O$3,0)</f>
        <v>44154</v>
      </c>
      <c r="C252" s="8"/>
      <c r="D252" s="8"/>
      <c r="E252" s="8"/>
      <c r="F252" s="8"/>
      <c r="G252" s="8"/>
      <c r="H252" s="8"/>
      <c r="I252" s="8"/>
      <c r="J252" s="8"/>
      <c r="K252" s="8"/>
      <c r="L252" s="9"/>
      <c r="M252" s="9"/>
      <c r="N252" s="9"/>
      <c r="O252" s="9"/>
    </row>
    <row r="253" spans="1:15" x14ac:dyDescent="0.3">
      <c r="A253" s="8">
        <f>service_order__4[[#This Row],[id]]</f>
        <v>261</v>
      </c>
      <c r="B253" s="11">
        <f>ROUNDDOWN(AUX!$O$4*service_order__4[[#This Row],[created_at]]+AUX!$O$3,0)</f>
        <v>44154</v>
      </c>
      <c r="C253" s="8"/>
      <c r="D253" s="8"/>
      <c r="E253" s="8"/>
      <c r="F253" s="8"/>
      <c r="G253" s="8"/>
      <c r="H253" s="8"/>
      <c r="I253" s="8"/>
      <c r="J253" s="8"/>
      <c r="K253" s="8"/>
      <c r="L253" s="9"/>
      <c r="M253" s="9"/>
      <c r="N253" s="9"/>
      <c r="O253" s="9"/>
    </row>
    <row r="254" spans="1:15" x14ac:dyDescent="0.3">
      <c r="A254" s="8">
        <f>service_order__4[[#This Row],[id]]</f>
        <v>262</v>
      </c>
      <c r="B254" s="11">
        <f>ROUNDDOWN(AUX!$O$4*service_order__4[[#This Row],[created_at]]+AUX!$O$3,0)</f>
        <v>44154</v>
      </c>
      <c r="C254" s="8"/>
      <c r="D254" s="8"/>
      <c r="E254" s="8"/>
      <c r="F254" s="8"/>
      <c r="G254" s="8"/>
      <c r="H254" s="8"/>
      <c r="I254" s="8"/>
      <c r="J254" s="8"/>
      <c r="K254" s="8"/>
      <c r="L254" s="9"/>
      <c r="M254" s="9"/>
      <c r="N254" s="9"/>
      <c r="O254" s="9"/>
    </row>
    <row r="255" spans="1:15" x14ac:dyDescent="0.3">
      <c r="A255" s="8">
        <f>service_order__4[[#This Row],[id]]</f>
        <v>263</v>
      </c>
      <c r="B255" s="11">
        <f>ROUNDDOWN(AUX!$O$4*service_order__4[[#This Row],[created_at]]+AUX!$O$3,0)</f>
        <v>44155</v>
      </c>
      <c r="C255" s="8"/>
      <c r="D255" s="8"/>
      <c r="E255" s="8"/>
      <c r="F255" s="8"/>
      <c r="G255" s="8"/>
      <c r="H255" s="8"/>
      <c r="I255" s="8"/>
      <c r="J255" s="8"/>
      <c r="K255" s="8"/>
      <c r="L255" s="9"/>
      <c r="M255" s="9"/>
      <c r="N255" s="9"/>
      <c r="O255" s="9"/>
    </row>
    <row r="256" spans="1:15" x14ac:dyDescent="0.3">
      <c r="A256" s="8">
        <f>service_order__4[[#This Row],[id]]</f>
        <v>264</v>
      </c>
      <c r="B256" s="11">
        <f>ROUNDDOWN(AUX!$O$4*service_order__4[[#This Row],[created_at]]+AUX!$O$3,0)</f>
        <v>44155</v>
      </c>
      <c r="C256" s="8"/>
      <c r="D256" s="8"/>
      <c r="E256" s="8"/>
      <c r="F256" s="8"/>
      <c r="G256" s="8"/>
      <c r="H256" s="8"/>
      <c r="I256" s="8"/>
      <c r="J256" s="8"/>
      <c r="K256" s="8"/>
      <c r="L256" s="9"/>
      <c r="M256" s="9"/>
      <c r="N256" s="9"/>
      <c r="O256" s="9"/>
    </row>
    <row r="257" spans="1:15" x14ac:dyDescent="0.3">
      <c r="A257" s="8">
        <f>service_order__4[[#This Row],[id]]</f>
        <v>265</v>
      </c>
      <c r="B257" s="11">
        <f>ROUNDDOWN(AUX!$O$4*service_order__4[[#This Row],[created_at]]+AUX!$O$3,0)</f>
        <v>44155</v>
      </c>
      <c r="C257" s="8"/>
      <c r="D257" s="8"/>
      <c r="E257" s="8"/>
      <c r="F257" s="8"/>
      <c r="G257" s="8"/>
      <c r="H257" s="8"/>
      <c r="I257" s="8"/>
      <c r="J257" s="8"/>
      <c r="K257" s="8"/>
      <c r="L257" s="9"/>
      <c r="M257" s="9"/>
      <c r="N257" s="9"/>
      <c r="O257" s="9"/>
    </row>
    <row r="258" spans="1:15" x14ac:dyDescent="0.3">
      <c r="A258" s="8">
        <f>service_order__4[[#This Row],[id]]</f>
        <v>266</v>
      </c>
      <c r="B258" s="11">
        <f>ROUNDDOWN(AUX!$O$4*service_order__4[[#This Row],[created_at]]+AUX!$O$3,0)</f>
        <v>44155</v>
      </c>
      <c r="C258" s="8"/>
      <c r="D258" s="8"/>
      <c r="E258" s="8"/>
      <c r="F258" s="8"/>
      <c r="G258" s="8"/>
      <c r="H258" s="8"/>
      <c r="I258" s="8"/>
      <c r="J258" s="8"/>
      <c r="K258" s="8"/>
      <c r="L258" s="9"/>
      <c r="M258" s="9"/>
      <c r="N258" s="9"/>
      <c r="O258" s="9"/>
    </row>
    <row r="259" spans="1:15" x14ac:dyDescent="0.3">
      <c r="A259" s="8">
        <f>service_order__4[[#This Row],[id]]</f>
        <v>267</v>
      </c>
      <c r="B259" s="11">
        <f>ROUNDDOWN(AUX!$O$4*service_order__4[[#This Row],[created_at]]+AUX!$O$3,0)</f>
        <v>44155</v>
      </c>
      <c r="C259" s="8"/>
      <c r="D259" s="8"/>
      <c r="E259" s="8"/>
      <c r="F259" s="8"/>
      <c r="G259" s="8"/>
      <c r="H259" s="8"/>
      <c r="I259" s="8"/>
      <c r="J259" s="8"/>
      <c r="K259" s="8"/>
      <c r="L259" s="9"/>
      <c r="M259" s="9"/>
      <c r="N259" s="9"/>
      <c r="O259" s="9"/>
    </row>
    <row r="260" spans="1:15" x14ac:dyDescent="0.3">
      <c r="A260" s="8">
        <f>service_order__4[[#This Row],[id]]</f>
        <v>268</v>
      </c>
      <c r="B260" s="11">
        <f>ROUNDDOWN(AUX!$O$4*service_order__4[[#This Row],[created_at]]+AUX!$O$3,0)</f>
        <v>44155</v>
      </c>
      <c r="C260" s="8"/>
      <c r="D260" s="8"/>
      <c r="E260" s="8"/>
      <c r="F260" s="8"/>
      <c r="G260" s="8"/>
      <c r="H260" s="8"/>
      <c r="I260" s="8"/>
      <c r="J260" s="8"/>
      <c r="K260" s="8"/>
      <c r="L260" s="9"/>
      <c r="M260" s="9"/>
      <c r="N260" s="9"/>
      <c r="O260" s="9"/>
    </row>
    <row r="261" spans="1:15" x14ac:dyDescent="0.3">
      <c r="A261" s="8">
        <f>service_order__4[[#This Row],[id]]</f>
        <v>269</v>
      </c>
      <c r="B261" s="11">
        <f>ROUNDDOWN(AUX!$O$4*service_order__4[[#This Row],[created_at]]+AUX!$O$3,0)</f>
        <v>44155</v>
      </c>
      <c r="C261" s="8"/>
      <c r="D261" s="8"/>
      <c r="E261" s="8"/>
      <c r="F261" s="8"/>
      <c r="G261" s="8"/>
      <c r="H261" s="8"/>
      <c r="I261" s="8"/>
      <c r="J261" s="8"/>
      <c r="K261" s="8"/>
      <c r="L261" s="9"/>
      <c r="M261" s="9"/>
      <c r="N261" s="9"/>
      <c r="O261" s="9"/>
    </row>
    <row r="262" spans="1:15" x14ac:dyDescent="0.3">
      <c r="A262" s="8">
        <f>service_order__4[[#This Row],[id]]</f>
        <v>270</v>
      </c>
      <c r="B262" s="11">
        <f>ROUNDDOWN(AUX!$O$4*service_order__4[[#This Row],[created_at]]+AUX!$O$3,0)</f>
        <v>44155</v>
      </c>
      <c r="C262" s="8"/>
      <c r="D262" s="8"/>
      <c r="E262" s="8"/>
      <c r="F262" s="8"/>
      <c r="G262" s="8"/>
      <c r="H262" s="8"/>
      <c r="I262" s="8"/>
      <c r="J262" s="8"/>
      <c r="K262" s="8"/>
      <c r="L262" s="9"/>
      <c r="M262" s="9"/>
      <c r="N262" s="9"/>
      <c r="O262" s="9"/>
    </row>
    <row r="263" spans="1:15" x14ac:dyDescent="0.3">
      <c r="A263" s="8">
        <f>service_order__4[[#This Row],[id]]</f>
        <v>271</v>
      </c>
      <c r="B263" s="11">
        <f>ROUNDDOWN(AUX!$O$4*service_order__4[[#This Row],[created_at]]+AUX!$O$3,0)</f>
        <v>44155</v>
      </c>
      <c r="C263" s="8"/>
      <c r="D263" s="8"/>
      <c r="E263" s="8"/>
      <c r="F263" s="8"/>
      <c r="G263" s="8"/>
      <c r="H263" s="8"/>
      <c r="I263" s="8"/>
      <c r="J263" s="8"/>
      <c r="K263" s="8"/>
      <c r="L263" s="9"/>
      <c r="M263" s="9"/>
      <c r="N263" s="9"/>
      <c r="O263" s="9"/>
    </row>
    <row r="264" spans="1:15" x14ac:dyDescent="0.3">
      <c r="A264" s="8">
        <f>service_order__4[[#This Row],[id]]</f>
        <v>272</v>
      </c>
      <c r="B264" s="11">
        <f>ROUNDDOWN(AUX!$O$4*service_order__4[[#This Row],[created_at]]+AUX!$O$3,0)</f>
        <v>44155</v>
      </c>
      <c r="C264" s="8"/>
      <c r="D264" s="8"/>
      <c r="E264" s="8"/>
      <c r="F264" s="8"/>
      <c r="G264" s="8"/>
      <c r="H264" s="8"/>
      <c r="I264" s="8"/>
      <c r="J264" s="8"/>
      <c r="K264" s="8"/>
      <c r="L264" s="9"/>
      <c r="M264" s="9"/>
      <c r="N264" s="9"/>
      <c r="O264" s="9"/>
    </row>
    <row r="265" spans="1:15" x14ac:dyDescent="0.3">
      <c r="A265" s="8">
        <f>service_order__4[[#This Row],[id]]</f>
        <v>273</v>
      </c>
      <c r="B265" s="11">
        <f>ROUNDDOWN(AUX!$O$4*service_order__4[[#This Row],[created_at]]+AUX!$O$3,0)</f>
        <v>44155</v>
      </c>
      <c r="C265" s="8"/>
      <c r="D265" s="8"/>
      <c r="E265" s="8"/>
      <c r="F265" s="8"/>
      <c r="G265" s="8"/>
      <c r="H265" s="8"/>
      <c r="I265" s="8"/>
      <c r="J265" s="8"/>
      <c r="K265" s="8"/>
      <c r="L265" s="9"/>
      <c r="M265" s="9"/>
      <c r="N265" s="9"/>
      <c r="O265" s="9"/>
    </row>
    <row r="266" spans="1:15" x14ac:dyDescent="0.3">
      <c r="A266" s="8">
        <f>service_order__4[[#This Row],[id]]</f>
        <v>274</v>
      </c>
      <c r="B266" s="11">
        <f>ROUNDDOWN(AUX!$O$4*service_order__4[[#This Row],[created_at]]+AUX!$O$3,0)</f>
        <v>44155</v>
      </c>
      <c r="C266" s="8"/>
      <c r="D266" s="8"/>
      <c r="E266" s="8"/>
      <c r="F266" s="8"/>
      <c r="G266" s="8"/>
      <c r="H266" s="8"/>
      <c r="I266" s="8"/>
      <c r="J266" s="8"/>
      <c r="K266" s="8"/>
      <c r="L266" s="9"/>
      <c r="M266" s="9"/>
      <c r="N266" s="9"/>
      <c r="O266" s="9"/>
    </row>
    <row r="267" spans="1:15" x14ac:dyDescent="0.3">
      <c r="A267" s="8">
        <f>service_order__4[[#This Row],[id]]</f>
        <v>275</v>
      </c>
      <c r="B267" s="11">
        <f>ROUNDDOWN(AUX!$O$4*service_order__4[[#This Row],[created_at]]+AUX!$O$3,0)</f>
        <v>44155</v>
      </c>
      <c r="C267" s="8"/>
      <c r="D267" s="8"/>
      <c r="E267" s="8"/>
      <c r="F267" s="8"/>
      <c r="G267" s="8"/>
      <c r="H267" s="8"/>
      <c r="I267" s="8"/>
      <c r="J267" s="8"/>
      <c r="K267" s="8"/>
      <c r="L267" s="9"/>
      <c r="M267" s="9"/>
      <c r="N267" s="9"/>
      <c r="O267" s="9"/>
    </row>
    <row r="268" spans="1:15" x14ac:dyDescent="0.3">
      <c r="A268" s="8">
        <f>service_order__4[[#This Row],[id]]</f>
        <v>276</v>
      </c>
      <c r="B268" s="11">
        <f>ROUNDDOWN(AUX!$O$4*service_order__4[[#This Row],[created_at]]+AUX!$O$3,0)</f>
        <v>44155</v>
      </c>
      <c r="C268" s="8"/>
      <c r="D268" s="8"/>
      <c r="E268" s="8"/>
      <c r="F268" s="8"/>
      <c r="G268" s="8"/>
      <c r="H268" s="8"/>
      <c r="I268" s="8"/>
      <c r="J268" s="8"/>
      <c r="K268" s="8"/>
      <c r="L268" s="9"/>
      <c r="M268" s="9"/>
      <c r="N268" s="9"/>
      <c r="O268" s="9"/>
    </row>
    <row r="269" spans="1:15" x14ac:dyDescent="0.3">
      <c r="A269" s="8">
        <f>service_order__4[[#This Row],[id]]</f>
        <v>277</v>
      </c>
      <c r="B269" s="11">
        <f>ROUNDDOWN(AUX!$O$4*service_order__4[[#This Row],[created_at]]+AUX!$O$3,0)</f>
        <v>44158</v>
      </c>
      <c r="C269" s="8"/>
      <c r="D269" s="8"/>
      <c r="E269" s="8"/>
      <c r="F269" s="8"/>
      <c r="G269" s="8"/>
      <c r="H269" s="8"/>
      <c r="I269" s="8"/>
      <c r="J269" s="8"/>
      <c r="K269" s="8"/>
      <c r="L269" s="9"/>
      <c r="M269" s="9"/>
      <c r="N269" s="9"/>
      <c r="O269" s="9"/>
    </row>
    <row r="270" spans="1:15" x14ac:dyDescent="0.3">
      <c r="A270" s="8">
        <f>service_order__4[[#This Row],[id]]</f>
        <v>278</v>
      </c>
      <c r="B270" s="11">
        <f>ROUNDDOWN(AUX!$O$4*service_order__4[[#This Row],[created_at]]+AUX!$O$3,0)</f>
        <v>44158</v>
      </c>
      <c r="C270" s="8"/>
      <c r="D270" s="8"/>
      <c r="E270" s="8"/>
      <c r="F270" s="8"/>
      <c r="G270" s="8"/>
      <c r="H270" s="8"/>
      <c r="I270" s="8"/>
      <c r="J270" s="8"/>
      <c r="K270" s="8"/>
      <c r="L270" s="9"/>
      <c r="M270" s="9"/>
      <c r="N270" s="9"/>
      <c r="O270" s="9"/>
    </row>
    <row r="271" spans="1:15" x14ac:dyDescent="0.3">
      <c r="A271" s="8">
        <f>service_order__4[[#This Row],[id]]</f>
        <v>279</v>
      </c>
      <c r="B271" s="11">
        <f>ROUNDDOWN(AUX!$O$4*service_order__4[[#This Row],[created_at]]+AUX!$O$3,0)</f>
        <v>44158</v>
      </c>
      <c r="C271" s="8"/>
      <c r="D271" s="8"/>
      <c r="E271" s="8"/>
      <c r="F271" s="8"/>
      <c r="G271" s="8"/>
      <c r="H271" s="8"/>
      <c r="I271" s="8"/>
      <c r="J271" s="8"/>
      <c r="K271" s="8"/>
      <c r="L271" s="9"/>
      <c r="M271" s="9"/>
      <c r="N271" s="9"/>
      <c r="O271" s="9"/>
    </row>
    <row r="272" spans="1:15" x14ac:dyDescent="0.3">
      <c r="A272" s="8">
        <f>service_order__4[[#This Row],[id]]</f>
        <v>280</v>
      </c>
      <c r="B272" s="11">
        <f>ROUNDDOWN(AUX!$O$4*service_order__4[[#This Row],[created_at]]+AUX!$O$3,0)</f>
        <v>44158</v>
      </c>
      <c r="C272" s="8"/>
      <c r="D272" s="8"/>
      <c r="E272" s="8"/>
      <c r="F272" s="8"/>
      <c r="G272" s="8"/>
      <c r="H272" s="8"/>
      <c r="I272" s="8"/>
      <c r="J272" s="8"/>
      <c r="K272" s="8"/>
      <c r="L272" s="9"/>
      <c r="M272" s="9"/>
      <c r="N272" s="9"/>
      <c r="O272" s="9"/>
    </row>
    <row r="273" spans="1:15" x14ac:dyDescent="0.3">
      <c r="A273" s="8">
        <f>service_order__4[[#This Row],[id]]</f>
        <v>281</v>
      </c>
      <c r="B273" s="11">
        <f>ROUNDDOWN(AUX!$O$4*service_order__4[[#This Row],[created_at]]+AUX!$O$3,0)</f>
        <v>44158</v>
      </c>
      <c r="C273" s="8"/>
      <c r="D273" s="8"/>
      <c r="E273" s="8"/>
      <c r="F273" s="8"/>
      <c r="G273" s="8"/>
      <c r="H273" s="8"/>
      <c r="I273" s="8"/>
      <c r="J273" s="8"/>
      <c r="K273" s="8"/>
      <c r="L273" s="9"/>
      <c r="M273" s="9"/>
      <c r="N273" s="9"/>
      <c r="O273" s="9"/>
    </row>
    <row r="274" spans="1:15" x14ac:dyDescent="0.3">
      <c r="A274" s="8">
        <f>service_order__4[[#This Row],[id]]</f>
        <v>282</v>
      </c>
      <c r="B274" s="11">
        <f>ROUNDDOWN(AUX!$O$4*service_order__4[[#This Row],[created_at]]+AUX!$O$3,0)</f>
        <v>44159</v>
      </c>
      <c r="C274" s="8"/>
      <c r="D274" s="8"/>
      <c r="E274" s="8"/>
      <c r="F274" s="8"/>
      <c r="G274" s="8"/>
      <c r="H274" s="8"/>
      <c r="I274" s="8"/>
      <c r="J274" s="8"/>
      <c r="K274" s="8"/>
      <c r="L274" s="9"/>
      <c r="M274" s="9"/>
      <c r="N274" s="9"/>
      <c r="O274" s="9"/>
    </row>
    <row r="275" spans="1:15" x14ac:dyDescent="0.3">
      <c r="A275" s="8">
        <f>service_order__4[[#This Row],[id]]</f>
        <v>283</v>
      </c>
      <c r="B275" s="11">
        <f>ROUNDDOWN(AUX!$O$4*service_order__4[[#This Row],[created_at]]+AUX!$O$3,0)</f>
        <v>44159</v>
      </c>
      <c r="C275" s="8"/>
      <c r="D275" s="8"/>
      <c r="E275" s="8"/>
      <c r="F275" s="8"/>
      <c r="G275" s="8"/>
      <c r="H275" s="8"/>
      <c r="I275" s="8"/>
      <c r="J275" s="8"/>
      <c r="K275" s="8"/>
      <c r="L275" s="9"/>
      <c r="M275" s="9"/>
      <c r="N275" s="9"/>
      <c r="O275" s="9"/>
    </row>
    <row r="276" spans="1:15" x14ac:dyDescent="0.3">
      <c r="A276" s="8">
        <f>service_order__4[[#This Row],[id]]</f>
        <v>284</v>
      </c>
      <c r="B276" s="11">
        <f>ROUNDDOWN(AUX!$O$4*service_order__4[[#This Row],[created_at]]+AUX!$O$3,0)</f>
        <v>44159</v>
      </c>
      <c r="C276" s="8"/>
      <c r="D276" s="8"/>
      <c r="E276" s="8"/>
      <c r="F276" s="8"/>
      <c r="G276" s="8"/>
      <c r="H276" s="8"/>
      <c r="I276" s="8"/>
      <c r="J276" s="8"/>
      <c r="K276" s="8"/>
      <c r="L276" s="9"/>
      <c r="M276" s="9"/>
      <c r="N276" s="9"/>
      <c r="O276" s="9"/>
    </row>
    <row r="277" spans="1:15" x14ac:dyDescent="0.3">
      <c r="A277" s="8">
        <f>service_order__4[[#This Row],[id]]</f>
        <v>285</v>
      </c>
      <c r="B277" s="11">
        <f>ROUNDDOWN(AUX!$O$4*service_order__4[[#This Row],[created_at]]+AUX!$O$3,0)</f>
        <v>44159</v>
      </c>
      <c r="C277" s="8"/>
      <c r="D277" s="8"/>
      <c r="E277" s="8"/>
      <c r="F277" s="8"/>
      <c r="G277" s="8"/>
      <c r="H277" s="8"/>
      <c r="I277" s="8"/>
      <c r="J277" s="8"/>
      <c r="K277" s="8"/>
      <c r="L277" s="9"/>
      <c r="M277" s="9"/>
      <c r="N277" s="9"/>
      <c r="O277" s="9"/>
    </row>
    <row r="278" spans="1:15" x14ac:dyDescent="0.3">
      <c r="A278" s="8">
        <f>service_order__4[[#This Row],[id]]</f>
        <v>286</v>
      </c>
      <c r="B278" s="11">
        <f>ROUNDDOWN(AUX!$O$4*service_order__4[[#This Row],[created_at]]+AUX!$O$3,0)</f>
        <v>44159</v>
      </c>
      <c r="C278" s="8"/>
      <c r="D278" s="8"/>
      <c r="E278" s="8"/>
      <c r="F278" s="8"/>
      <c r="G278" s="8"/>
      <c r="H278" s="8"/>
      <c r="I278" s="8"/>
      <c r="J278" s="8"/>
      <c r="K278" s="8"/>
      <c r="L278" s="9"/>
      <c r="M278" s="9"/>
      <c r="N278" s="9"/>
      <c r="O278" s="9"/>
    </row>
    <row r="279" spans="1:15" x14ac:dyDescent="0.3">
      <c r="A279" s="8">
        <f>service_order__4[[#This Row],[id]]</f>
        <v>287</v>
      </c>
      <c r="B279" s="11">
        <f>ROUNDDOWN(AUX!$O$4*service_order__4[[#This Row],[created_at]]+AUX!$O$3,0)</f>
        <v>44159</v>
      </c>
      <c r="C279" s="8"/>
      <c r="D279" s="8"/>
      <c r="E279" s="8"/>
      <c r="F279" s="8"/>
      <c r="G279" s="8"/>
      <c r="H279" s="8"/>
      <c r="I279" s="8"/>
      <c r="J279" s="8"/>
      <c r="K279" s="8"/>
      <c r="L279" s="9"/>
      <c r="M279" s="9"/>
      <c r="N279" s="9"/>
      <c r="O279" s="9"/>
    </row>
    <row r="280" spans="1:15" x14ac:dyDescent="0.3">
      <c r="A280" s="8">
        <f>service_order__4[[#This Row],[id]]</f>
        <v>288</v>
      </c>
      <c r="B280" s="11">
        <f>ROUNDDOWN(AUX!$O$4*service_order__4[[#This Row],[created_at]]+AUX!$O$3,0)</f>
        <v>44159</v>
      </c>
      <c r="C280" s="8"/>
      <c r="D280" s="8"/>
      <c r="E280" s="8"/>
      <c r="F280" s="8"/>
      <c r="G280" s="8"/>
      <c r="H280" s="8"/>
      <c r="I280" s="8"/>
      <c r="J280" s="8"/>
      <c r="K280" s="8"/>
      <c r="L280" s="9"/>
      <c r="M280" s="9"/>
      <c r="N280" s="9"/>
      <c r="O280" s="9"/>
    </row>
    <row r="281" spans="1:15" x14ac:dyDescent="0.3">
      <c r="A281" s="8">
        <f>service_order__4[[#This Row],[id]]</f>
        <v>289</v>
      </c>
      <c r="B281" s="11">
        <f>ROUNDDOWN(AUX!$O$4*service_order__4[[#This Row],[created_at]]+AUX!$O$3,0)</f>
        <v>44159</v>
      </c>
      <c r="C281" s="8"/>
      <c r="D281" s="8"/>
      <c r="E281" s="8"/>
      <c r="F281" s="8"/>
      <c r="G281" s="8"/>
      <c r="H281" s="8"/>
      <c r="I281" s="8"/>
      <c r="J281" s="8"/>
      <c r="K281" s="8"/>
      <c r="L281" s="9"/>
      <c r="M281" s="9"/>
      <c r="N281" s="9"/>
      <c r="O281" s="9"/>
    </row>
    <row r="282" spans="1:15" x14ac:dyDescent="0.3">
      <c r="A282" s="8">
        <f>service_order__4[[#This Row],[id]]</f>
        <v>290</v>
      </c>
      <c r="B282" s="11">
        <f>ROUNDDOWN(AUX!$O$4*service_order__4[[#This Row],[created_at]]+AUX!$O$3,0)</f>
        <v>44159</v>
      </c>
      <c r="C282" s="8"/>
      <c r="D282" s="8"/>
      <c r="E282" s="8"/>
      <c r="F282" s="8"/>
      <c r="G282" s="8"/>
      <c r="H282" s="8"/>
      <c r="I282" s="8"/>
      <c r="J282" s="8"/>
      <c r="K282" s="8"/>
      <c r="L282" s="9"/>
      <c r="M282" s="9"/>
      <c r="N282" s="9"/>
      <c r="O282" s="9"/>
    </row>
    <row r="283" spans="1:15" x14ac:dyDescent="0.3">
      <c r="A283" s="8">
        <f>service_order__4[[#This Row],[id]]</f>
        <v>291</v>
      </c>
      <c r="B283" s="11">
        <f>ROUNDDOWN(AUX!$O$4*service_order__4[[#This Row],[created_at]]+AUX!$O$3,0)</f>
        <v>44160</v>
      </c>
      <c r="C283" s="8"/>
      <c r="D283" s="8"/>
      <c r="E283" s="8"/>
      <c r="F283" s="8"/>
      <c r="G283" s="8"/>
      <c r="H283" s="8"/>
      <c r="I283" s="8"/>
      <c r="J283" s="8"/>
      <c r="K283" s="8"/>
      <c r="L283" s="9"/>
      <c r="M283" s="9"/>
      <c r="N283" s="9"/>
      <c r="O283" s="9"/>
    </row>
    <row r="284" spans="1:15" x14ac:dyDescent="0.3">
      <c r="A284" s="8">
        <f>service_order__4[[#This Row],[id]]</f>
        <v>292</v>
      </c>
      <c r="B284" s="11">
        <f>ROUNDDOWN(AUX!$O$4*service_order__4[[#This Row],[created_at]]+AUX!$O$3,0)</f>
        <v>44160</v>
      </c>
      <c r="C284" s="8"/>
      <c r="D284" s="8"/>
      <c r="E284" s="8"/>
      <c r="F284" s="8"/>
      <c r="G284" s="8"/>
      <c r="H284" s="8"/>
      <c r="I284" s="8"/>
      <c r="J284" s="8"/>
      <c r="K284" s="8"/>
      <c r="L284" s="9"/>
      <c r="M284" s="9"/>
      <c r="N284" s="9"/>
      <c r="O284" s="9"/>
    </row>
    <row r="285" spans="1:15" x14ac:dyDescent="0.3">
      <c r="A285" s="8">
        <f>service_order__4[[#This Row],[id]]</f>
        <v>293</v>
      </c>
      <c r="B285" s="11">
        <f>ROUNDDOWN(AUX!$O$4*service_order__4[[#This Row],[created_at]]+AUX!$O$3,0)</f>
        <v>44160</v>
      </c>
      <c r="C285" s="8"/>
      <c r="D285" s="8"/>
      <c r="E285" s="8"/>
      <c r="F285" s="8"/>
      <c r="G285" s="8"/>
      <c r="H285" s="8"/>
      <c r="I285" s="8"/>
      <c r="J285" s="8"/>
      <c r="K285" s="8"/>
      <c r="L285" s="9"/>
      <c r="M285" s="9"/>
      <c r="N285" s="9"/>
      <c r="O285" s="9"/>
    </row>
    <row r="286" spans="1:15" x14ac:dyDescent="0.3">
      <c r="A286" s="8">
        <f>service_order__4[[#This Row],[id]]</f>
        <v>294</v>
      </c>
      <c r="B286" s="11">
        <f>ROUNDDOWN(AUX!$O$4*service_order__4[[#This Row],[created_at]]+AUX!$O$3,0)</f>
        <v>44250</v>
      </c>
      <c r="C286" s="8"/>
      <c r="D286" s="8"/>
      <c r="E286" s="8"/>
      <c r="F286" s="8"/>
      <c r="G286" s="8"/>
      <c r="H286" s="8"/>
      <c r="I286" s="8"/>
      <c r="J286" s="8"/>
      <c r="K286" s="8"/>
      <c r="L286" s="9"/>
      <c r="M286" s="9"/>
      <c r="N286" s="9"/>
      <c r="O286" s="9"/>
    </row>
    <row r="287" spans="1:15" x14ac:dyDescent="0.3">
      <c r="A287" s="8">
        <f>service_order__4[[#This Row],[id]]</f>
        <v>295</v>
      </c>
      <c r="B287" s="11">
        <f>ROUNDDOWN(AUX!$O$4*service_order__4[[#This Row],[created_at]]+AUX!$O$3,0)</f>
        <v>44250</v>
      </c>
      <c r="C287" s="8"/>
      <c r="D287" s="8"/>
      <c r="E287" s="8"/>
      <c r="F287" s="8"/>
      <c r="G287" s="8"/>
      <c r="H287" s="8"/>
      <c r="I287" s="8"/>
      <c r="J287" s="8"/>
      <c r="K287" s="8"/>
      <c r="L287" s="9"/>
      <c r="M287" s="9"/>
      <c r="N287" s="9"/>
      <c r="O287" s="9"/>
    </row>
    <row r="288" spans="1:15" x14ac:dyDescent="0.3">
      <c r="A288" s="8">
        <f>service_order__4[[#This Row],[id]]</f>
        <v>296</v>
      </c>
      <c r="B288" s="11">
        <f>ROUNDDOWN(AUX!$O$4*service_order__4[[#This Row],[created_at]]+AUX!$O$3,0)</f>
        <v>44250</v>
      </c>
      <c r="C288" s="8"/>
      <c r="D288" s="8"/>
      <c r="E288" s="8"/>
      <c r="F288" s="8"/>
      <c r="G288" s="8"/>
      <c r="H288" s="8"/>
      <c r="I288" s="8"/>
      <c r="J288" s="8"/>
      <c r="K288" s="8"/>
      <c r="L288" s="9"/>
      <c r="M288" s="9"/>
      <c r="N288" s="9"/>
      <c r="O288" s="9"/>
    </row>
    <row r="289" spans="1:15" x14ac:dyDescent="0.3">
      <c r="A289" s="8">
        <f>service_order__4[[#This Row],[id]]</f>
        <v>297</v>
      </c>
      <c r="B289" s="11">
        <f>ROUNDDOWN(AUX!$O$4*service_order__4[[#This Row],[created_at]]+AUX!$O$3,0)</f>
        <v>44160</v>
      </c>
      <c r="C289" s="8"/>
      <c r="D289" s="8"/>
      <c r="E289" s="8"/>
      <c r="F289" s="8"/>
      <c r="G289" s="8"/>
      <c r="H289" s="8"/>
      <c r="I289" s="8"/>
      <c r="J289" s="8"/>
      <c r="K289" s="8"/>
      <c r="L289" s="9"/>
      <c r="M289" s="9"/>
      <c r="N289" s="9"/>
      <c r="O289" s="9"/>
    </row>
    <row r="290" spans="1:15" x14ac:dyDescent="0.3">
      <c r="A290" s="8">
        <f>service_order__4[[#This Row],[id]]</f>
        <v>298</v>
      </c>
      <c r="B290" s="11">
        <f>ROUNDDOWN(AUX!$O$4*service_order__4[[#This Row],[created_at]]+AUX!$O$3,0)</f>
        <v>44161</v>
      </c>
      <c r="C290" s="8"/>
      <c r="D290" s="8"/>
      <c r="E290" s="8"/>
      <c r="F290" s="8"/>
      <c r="G290" s="8"/>
      <c r="H290" s="8"/>
      <c r="I290" s="8"/>
      <c r="J290" s="8"/>
      <c r="K290" s="8"/>
      <c r="L290" s="9"/>
      <c r="M290" s="9"/>
      <c r="N290" s="9"/>
      <c r="O290" s="9"/>
    </row>
    <row r="291" spans="1:15" x14ac:dyDescent="0.3">
      <c r="A291" s="8">
        <f>service_order__4[[#This Row],[id]]</f>
        <v>299</v>
      </c>
      <c r="B291" s="11">
        <f>ROUNDDOWN(AUX!$O$4*service_order__4[[#This Row],[created_at]]+AUX!$O$3,0)</f>
        <v>44161</v>
      </c>
      <c r="C291" s="8"/>
      <c r="D291" s="8"/>
      <c r="E291" s="8"/>
      <c r="F291" s="8"/>
      <c r="G291" s="8"/>
      <c r="H291" s="8"/>
      <c r="I291" s="8"/>
      <c r="J291" s="8"/>
      <c r="K291" s="8"/>
      <c r="L291" s="9"/>
      <c r="M291" s="9"/>
      <c r="N291" s="9"/>
      <c r="O291" s="9"/>
    </row>
    <row r="292" spans="1:15" x14ac:dyDescent="0.3">
      <c r="A292" s="8">
        <f>service_order__4[[#This Row],[id]]</f>
        <v>300</v>
      </c>
      <c r="B292" s="11">
        <f>ROUNDDOWN(AUX!$O$4*service_order__4[[#This Row],[created_at]]+AUX!$O$3,0)</f>
        <v>44161</v>
      </c>
      <c r="C292" s="8"/>
      <c r="D292" s="8"/>
      <c r="E292" s="8"/>
      <c r="F292" s="8"/>
      <c r="G292" s="8"/>
      <c r="H292" s="8"/>
      <c r="I292" s="8"/>
      <c r="J292" s="8"/>
      <c r="K292" s="8"/>
      <c r="L292" s="9"/>
      <c r="M292" s="9"/>
      <c r="N292" s="9"/>
      <c r="O292" s="9"/>
    </row>
    <row r="293" spans="1:15" x14ac:dyDescent="0.3">
      <c r="A293" s="8">
        <f>service_order__4[[#This Row],[id]]</f>
        <v>301</v>
      </c>
      <c r="B293" s="11">
        <f>ROUNDDOWN(AUX!$O$4*service_order__4[[#This Row],[created_at]]+AUX!$O$3,0)</f>
        <v>44161</v>
      </c>
      <c r="C293" s="8"/>
      <c r="D293" s="8"/>
      <c r="E293" s="8"/>
      <c r="F293" s="8"/>
      <c r="G293" s="8"/>
      <c r="H293" s="8"/>
      <c r="I293" s="8"/>
      <c r="J293" s="8"/>
      <c r="K293" s="8"/>
      <c r="L293" s="9"/>
      <c r="M293" s="9"/>
      <c r="N293" s="9"/>
      <c r="O293" s="9"/>
    </row>
    <row r="294" spans="1:15" x14ac:dyDescent="0.3">
      <c r="A294" s="8">
        <f>service_order__4[[#This Row],[id]]</f>
        <v>302</v>
      </c>
      <c r="B294" s="11">
        <f>ROUNDDOWN(AUX!$O$4*service_order__4[[#This Row],[created_at]]+AUX!$O$3,0)</f>
        <v>44161</v>
      </c>
      <c r="C294" s="8"/>
      <c r="D294" s="8"/>
      <c r="E294" s="8"/>
      <c r="F294" s="8"/>
      <c r="G294" s="8"/>
      <c r="H294" s="8"/>
      <c r="I294" s="8"/>
      <c r="J294" s="8"/>
      <c r="K294" s="8"/>
      <c r="L294" s="9"/>
      <c r="M294" s="9"/>
      <c r="N294" s="9"/>
      <c r="O294" s="9"/>
    </row>
    <row r="295" spans="1:15" x14ac:dyDescent="0.3">
      <c r="A295" s="8">
        <f>service_order__4[[#This Row],[id]]</f>
        <v>303</v>
      </c>
      <c r="B295" s="11">
        <f>ROUNDDOWN(AUX!$O$4*service_order__4[[#This Row],[created_at]]+AUX!$O$3,0)</f>
        <v>44161</v>
      </c>
      <c r="C295" s="8"/>
      <c r="D295" s="8"/>
      <c r="E295" s="8"/>
      <c r="F295" s="8"/>
      <c r="G295" s="8"/>
      <c r="H295" s="8"/>
      <c r="I295" s="8"/>
      <c r="J295" s="8"/>
      <c r="K295" s="8"/>
      <c r="L295" s="9"/>
      <c r="M295" s="9"/>
      <c r="N295" s="9"/>
      <c r="O295" s="9"/>
    </row>
    <row r="296" spans="1:15" x14ac:dyDescent="0.3">
      <c r="A296" s="8">
        <f>service_order__4[[#This Row],[id]]</f>
        <v>304</v>
      </c>
      <c r="B296" s="11">
        <f>ROUNDDOWN(AUX!$O$4*service_order__4[[#This Row],[created_at]]+AUX!$O$3,0)</f>
        <v>44162</v>
      </c>
      <c r="C296" s="8"/>
      <c r="D296" s="8"/>
      <c r="E296" s="8"/>
      <c r="F296" s="8"/>
      <c r="G296" s="8"/>
      <c r="H296" s="8"/>
      <c r="I296" s="8"/>
      <c r="J296" s="8"/>
      <c r="K296" s="8"/>
      <c r="L296" s="9"/>
      <c r="M296" s="9"/>
      <c r="N296" s="9"/>
      <c r="O296" s="9"/>
    </row>
    <row r="297" spans="1:15" x14ac:dyDescent="0.3">
      <c r="A297" s="8">
        <f>service_order__4[[#This Row],[id]]</f>
        <v>305</v>
      </c>
      <c r="B297" s="11">
        <f>ROUNDDOWN(AUX!$O$4*service_order__4[[#This Row],[created_at]]+AUX!$O$3,0)</f>
        <v>44162</v>
      </c>
      <c r="C297" s="8"/>
      <c r="D297" s="8"/>
      <c r="E297" s="8"/>
      <c r="F297" s="8"/>
      <c r="G297" s="8"/>
      <c r="H297" s="8"/>
      <c r="I297" s="8"/>
      <c r="J297" s="8"/>
      <c r="K297" s="8"/>
      <c r="L297" s="9"/>
      <c r="M297" s="9"/>
      <c r="N297" s="9"/>
      <c r="O297" s="9"/>
    </row>
    <row r="298" spans="1:15" x14ac:dyDescent="0.3">
      <c r="A298" s="8">
        <f>service_order__4[[#This Row],[id]]</f>
        <v>306</v>
      </c>
      <c r="B298" s="11">
        <f>ROUNDDOWN(AUX!$O$4*service_order__4[[#This Row],[created_at]]+AUX!$O$3,0)</f>
        <v>44165</v>
      </c>
      <c r="C298" s="8"/>
      <c r="D298" s="8"/>
      <c r="E298" s="8"/>
      <c r="F298" s="8"/>
      <c r="G298" s="8"/>
      <c r="H298" s="8"/>
      <c r="I298" s="8"/>
      <c r="J298" s="8"/>
      <c r="K298" s="8"/>
      <c r="L298" s="9"/>
      <c r="M298" s="9"/>
      <c r="N298" s="9"/>
      <c r="O298" s="9"/>
    </row>
    <row r="299" spans="1:15" x14ac:dyDescent="0.3">
      <c r="A299" s="8">
        <f>service_order__4[[#This Row],[id]]</f>
        <v>307</v>
      </c>
      <c r="B299" s="11">
        <f>ROUNDDOWN(AUX!$O$4*service_order__4[[#This Row],[created_at]]+AUX!$O$3,0)</f>
        <v>44165</v>
      </c>
      <c r="C299" s="8"/>
      <c r="D299" s="8"/>
      <c r="E299" s="8"/>
      <c r="F299" s="8"/>
      <c r="G299" s="8"/>
      <c r="H299" s="8"/>
      <c r="I299" s="8"/>
      <c r="J299" s="8"/>
      <c r="K299" s="8"/>
      <c r="L299" s="9"/>
      <c r="M299" s="9"/>
      <c r="N299" s="9"/>
      <c r="O299" s="9"/>
    </row>
    <row r="300" spans="1:15" x14ac:dyDescent="0.3">
      <c r="A300" s="8">
        <f>service_order__4[[#This Row],[id]]</f>
        <v>308</v>
      </c>
      <c r="B300" s="11">
        <f>ROUNDDOWN(AUX!$O$4*service_order__4[[#This Row],[created_at]]+AUX!$O$3,0)</f>
        <v>44165</v>
      </c>
      <c r="C300" s="8"/>
      <c r="D300" s="8"/>
      <c r="E300" s="8"/>
      <c r="F300" s="8"/>
      <c r="G300" s="8"/>
      <c r="H300" s="8"/>
      <c r="I300" s="8"/>
      <c r="J300" s="8"/>
      <c r="K300" s="8"/>
      <c r="L300" s="9"/>
      <c r="M300" s="9"/>
      <c r="N300" s="9"/>
      <c r="O300" s="9"/>
    </row>
    <row r="301" spans="1:15" x14ac:dyDescent="0.3">
      <c r="A301" s="8">
        <f>service_order__4[[#This Row],[id]]</f>
        <v>309</v>
      </c>
      <c r="B301" s="11">
        <f>ROUNDDOWN(AUX!$O$4*service_order__4[[#This Row],[created_at]]+AUX!$O$3,0)</f>
        <v>44165</v>
      </c>
      <c r="C301" s="8"/>
      <c r="D301" s="8"/>
      <c r="E301" s="8"/>
      <c r="F301" s="8"/>
      <c r="G301" s="8"/>
      <c r="H301" s="8"/>
      <c r="I301" s="8"/>
      <c r="J301" s="8"/>
      <c r="K301" s="8"/>
      <c r="L301" s="9"/>
      <c r="M301" s="9"/>
      <c r="N301" s="9"/>
      <c r="O301" s="9"/>
    </row>
    <row r="302" spans="1:15" x14ac:dyDescent="0.3">
      <c r="A302" s="8">
        <f>service_order__4[[#This Row],[id]]</f>
        <v>310</v>
      </c>
      <c r="B302" s="11">
        <f>ROUNDDOWN(AUX!$O$4*service_order__4[[#This Row],[created_at]]+AUX!$O$3,0)</f>
        <v>44165</v>
      </c>
      <c r="C302" s="8"/>
      <c r="D302" s="8"/>
      <c r="E302" s="8"/>
      <c r="F302" s="8"/>
      <c r="G302" s="8"/>
      <c r="H302" s="8"/>
      <c r="I302" s="8"/>
      <c r="J302" s="8"/>
      <c r="K302" s="8"/>
      <c r="L302" s="9"/>
      <c r="M302" s="9"/>
      <c r="N302" s="9"/>
      <c r="O302" s="9"/>
    </row>
    <row r="303" spans="1:15" x14ac:dyDescent="0.3">
      <c r="A303" s="8">
        <f>service_order__4[[#This Row],[id]]</f>
        <v>311</v>
      </c>
      <c r="B303" s="11">
        <f>ROUNDDOWN(AUX!$O$4*service_order__4[[#This Row],[created_at]]+AUX!$O$3,0)</f>
        <v>44165</v>
      </c>
      <c r="C303" s="8"/>
      <c r="D303" s="8"/>
      <c r="E303" s="8"/>
      <c r="F303" s="8"/>
      <c r="G303" s="8"/>
      <c r="H303" s="8"/>
      <c r="I303" s="8"/>
      <c r="J303" s="8"/>
      <c r="K303" s="8"/>
      <c r="L303" s="9"/>
      <c r="M303" s="9"/>
      <c r="N303" s="9"/>
      <c r="O303" s="9"/>
    </row>
    <row r="304" spans="1:15" x14ac:dyDescent="0.3">
      <c r="A304" s="8">
        <f>service_order__4[[#This Row],[id]]</f>
        <v>312</v>
      </c>
      <c r="B304" s="11">
        <f>ROUNDDOWN(AUX!$O$4*service_order__4[[#This Row],[created_at]]+AUX!$O$3,0)</f>
        <v>44165</v>
      </c>
      <c r="C304" s="8"/>
      <c r="D304" s="8"/>
      <c r="E304" s="8"/>
      <c r="F304" s="8"/>
      <c r="G304" s="8"/>
      <c r="H304" s="8"/>
      <c r="I304" s="8"/>
      <c r="J304" s="8"/>
      <c r="K304" s="8"/>
      <c r="L304" s="9"/>
      <c r="M304" s="9"/>
      <c r="N304" s="9"/>
      <c r="O304" s="9"/>
    </row>
    <row r="305" spans="1:15" x14ac:dyDescent="0.3">
      <c r="A305" s="8">
        <f>service_order__4[[#This Row],[id]]</f>
        <v>313</v>
      </c>
      <c r="B305" s="11">
        <f>ROUNDDOWN(AUX!$O$4*service_order__4[[#This Row],[created_at]]+AUX!$O$3,0)</f>
        <v>44165</v>
      </c>
      <c r="C305" s="8"/>
      <c r="D305" s="8"/>
      <c r="E305" s="8"/>
      <c r="F305" s="8"/>
      <c r="G305" s="8"/>
      <c r="H305" s="8"/>
      <c r="I305" s="8"/>
      <c r="J305" s="8"/>
      <c r="K305" s="8"/>
      <c r="L305" s="9"/>
      <c r="M305" s="9"/>
      <c r="N305" s="9"/>
      <c r="O305" s="9"/>
    </row>
    <row r="306" spans="1:15" x14ac:dyDescent="0.3">
      <c r="A306" s="8">
        <f>service_order__4[[#This Row],[id]]</f>
        <v>314</v>
      </c>
      <c r="B306" s="11">
        <f>ROUNDDOWN(AUX!$O$4*service_order__4[[#This Row],[created_at]]+AUX!$O$3,0)</f>
        <v>44166</v>
      </c>
      <c r="C306" s="8"/>
      <c r="D306" s="8"/>
      <c r="E306" s="8"/>
      <c r="F306" s="8"/>
      <c r="G306" s="8"/>
      <c r="H306" s="8"/>
      <c r="I306" s="8"/>
      <c r="J306" s="8"/>
      <c r="K306" s="8"/>
      <c r="L306" s="9"/>
      <c r="M306" s="9"/>
      <c r="N306" s="9"/>
      <c r="O306" s="9"/>
    </row>
    <row r="307" spans="1:15" x14ac:dyDescent="0.3">
      <c r="A307" s="8">
        <f>service_order__4[[#This Row],[id]]</f>
        <v>315</v>
      </c>
      <c r="B307" s="11">
        <f>ROUNDDOWN(AUX!$O$4*service_order__4[[#This Row],[created_at]]+AUX!$O$3,0)</f>
        <v>44166</v>
      </c>
      <c r="C307" s="8"/>
      <c r="D307" s="8"/>
      <c r="E307" s="8"/>
      <c r="F307" s="8"/>
      <c r="G307" s="8"/>
      <c r="H307" s="8"/>
      <c r="I307" s="8"/>
      <c r="J307" s="8"/>
      <c r="K307" s="8"/>
      <c r="L307" s="9"/>
      <c r="M307" s="9"/>
      <c r="N307" s="9"/>
      <c r="O307" s="9"/>
    </row>
    <row r="308" spans="1:15" x14ac:dyDescent="0.3">
      <c r="A308" s="8">
        <f>service_order__4[[#This Row],[id]]</f>
        <v>316</v>
      </c>
      <c r="B308" s="11">
        <f>ROUNDDOWN(AUX!$O$4*service_order__4[[#This Row],[created_at]]+AUX!$O$3,0)</f>
        <v>44166</v>
      </c>
      <c r="C308" s="8"/>
      <c r="D308" s="8"/>
      <c r="E308" s="8"/>
      <c r="F308" s="8"/>
      <c r="G308" s="8"/>
      <c r="H308" s="8"/>
      <c r="I308" s="8"/>
      <c r="J308" s="8"/>
      <c r="K308" s="8"/>
      <c r="L308" s="9"/>
      <c r="M308" s="9"/>
      <c r="N308" s="9"/>
      <c r="O308" s="9"/>
    </row>
    <row r="309" spans="1:15" x14ac:dyDescent="0.3">
      <c r="A309" s="8">
        <f>service_order__4[[#This Row],[id]]</f>
        <v>317</v>
      </c>
      <c r="B309" s="11">
        <f>ROUNDDOWN(AUX!$O$4*service_order__4[[#This Row],[created_at]]+AUX!$O$3,0)</f>
        <v>44166</v>
      </c>
      <c r="C309" s="8"/>
      <c r="D309" s="8"/>
      <c r="E309" s="8"/>
      <c r="F309" s="8"/>
      <c r="G309" s="8"/>
      <c r="H309" s="8"/>
      <c r="I309" s="8"/>
      <c r="J309" s="8"/>
      <c r="K309" s="8"/>
      <c r="L309" s="9"/>
      <c r="M309" s="9"/>
      <c r="N309" s="9"/>
      <c r="O309" s="9"/>
    </row>
    <row r="310" spans="1:15" x14ac:dyDescent="0.3">
      <c r="A310" s="8">
        <f>service_order__4[[#This Row],[id]]</f>
        <v>318</v>
      </c>
      <c r="B310" s="11">
        <f>ROUNDDOWN(AUX!$O$4*service_order__4[[#This Row],[created_at]]+AUX!$O$3,0)</f>
        <v>44166</v>
      </c>
      <c r="C310" s="8"/>
      <c r="D310" s="8"/>
      <c r="E310" s="8"/>
      <c r="F310" s="8"/>
      <c r="G310" s="8"/>
      <c r="H310" s="8"/>
      <c r="I310" s="8"/>
      <c r="J310" s="8"/>
      <c r="K310" s="8"/>
      <c r="L310" s="9"/>
      <c r="M310" s="9"/>
      <c r="N310" s="9"/>
      <c r="O310" s="9"/>
    </row>
    <row r="311" spans="1:15" x14ac:dyDescent="0.3">
      <c r="A311" s="8">
        <f>service_order__4[[#This Row],[id]]</f>
        <v>319</v>
      </c>
      <c r="B311" s="11">
        <f>ROUNDDOWN(AUX!$O$4*service_order__4[[#This Row],[created_at]]+AUX!$O$3,0)</f>
        <v>44166</v>
      </c>
      <c r="C311" s="8"/>
      <c r="D311" s="8"/>
      <c r="E311" s="8"/>
      <c r="F311" s="8"/>
      <c r="G311" s="8"/>
      <c r="H311" s="8"/>
      <c r="I311" s="8"/>
      <c r="J311" s="8"/>
      <c r="K311" s="8"/>
      <c r="L311" s="9"/>
      <c r="M311" s="9"/>
      <c r="N311" s="9"/>
      <c r="O311" s="9"/>
    </row>
    <row r="312" spans="1:15" x14ac:dyDescent="0.3">
      <c r="A312" s="8">
        <f>service_order__4[[#This Row],[id]]</f>
        <v>320</v>
      </c>
      <c r="B312" s="11">
        <f>ROUNDDOWN(AUX!$O$4*service_order__4[[#This Row],[created_at]]+AUX!$O$3,0)</f>
        <v>44166</v>
      </c>
      <c r="C312" s="8"/>
      <c r="D312" s="8"/>
      <c r="E312" s="8"/>
      <c r="F312" s="8"/>
      <c r="G312" s="8"/>
      <c r="H312" s="8"/>
      <c r="I312" s="8"/>
      <c r="J312" s="8"/>
      <c r="K312" s="8"/>
      <c r="L312" s="9"/>
      <c r="M312" s="9"/>
      <c r="N312" s="9"/>
      <c r="O312" s="9"/>
    </row>
    <row r="313" spans="1:15" x14ac:dyDescent="0.3">
      <c r="A313" s="8">
        <f>service_order__4[[#This Row],[id]]</f>
        <v>321</v>
      </c>
      <c r="B313" s="11">
        <f>ROUNDDOWN(AUX!$O$4*service_order__4[[#This Row],[created_at]]+AUX!$O$3,0)</f>
        <v>44166</v>
      </c>
      <c r="C313" s="8"/>
      <c r="D313" s="8"/>
      <c r="E313" s="8"/>
      <c r="F313" s="8"/>
      <c r="G313" s="8"/>
      <c r="H313" s="8"/>
      <c r="I313" s="8"/>
      <c r="J313" s="8"/>
      <c r="K313" s="8"/>
      <c r="L313" s="9"/>
      <c r="M313" s="9"/>
      <c r="N313" s="9"/>
      <c r="O313" s="9"/>
    </row>
    <row r="314" spans="1:15" x14ac:dyDescent="0.3">
      <c r="A314" s="8">
        <f>service_order__4[[#This Row],[id]]</f>
        <v>322</v>
      </c>
      <c r="B314" s="11">
        <f>ROUNDDOWN(AUX!$O$4*service_order__4[[#This Row],[created_at]]+AUX!$O$3,0)</f>
        <v>44167</v>
      </c>
      <c r="C314" s="8"/>
      <c r="D314" s="8"/>
      <c r="E314" s="8"/>
      <c r="F314" s="8"/>
      <c r="G314" s="8"/>
      <c r="H314" s="8"/>
      <c r="I314" s="8"/>
      <c r="J314" s="8"/>
      <c r="K314" s="8"/>
      <c r="L314" s="9"/>
      <c r="M314" s="9"/>
      <c r="N314" s="9"/>
      <c r="O314" s="9"/>
    </row>
    <row r="315" spans="1:15" x14ac:dyDescent="0.3">
      <c r="A315" s="8">
        <f>service_order__4[[#This Row],[id]]</f>
        <v>323</v>
      </c>
      <c r="B315" s="11">
        <f>ROUNDDOWN(AUX!$O$4*service_order__4[[#This Row],[created_at]]+AUX!$O$3,0)</f>
        <v>44167</v>
      </c>
      <c r="C315" s="8"/>
      <c r="D315" s="8"/>
      <c r="E315" s="8"/>
      <c r="F315" s="8"/>
      <c r="G315" s="8"/>
      <c r="H315" s="8"/>
      <c r="I315" s="8"/>
      <c r="J315" s="8"/>
      <c r="K315" s="8"/>
      <c r="L315" s="9"/>
      <c r="M315" s="9"/>
      <c r="N315" s="9"/>
      <c r="O315" s="9"/>
    </row>
    <row r="316" spans="1:15" x14ac:dyDescent="0.3">
      <c r="A316" s="8">
        <f>service_order__4[[#This Row],[id]]</f>
        <v>324</v>
      </c>
      <c r="B316" s="11">
        <f>ROUNDDOWN(AUX!$O$4*service_order__4[[#This Row],[created_at]]+AUX!$O$3,0)</f>
        <v>44167</v>
      </c>
      <c r="C316" s="8"/>
      <c r="D316" s="8"/>
      <c r="E316" s="8"/>
      <c r="F316" s="8"/>
      <c r="G316" s="8"/>
      <c r="H316" s="8"/>
      <c r="I316" s="8"/>
      <c r="J316" s="8"/>
      <c r="K316" s="8"/>
      <c r="L316" s="9"/>
      <c r="M316" s="9"/>
      <c r="N316" s="9"/>
      <c r="O316" s="9"/>
    </row>
    <row r="317" spans="1:15" x14ac:dyDescent="0.3">
      <c r="A317" s="8">
        <f>service_order__4[[#This Row],[id]]</f>
        <v>325</v>
      </c>
      <c r="B317" s="11">
        <f>ROUNDDOWN(AUX!$O$4*service_order__4[[#This Row],[created_at]]+AUX!$O$3,0)</f>
        <v>44167</v>
      </c>
      <c r="C317" s="8"/>
      <c r="D317" s="8"/>
      <c r="E317" s="8"/>
      <c r="F317" s="8"/>
      <c r="G317" s="8"/>
      <c r="H317" s="8"/>
      <c r="I317" s="8"/>
      <c r="J317" s="8"/>
      <c r="K317" s="8"/>
      <c r="L317" s="9"/>
      <c r="M317" s="9"/>
      <c r="N317" s="9"/>
      <c r="O317" s="9"/>
    </row>
    <row r="318" spans="1:15" x14ac:dyDescent="0.3">
      <c r="A318" s="8">
        <f>service_order__4[[#This Row],[id]]</f>
        <v>326</v>
      </c>
      <c r="B318" s="11">
        <f>ROUNDDOWN(AUX!$O$4*service_order__4[[#This Row],[created_at]]+AUX!$O$3,0)</f>
        <v>44167</v>
      </c>
      <c r="C318" s="8"/>
      <c r="D318" s="8"/>
      <c r="E318" s="8"/>
      <c r="F318" s="8"/>
      <c r="G318" s="8"/>
      <c r="H318" s="8"/>
      <c r="I318" s="8"/>
      <c r="J318" s="8"/>
      <c r="K318" s="8"/>
      <c r="L318" s="9"/>
      <c r="M318" s="9"/>
      <c r="N318" s="9"/>
      <c r="O318" s="9"/>
    </row>
    <row r="319" spans="1:15" x14ac:dyDescent="0.3">
      <c r="A319" s="8">
        <f>service_order__4[[#This Row],[id]]</f>
        <v>327</v>
      </c>
      <c r="B319" s="11">
        <f>ROUNDDOWN(AUX!$O$4*service_order__4[[#This Row],[created_at]]+AUX!$O$3,0)</f>
        <v>44167</v>
      </c>
      <c r="C319" s="8"/>
      <c r="D319" s="8"/>
      <c r="E319" s="8"/>
      <c r="F319" s="8"/>
      <c r="G319" s="8"/>
      <c r="H319" s="8"/>
      <c r="I319" s="8"/>
      <c r="J319" s="8"/>
      <c r="K319" s="8"/>
      <c r="L319" s="9"/>
      <c r="M319" s="9"/>
      <c r="N319" s="9"/>
      <c r="O319" s="9"/>
    </row>
    <row r="320" spans="1:15" x14ac:dyDescent="0.3">
      <c r="A320" s="8">
        <f>service_order__4[[#This Row],[id]]</f>
        <v>328</v>
      </c>
      <c r="B320" s="11">
        <f>ROUNDDOWN(AUX!$O$4*service_order__4[[#This Row],[created_at]]+AUX!$O$3,0)</f>
        <v>44168</v>
      </c>
      <c r="C320" s="8"/>
      <c r="D320" s="8"/>
      <c r="E320" s="8"/>
      <c r="F320" s="8"/>
      <c r="G320" s="8"/>
      <c r="H320" s="8"/>
      <c r="I320" s="8"/>
      <c r="J320" s="8"/>
      <c r="K320" s="8"/>
      <c r="L320" s="9"/>
      <c r="M320" s="9"/>
      <c r="N320" s="9"/>
      <c r="O320" s="9"/>
    </row>
    <row r="321" spans="1:15" x14ac:dyDescent="0.3">
      <c r="A321" s="8">
        <f>service_order__4[[#This Row],[id]]</f>
        <v>329</v>
      </c>
      <c r="B321" s="11">
        <f>ROUNDDOWN(AUX!$O$4*service_order__4[[#This Row],[created_at]]+AUX!$O$3,0)</f>
        <v>44168</v>
      </c>
      <c r="C321" s="8"/>
      <c r="D321" s="8"/>
      <c r="E321" s="8"/>
      <c r="F321" s="8"/>
      <c r="G321" s="8"/>
      <c r="H321" s="8"/>
      <c r="I321" s="8"/>
      <c r="J321" s="8"/>
      <c r="K321" s="8"/>
      <c r="L321" s="9"/>
      <c r="M321" s="9"/>
      <c r="N321" s="9"/>
      <c r="O321" s="9"/>
    </row>
    <row r="322" spans="1:15" x14ac:dyDescent="0.3">
      <c r="A322" s="8">
        <f>service_order__4[[#This Row],[id]]</f>
        <v>330</v>
      </c>
      <c r="B322" s="11">
        <f>ROUNDDOWN(AUX!$O$4*service_order__4[[#This Row],[created_at]]+AUX!$O$3,0)</f>
        <v>44168</v>
      </c>
      <c r="C322" s="8"/>
      <c r="D322" s="8"/>
      <c r="E322" s="8"/>
      <c r="F322" s="8"/>
      <c r="G322" s="8"/>
      <c r="H322" s="8"/>
      <c r="I322" s="8"/>
      <c r="J322" s="8"/>
      <c r="K322" s="8"/>
      <c r="L322" s="9"/>
      <c r="M322" s="9"/>
      <c r="N322" s="9"/>
      <c r="O322" s="9"/>
    </row>
    <row r="323" spans="1:15" x14ac:dyDescent="0.3">
      <c r="A323" s="8">
        <f>service_order__4[[#This Row],[id]]</f>
        <v>331</v>
      </c>
      <c r="B323" s="11">
        <f>ROUNDDOWN(AUX!$O$4*service_order__4[[#This Row],[created_at]]+AUX!$O$3,0)</f>
        <v>44168</v>
      </c>
      <c r="C323" s="8"/>
      <c r="D323" s="8"/>
      <c r="E323" s="8"/>
      <c r="F323" s="8"/>
      <c r="G323" s="8"/>
      <c r="H323" s="8"/>
      <c r="I323" s="8"/>
      <c r="J323" s="8"/>
      <c r="K323" s="8"/>
      <c r="L323" s="9"/>
      <c r="M323" s="9"/>
      <c r="N323" s="9"/>
      <c r="O323" s="9"/>
    </row>
    <row r="324" spans="1:15" x14ac:dyDescent="0.3">
      <c r="A324" s="8">
        <f>service_order__4[[#This Row],[id]]</f>
        <v>332</v>
      </c>
      <c r="B324" s="11">
        <f>ROUNDDOWN(AUX!$O$4*service_order__4[[#This Row],[created_at]]+AUX!$O$3,0)</f>
        <v>44168</v>
      </c>
      <c r="C324" s="8"/>
      <c r="D324" s="8"/>
      <c r="E324" s="8"/>
      <c r="F324" s="8"/>
      <c r="G324" s="8"/>
      <c r="H324" s="8"/>
      <c r="I324" s="8"/>
      <c r="J324" s="8"/>
      <c r="K324" s="8"/>
      <c r="L324" s="9"/>
      <c r="M324" s="9"/>
      <c r="N324" s="9"/>
      <c r="O324" s="9"/>
    </row>
    <row r="325" spans="1:15" x14ac:dyDescent="0.3">
      <c r="A325" s="8">
        <f>service_order__4[[#This Row],[id]]</f>
        <v>333</v>
      </c>
      <c r="B325" s="11">
        <f>ROUNDDOWN(AUX!$O$4*service_order__4[[#This Row],[created_at]]+AUX!$O$3,0)</f>
        <v>44168</v>
      </c>
      <c r="C325" s="8"/>
      <c r="D325" s="8"/>
      <c r="E325" s="8"/>
      <c r="F325" s="8"/>
      <c r="G325" s="8"/>
      <c r="H325" s="8"/>
      <c r="I325" s="8"/>
      <c r="J325" s="8"/>
      <c r="K325" s="8"/>
      <c r="L325" s="9"/>
      <c r="M325" s="9"/>
      <c r="N325" s="9"/>
      <c r="O325" s="9"/>
    </row>
    <row r="326" spans="1:15" x14ac:dyDescent="0.3">
      <c r="A326" s="8">
        <f>service_order__4[[#This Row],[id]]</f>
        <v>334</v>
      </c>
      <c r="B326" s="11">
        <f>ROUNDDOWN(AUX!$O$4*service_order__4[[#This Row],[created_at]]+AUX!$O$3,0)</f>
        <v>44168</v>
      </c>
      <c r="C326" s="8"/>
      <c r="D326" s="8"/>
      <c r="E326" s="8"/>
      <c r="F326" s="8"/>
      <c r="G326" s="8"/>
      <c r="H326" s="8"/>
      <c r="I326" s="8"/>
      <c r="J326" s="8"/>
      <c r="K326" s="8"/>
      <c r="L326" s="9"/>
      <c r="M326" s="9"/>
      <c r="N326" s="9"/>
      <c r="O326" s="9"/>
    </row>
    <row r="327" spans="1:15" x14ac:dyDescent="0.3">
      <c r="A327" s="8">
        <f>service_order__4[[#This Row],[id]]</f>
        <v>335</v>
      </c>
      <c r="B327" s="11">
        <f>ROUNDDOWN(AUX!$O$4*service_order__4[[#This Row],[created_at]]+AUX!$O$3,0)</f>
        <v>44168</v>
      </c>
      <c r="C327" s="8"/>
      <c r="D327" s="8"/>
      <c r="E327" s="8"/>
      <c r="F327" s="8"/>
      <c r="G327" s="8"/>
      <c r="H327" s="8"/>
      <c r="I327" s="8"/>
      <c r="J327" s="8"/>
      <c r="K327" s="8"/>
      <c r="L327" s="9"/>
      <c r="M327" s="9"/>
      <c r="N327" s="9"/>
      <c r="O327" s="9"/>
    </row>
    <row r="328" spans="1:15" x14ac:dyDescent="0.3">
      <c r="A328" s="8">
        <f>service_order__4[[#This Row],[id]]</f>
        <v>336</v>
      </c>
      <c r="B328" s="11">
        <f>ROUNDDOWN(AUX!$O$4*service_order__4[[#This Row],[created_at]]+AUX!$O$3,0)</f>
        <v>44169</v>
      </c>
      <c r="C328" s="8"/>
      <c r="D328" s="8"/>
      <c r="E328" s="8"/>
      <c r="F328" s="8"/>
      <c r="G328" s="8"/>
      <c r="H328" s="8"/>
      <c r="I328" s="8"/>
      <c r="J328" s="8"/>
      <c r="K328" s="8"/>
      <c r="L328" s="9"/>
      <c r="M328" s="9"/>
      <c r="N328" s="9"/>
      <c r="O328" s="9"/>
    </row>
    <row r="329" spans="1:15" x14ac:dyDescent="0.3">
      <c r="A329" s="8">
        <f>service_order__4[[#This Row],[id]]</f>
        <v>337</v>
      </c>
      <c r="B329" s="11">
        <f>ROUNDDOWN(AUX!$O$4*service_order__4[[#This Row],[created_at]]+AUX!$O$3,0)</f>
        <v>44236</v>
      </c>
      <c r="C329" s="8"/>
      <c r="D329" s="8"/>
      <c r="E329" s="8"/>
      <c r="F329" s="8"/>
      <c r="G329" s="8"/>
      <c r="H329" s="8"/>
      <c r="I329" s="8"/>
      <c r="J329" s="8"/>
      <c r="K329" s="8"/>
      <c r="L329" s="9"/>
      <c r="M329" s="9"/>
      <c r="N329" s="9"/>
      <c r="O329" s="9"/>
    </row>
    <row r="330" spans="1:15" x14ac:dyDescent="0.3">
      <c r="A330" s="8">
        <f>service_order__4[[#This Row],[id]]</f>
        <v>338</v>
      </c>
      <c r="B330" s="11">
        <f>ROUNDDOWN(AUX!$O$4*service_order__4[[#This Row],[created_at]]+AUX!$O$3,0)</f>
        <v>44169</v>
      </c>
      <c r="C330" s="8"/>
      <c r="D330" s="8"/>
      <c r="E330" s="8"/>
      <c r="F330" s="8"/>
      <c r="G330" s="8"/>
      <c r="H330" s="8"/>
      <c r="I330" s="8"/>
      <c r="J330" s="8"/>
      <c r="K330" s="8"/>
      <c r="L330" s="9"/>
      <c r="M330" s="9"/>
      <c r="N330" s="9"/>
      <c r="O330" s="9"/>
    </row>
    <row r="331" spans="1:15" x14ac:dyDescent="0.3">
      <c r="A331" s="8">
        <f>service_order__4[[#This Row],[id]]</f>
        <v>339</v>
      </c>
      <c r="B331" s="11">
        <f>ROUNDDOWN(AUX!$O$4*service_order__4[[#This Row],[created_at]]+AUX!$O$3,0)</f>
        <v>44172</v>
      </c>
      <c r="C331" s="8"/>
      <c r="D331" s="8"/>
      <c r="E331" s="8"/>
      <c r="F331" s="8"/>
      <c r="G331" s="8"/>
      <c r="H331" s="8"/>
      <c r="I331" s="8"/>
      <c r="J331" s="8"/>
      <c r="K331" s="8"/>
      <c r="L331" s="9"/>
      <c r="M331" s="9"/>
      <c r="N331" s="9"/>
      <c r="O331" s="9"/>
    </row>
    <row r="332" spans="1:15" x14ac:dyDescent="0.3">
      <c r="A332" s="8">
        <f>service_order__4[[#This Row],[id]]</f>
        <v>340</v>
      </c>
      <c r="B332" s="11">
        <f>ROUNDDOWN(AUX!$O$4*service_order__4[[#This Row],[created_at]]+AUX!$O$3,0)</f>
        <v>44172</v>
      </c>
      <c r="C332" s="8"/>
      <c r="D332" s="8"/>
      <c r="E332" s="8"/>
      <c r="F332" s="8"/>
      <c r="G332" s="8"/>
      <c r="H332" s="8"/>
      <c r="I332" s="8"/>
      <c r="J332" s="8"/>
      <c r="K332" s="8"/>
      <c r="L332" s="9"/>
      <c r="M332" s="9"/>
      <c r="N332" s="9"/>
      <c r="O332" s="9"/>
    </row>
    <row r="333" spans="1:15" x14ac:dyDescent="0.3">
      <c r="A333" s="8">
        <f>service_order__4[[#This Row],[id]]</f>
        <v>341</v>
      </c>
      <c r="B333" s="11">
        <f>ROUNDDOWN(AUX!$O$4*service_order__4[[#This Row],[created_at]]+AUX!$O$3,0)</f>
        <v>44172</v>
      </c>
      <c r="C333" s="8"/>
      <c r="D333" s="8"/>
      <c r="E333" s="8"/>
      <c r="F333" s="8"/>
      <c r="G333" s="8"/>
      <c r="H333" s="8"/>
      <c r="I333" s="8"/>
      <c r="J333" s="8"/>
      <c r="K333" s="8"/>
      <c r="L333" s="9"/>
      <c r="M333" s="9"/>
      <c r="N333" s="9"/>
      <c r="O333" s="9"/>
    </row>
    <row r="334" spans="1:15" x14ac:dyDescent="0.3">
      <c r="A334" s="8">
        <f>service_order__4[[#This Row],[id]]</f>
        <v>342</v>
      </c>
      <c r="B334" s="11">
        <f>ROUNDDOWN(AUX!$O$4*service_order__4[[#This Row],[created_at]]+AUX!$O$3,0)</f>
        <v>44172</v>
      </c>
      <c r="C334" s="8"/>
      <c r="D334" s="8"/>
      <c r="E334" s="8"/>
      <c r="F334" s="8"/>
      <c r="G334" s="8"/>
      <c r="H334" s="8"/>
      <c r="I334" s="8"/>
      <c r="J334" s="8"/>
      <c r="K334" s="8"/>
      <c r="L334" s="9"/>
      <c r="M334" s="9"/>
      <c r="N334" s="9"/>
      <c r="O334" s="9"/>
    </row>
    <row r="335" spans="1:15" x14ac:dyDescent="0.3">
      <c r="A335" s="8">
        <f>service_order__4[[#This Row],[id]]</f>
        <v>343</v>
      </c>
      <c r="B335" s="11">
        <f>ROUNDDOWN(AUX!$O$4*service_order__4[[#This Row],[created_at]]+AUX!$O$3,0)</f>
        <v>44172</v>
      </c>
      <c r="C335" s="8"/>
      <c r="D335" s="8"/>
      <c r="E335" s="8"/>
      <c r="F335" s="8"/>
      <c r="G335" s="8"/>
      <c r="H335" s="8"/>
      <c r="I335" s="8"/>
      <c r="J335" s="8"/>
      <c r="K335" s="8"/>
      <c r="L335" s="9"/>
      <c r="M335" s="9"/>
      <c r="N335" s="9"/>
      <c r="O335" s="9"/>
    </row>
    <row r="336" spans="1:15" x14ac:dyDescent="0.3">
      <c r="A336" s="8">
        <f>service_order__4[[#This Row],[id]]</f>
        <v>344</v>
      </c>
      <c r="B336" s="11">
        <f>ROUNDDOWN(AUX!$O$4*service_order__4[[#This Row],[created_at]]+AUX!$O$3,0)</f>
        <v>44172</v>
      </c>
      <c r="C336" s="8"/>
      <c r="D336" s="8"/>
      <c r="E336" s="8"/>
      <c r="F336" s="8"/>
      <c r="G336" s="8"/>
      <c r="H336" s="8"/>
      <c r="I336" s="8"/>
      <c r="J336" s="8"/>
      <c r="K336" s="8"/>
      <c r="L336" s="9"/>
      <c r="M336" s="9"/>
      <c r="N336" s="9"/>
      <c r="O336" s="9"/>
    </row>
    <row r="337" spans="1:15" x14ac:dyDescent="0.3">
      <c r="A337" s="8">
        <f>service_order__4[[#This Row],[id]]</f>
        <v>345</v>
      </c>
      <c r="B337" s="11">
        <f>ROUNDDOWN(AUX!$O$4*service_order__4[[#This Row],[created_at]]+AUX!$O$3,0)</f>
        <v>44172</v>
      </c>
      <c r="C337" s="8"/>
      <c r="D337" s="8"/>
      <c r="E337" s="8"/>
      <c r="F337" s="8"/>
      <c r="G337" s="8"/>
      <c r="H337" s="8"/>
      <c r="I337" s="8"/>
      <c r="J337" s="8"/>
      <c r="K337" s="8"/>
      <c r="L337" s="9"/>
      <c r="M337" s="9"/>
      <c r="N337" s="9"/>
      <c r="O337" s="9"/>
    </row>
    <row r="338" spans="1:15" x14ac:dyDescent="0.3">
      <c r="A338" s="8">
        <f>service_order__4[[#This Row],[id]]</f>
        <v>346</v>
      </c>
      <c r="B338" s="11">
        <f>ROUNDDOWN(AUX!$O$4*service_order__4[[#This Row],[created_at]]+AUX!$O$3,0)</f>
        <v>44172</v>
      </c>
      <c r="C338" s="8"/>
      <c r="D338" s="8"/>
      <c r="E338" s="8"/>
      <c r="F338" s="8"/>
      <c r="G338" s="8"/>
      <c r="H338" s="8"/>
      <c r="I338" s="8"/>
      <c r="J338" s="8"/>
      <c r="K338" s="8"/>
      <c r="L338" s="9"/>
      <c r="M338" s="9"/>
      <c r="N338" s="9"/>
      <c r="O338" s="9"/>
    </row>
    <row r="339" spans="1:15" x14ac:dyDescent="0.3">
      <c r="A339" s="8">
        <f>service_order__4[[#This Row],[id]]</f>
        <v>347</v>
      </c>
      <c r="B339" s="11">
        <f>ROUNDDOWN(AUX!$O$4*service_order__4[[#This Row],[created_at]]+AUX!$O$3,0)</f>
        <v>44172</v>
      </c>
      <c r="C339" s="8"/>
      <c r="D339" s="8"/>
      <c r="E339" s="8"/>
      <c r="F339" s="8"/>
      <c r="G339" s="8"/>
      <c r="H339" s="8"/>
      <c r="I339" s="8"/>
      <c r="J339" s="8"/>
      <c r="K339" s="8"/>
      <c r="L339" s="9"/>
      <c r="M339" s="9"/>
      <c r="N339" s="9"/>
      <c r="O339" s="9"/>
    </row>
    <row r="340" spans="1:15" x14ac:dyDescent="0.3">
      <c r="A340" s="8">
        <f>service_order__4[[#This Row],[id]]</f>
        <v>348</v>
      </c>
      <c r="B340" s="11">
        <f>ROUNDDOWN(AUX!$O$4*service_order__4[[#This Row],[created_at]]+AUX!$O$3,0)</f>
        <v>44173</v>
      </c>
      <c r="C340" s="8"/>
      <c r="D340" s="8"/>
      <c r="E340" s="8"/>
      <c r="F340" s="8"/>
      <c r="G340" s="8"/>
      <c r="H340" s="8"/>
      <c r="I340" s="8"/>
      <c r="J340" s="8"/>
      <c r="K340" s="8"/>
      <c r="L340" s="9"/>
      <c r="M340" s="9"/>
      <c r="N340" s="9"/>
      <c r="O340" s="9"/>
    </row>
    <row r="341" spans="1:15" x14ac:dyDescent="0.3">
      <c r="A341" s="8">
        <f>service_order__4[[#This Row],[id]]</f>
        <v>349</v>
      </c>
      <c r="B341" s="11">
        <f>ROUNDDOWN(AUX!$O$4*service_order__4[[#This Row],[created_at]]+AUX!$O$3,0)</f>
        <v>44173</v>
      </c>
      <c r="C341" s="8"/>
      <c r="D341" s="8"/>
      <c r="E341" s="8"/>
      <c r="F341" s="8"/>
      <c r="G341" s="8"/>
      <c r="H341" s="8"/>
      <c r="I341" s="8"/>
      <c r="J341" s="8"/>
      <c r="K341" s="8"/>
      <c r="L341" s="9"/>
      <c r="M341" s="9"/>
      <c r="N341" s="9"/>
      <c r="O341" s="9"/>
    </row>
    <row r="342" spans="1:15" x14ac:dyDescent="0.3">
      <c r="A342" s="8">
        <f>service_order__4[[#This Row],[id]]</f>
        <v>350</v>
      </c>
      <c r="B342" s="11">
        <f>ROUNDDOWN(AUX!$O$4*service_order__4[[#This Row],[created_at]]+AUX!$O$3,0)</f>
        <v>44173</v>
      </c>
      <c r="C342" s="8"/>
      <c r="D342" s="8"/>
      <c r="E342" s="8"/>
      <c r="F342" s="8"/>
      <c r="G342" s="8"/>
      <c r="H342" s="8"/>
      <c r="I342" s="8"/>
      <c r="J342" s="8"/>
      <c r="K342" s="8"/>
      <c r="L342" s="9"/>
      <c r="M342" s="9"/>
      <c r="N342" s="9"/>
      <c r="O342" s="9"/>
    </row>
    <row r="343" spans="1:15" x14ac:dyDescent="0.3">
      <c r="A343" s="8">
        <f>service_order__4[[#This Row],[id]]</f>
        <v>351</v>
      </c>
      <c r="B343" s="11">
        <f>ROUNDDOWN(AUX!$O$4*service_order__4[[#This Row],[created_at]]+AUX!$O$3,0)</f>
        <v>44173</v>
      </c>
      <c r="C343" s="8"/>
      <c r="D343" s="8"/>
      <c r="E343" s="8"/>
      <c r="F343" s="8"/>
      <c r="G343" s="8"/>
      <c r="H343" s="8"/>
      <c r="I343" s="8"/>
      <c r="J343" s="8"/>
      <c r="K343" s="8"/>
      <c r="L343" s="9"/>
      <c r="M343" s="9"/>
      <c r="N343" s="9"/>
      <c r="O343" s="9"/>
    </row>
    <row r="344" spans="1:15" x14ac:dyDescent="0.3">
      <c r="A344" s="8">
        <f>service_order__4[[#This Row],[id]]</f>
        <v>352</v>
      </c>
      <c r="B344" s="11">
        <f>ROUNDDOWN(AUX!$O$4*service_order__4[[#This Row],[created_at]]+AUX!$O$3,0)</f>
        <v>44173</v>
      </c>
      <c r="C344" s="8"/>
      <c r="D344" s="8"/>
      <c r="E344" s="8"/>
      <c r="F344" s="8"/>
      <c r="G344" s="8"/>
      <c r="H344" s="8"/>
      <c r="I344" s="8"/>
      <c r="J344" s="8"/>
      <c r="K344" s="8"/>
      <c r="L344" s="9"/>
      <c r="M344" s="9"/>
      <c r="N344" s="9"/>
      <c r="O344" s="9"/>
    </row>
    <row r="345" spans="1:15" x14ac:dyDescent="0.3">
      <c r="A345" s="8">
        <f>service_order__4[[#This Row],[id]]</f>
        <v>353</v>
      </c>
      <c r="B345" s="11">
        <f>ROUNDDOWN(AUX!$O$4*service_order__4[[#This Row],[created_at]]+AUX!$O$3,0)</f>
        <v>44173</v>
      </c>
      <c r="C345" s="8"/>
      <c r="D345" s="8"/>
      <c r="E345" s="8"/>
      <c r="F345" s="8"/>
      <c r="G345" s="8"/>
      <c r="H345" s="8"/>
      <c r="I345" s="8"/>
      <c r="J345" s="8"/>
      <c r="K345" s="8"/>
      <c r="L345" s="9"/>
      <c r="M345" s="9"/>
      <c r="N345" s="9"/>
      <c r="O345" s="9"/>
    </row>
    <row r="346" spans="1:15" x14ac:dyDescent="0.3">
      <c r="A346" s="8">
        <f>service_order__4[[#This Row],[id]]</f>
        <v>354</v>
      </c>
      <c r="B346" s="11">
        <f>ROUNDDOWN(AUX!$O$4*service_order__4[[#This Row],[created_at]]+AUX!$O$3,0)</f>
        <v>44173</v>
      </c>
      <c r="C346" s="8"/>
      <c r="D346" s="8"/>
      <c r="E346" s="8"/>
      <c r="F346" s="8"/>
      <c r="G346" s="8"/>
      <c r="H346" s="8"/>
      <c r="I346" s="8"/>
      <c r="J346" s="8"/>
      <c r="K346" s="8"/>
      <c r="L346" s="9"/>
      <c r="M346" s="9"/>
      <c r="N346" s="9"/>
      <c r="O346" s="9"/>
    </row>
    <row r="347" spans="1:15" x14ac:dyDescent="0.3">
      <c r="A347" s="8">
        <f>service_order__4[[#This Row],[id]]</f>
        <v>355</v>
      </c>
      <c r="B347" s="11">
        <f>ROUNDDOWN(AUX!$O$4*service_order__4[[#This Row],[created_at]]+AUX!$O$3,0)</f>
        <v>44173</v>
      </c>
      <c r="C347" s="8"/>
      <c r="D347" s="8"/>
      <c r="E347" s="8"/>
      <c r="F347" s="8"/>
      <c r="G347" s="8"/>
      <c r="H347" s="8"/>
      <c r="I347" s="8"/>
      <c r="J347" s="8"/>
      <c r="K347" s="8"/>
      <c r="L347" s="9"/>
      <c r="M347" s="9"/>
      <c r="N347" s="9"/>
      <c r="O347" s="9"/>
    </row>
    <row r="348" spans="1:15" x14ac:dyDescent="0.3">
      <c r="A348" s="8">
        <f>service_order__4[[#This Row],[id]]</f>
        <v>356</v>
      </c>
      <c r="B348" s="11">
        <f>ROUNDDOWN(AUX!$O$4*service_order__4[[#This Row],[created_at]]+AUX!$O$3,0)</f>
        <v>44173</v>
      </c>
      <c r="C348" s="8"/>
      <c r="D348" s="8"/>
      <c r="E348" s="8"/>
      <c r="F348" s="8"/>
      <c r="G348" s="8"/>
      <c r="H348" s="8"/>
      <c r="I348" s="8"/>
      <c r="J348" s="8"/>
      <c r="K348" s="8"/>
      <c r="L348" s="9"/>
      <c r="M348" s="9"/>
      <c r="N348" s="9"/>
      <c r="O348" s="9"/>
    </row>
    <row r="349" spans="1:15" x14ac:dyDescent="0.3">
      <c r="A349" s="8">
        <f>service_order__4[[#This Row],[id]]</f>
        <v>357</v>
      </c>
      <c r="B349" s="11">
        <f>ROUNDDOWN(AUX!$O$4*service_order__4[[#This Row],[created_at]]+AUX!$O$3,0)</f>
        <v>44173</v>
      </c>
      <c r="C349" s="8"/>
      <c r="D349" s="8"/>
      <c r="E349" s="8"/>
      <c r="F349" s="8"/>
      <c r="G349" s="8"/>
      <c r="H349" s="8"/>
      <c r="I349" s="8"/>
      <c r="J349" s="8"/>
      <c r="K349" s="8"/>
      <c r="L349" s="9"/>
      <c r="M349" s="9"/>
      <c r="N349" s="9"/>
      <c r="O349" s="9"/>
    </row>
    <row r="350" spans="1:15" x14ac:dyDescent="0.3">
      <c r="A350" s="8">
        <f>service_order__4[[#This Row],[id]]</f>
        <v>358</v>
      </c>
      <c r="B350" s="11">
        <f>ROUNDDOWN(AUX!$O$4*service_order__4[[#This Row],[created_at]]+AUX!$O$3,0)</f>
        <v>44174</v>
      </c>
      <c r="C350" s="8"/>
      <c r="D350" s="8"/>
      <c r="E350" s="8"/>
      <c r="F350" s="8"/>
      <c r="G350" s="8"/>
      <c r="H350" s="8"/>
      <c r="I350" s="8"/>
      <c r="J350" s="8"/>
      <c r="K350" s="8"/>
      <c r="L350" s="9"/>
      <c r="M350" s="9"/>
      <c r="N350" s="9"/>
      <c r="O350" s="9"/>
    </row>
    <row r="351" spans="1:15" x14ac:dyDescent="0.3">
      <c r="A351" s="8">
        <f>service_order__4[[#This Row],[id]]</f>
        <v>359</v>
      </c>
      <c r="B351" s="11">
        <f>ROUNDDOWN(AUX!$O$4*service_order__4[[#This Row],[created_at]]+AUX!$O$3,0)</f>
        <v>44174</v>
      </c>
      <c r="C351" s="8"/>
      <c r="D351" s="8"/>
      <c r="E351" s="8"/>
      <c r="F351" s="8"/>
      <c r="G351" s="8"/>
      <c r="H351" s="8"/>
      <c r="I351" s="8"/>
      <c r="J351" s="8"/>
      <c r="K351" s="8"/>
      <c r="L351" s="9"/>
      <c r="M351" s="9"/>
      <c r="N351" s="9"/>
      <c r="O351" s="9"/>
    </row>
    <row r="352" spans="1:15" x14ac:dyDescent="0.3">
      <c r="A352" s="8">
        <f>service_order__4[[#This Row],[id]]</f>
        <v>360</v>
      </c>
      <c r="B352" s="11">
        <f>ROUNDDOWN(AUX!$O$4*service_order__4[[#This Row],[created_at]]+AUX!$O$3,0)</f>
        <v>44174</v>
      </c>
      <c r="C352" s="8"/>
      <c r="D352" s="8"/>
      <c r="E352" s="8"/>
      <c r="F352" s="8"/>
      <c r="G352" s="8"/>
      <c r="H352" s="8"/>
      <c r="I352" s="8"/>
      <c r="J352" s="8"/>
      <c r="K352" s="8"/>
      <c r="L352" s="9"/>
      <c r="M352" s="9"/>
      <c r="N352" s="9"/>
      <c r="O352" s="9"/>
    </row>
    <row r="353" spans="1:15" x14ac:dyDescent="0.3">
      <c r="A353" s="8">
        <f>service_order__4[[#This Row],[id]]</f>
        <v>361</v>
      </c>
      <c r="B353" s="11">
        <f>ROUNDDOWN(AUX!$O$4*service_order__4[[#This Row],[created_at]]+AUX!$O$3,0)</f>
        <v>44174</v>
      </c>
      <c r="C353" s="8"/>
      <c r="D353" s="8"/>
      <c r="E353" s="8"/>
      <c r="F353" s="8"/>
      <c r="G353" s="8"/>
      <c r="H353" s="8"/>
      <c r="I353" s="8"/>
      <c r="J353" s="8"/>
      <c r="K353" s="8"/>
      <c r="L353" s="9"/>
      <c r="M353" s="9"/>
      <c r="N353" s="9"/>
      <c r="O353" s="9"/>
    </row>
    <row r="354" spans="1:15" x14ac:dyDescent="0.3">
      <c r="A354" s="8">
        <f>service_order__4[[#This Row],[id]]</f>
        <v>362</v>
      </c>
      <c r="B354" s="11">
        <f>ROUNDDOWN(AUX!$O$4*service_order__4[[#This Row],[created_at]]+AUX!$O$3,0)</f>
        <v>44174</v>
      </c>
      <c r="C354" s="8"/>
      <c r="D354" s="8"/>
      <c r="E354" s="8"/>
      <c r="F354" s="8"/>
      <c r="G354" s="8"/>
      <c r="H354" s="8"/>
      <c r="I354" s="8"/>
      <c r="J354" s="8"/>
      <c r="K354" s="8"/>
      <c r="L354" s="9"/>
      <c r="M354" s="9"/>
      <c r="N354" s="9"/>
      <c r="O354" s="9"/>
    </row>
    <row r="355" spans="1:15" x14ac:dyDescent="0.3">
      <c r="A355" s="8">
        <f>service_order__4[[#This Row],[id]]</f>
        <v>363</v>
      </c>
      <c r="B355" s="11">
        <f>ROUNDDOWN(AUX!$O$4*service_order__4[[#This Row],[created_at]]+AUX!$O$3,0)</f>
        <v>44174</v>
      </c>
      <c r="C355" s="8"/>
      <c r="D355" s="8"/>
      <c r="E355" s="8"/>
      <c r="F355" s="8"/>
      <c r="G355" s="8"/>
      <c r="H355" s="8"/>
      <c r="I355" s="8"/>
      <c r="J355" s="8"/>
      <c r="K355" s="8"/>
      <c r="L355" s="9"/>
      <c r="M355" s="9"/>
      <c r="N355" s="9"/>
      <c r="O355" s="9"/>
    </row>
    <row r="356" spans="1:15" x14ac:dyDescent="0.3">
      <c r="A356" s="8">
        <f>service_order__4[[#This Row],[id]]</f>
        <v>364</v>
      </c>
      <c r="B356" s="11">
        <f>ROUNDDOWN(AUX!$O$4*service_order__4[[#This Row],[created_at]]+AUX!$O$3,0)</f>
        <v>44174</v>
      </c>
      <c r="C356" s="8"/>
      <c r="D356" s="8"/>
      <c r="E356" s="8"/>
      <c r="F356" s="8"/>
      <c r="G356" s="8"/>
      <c r="H356" s="8"/>
      <c r="I356" s="8"/>
      <c r="J356" s="8"/>
      <c r="K356" s="8"/>
      <c r="L356" s="9"/>
      <c r="M356" s="9"/>
      <c r="N356" s="9"/>
      <c r="O356" s="9"/>
    </row>
    <row r="357" spans="1:15" x14ac:dyDescent="0.3">
      <c r="A357" s="8">
        <f>service_order__4[[#This Row],[id]]</f>
        <v>365</v>
      </c>
      <c r="B357" s="11">
        <f>ROUNDDOWN(AUX!$O$4*service_order__4[[#This Row],[created_at]]+AUX!$O$3,0)</f>
        <v>44175</v>
      </c>
      <c r="C357" s="8"/>
      <c r="D357" s="8"/>
      <c r="E357" s="8"/>
      <c r="F357" s="8"/>
      <c r="G357" s="8"/>
      <c r="H357" s="8"/>
      <c r="I357" s="8"/>
      <c r="J357" s="8"/>
      <c r="K357" s="8"/>
      <c r="L357" s="9"/>
      <c r="M357" s="9"/>
      <c r="N357" s="9"/>
      <c r="O357" s="9"/>
    </row>
    <row r="358" spans="1:15" x14ac:dyDescent="0.3">
      <c r="A358" s="8">
        <f>service_order__4[[#This Row],[id]]</f>
        <v>366</v>
      </c>
      <c r="B358" s="11">
        <f>ROUNDDOWN(AUX!$O$4*service_order__4[[#This Row],[created_at]]+AUX!$O$3,0)</f>
        <v>44175</v>
      </c>
      <c r="C358" s="8"/>
      <c r="D358" s="8"/>
      <c r="E358" s="8"/>
      <c r="F358" s="8"/>
      <c r="G358" s="8"/>
      <c r="H358" s="8"/>
      <c r="I358" s="8"/>
      <c r="J358" s="8"/>
      <c r="K358" s="8"/>
      <c r="L358" s="9"/>
      <c r="M358" s="9"/>
      <c r="N358" s="9"/>
      <c r="O358" s="9"/>
    </row>
    <row r="359" spans="1:15" x14ac:dyDescent="0.3">
      <c r="A359" s="8">
        <f>service_order__4[[#This Row],[id]]</f>
        <v>367</v>
      </c>
      <c r="B359" s="11">
        <f>ROUNDDOWN(AUX!$O$4*service_order__4[[#This Row],[created_at]]+AUX!$O$3,0)</f>
        <v>44175</v>
      </c>
      <c r="C359" s="8"/>
      <c r="D359" s="8"/>
      <c r="E359" s="8"/>
      <c r="F359" s="8"/>
      <c r="G359" s="8"/>
      <c r="H359" s="8"/>
      <c r="I359" s="8"/>
      <c r="J359" s="8"/>
      <c r="K359" s="8"/>
      <c r="L359" s="9"/>
      <c r="M359" s="9"/>
      <c r="N359" s="9"/>
      <c r="O359" s="9"/>
    </row>
    <row r="360" spans="1:15" x14ac:dyDescent="0.3">
      <c r="A360" s="8">
        <f>service_order__4[[#This Row],[id]]</f>
        <v>368</v>
      </c>
      <c r="B360" s="11">
        <f>ROUNDDOWN(AUX!$O$4*service_order__4[[#This Row],[created_at]]+AUX!$O$3,0)</f>
        <v>44175</v>
      </c>
      <c r="C360" s="8"/>
      <c r="D360" s="8"/>
      <c r="E360" s="8"/>
      <c r="F360" s="8"/>
      <c r="G360" s="8"/>
      <c r="H360" s="8"/>
      <c r="I360" s="8"/>
      <c r="J360" s="8"/>
      <c r="K360" s="8"/>
      <c r="L360" s="9"/>
      <c r="M360" s="9"/>
      <c r="N360" s="9"/>
      <c r="O360" s="9"/>
    </row>
    <row r="361" spans="1:15" x14ac:dyDescent="0.3">
      <c r="A361" s="8">
        <f>service_order__4[[#This Row],[id]]</f>
        <v>369</v>
      </c>
      <c r="B361" s="11">
        <f>ROUNDDOWN(AUX!$O$4*service_order__4[[#This Row],[created_at]]+AUX!$O$3,0)</f>
        <v>44175</v>
      </c>
      <c r="C361" s="8"/>
      <c r="D361" s="8"/>
      <c r="E361" s="8"/>
      <c r="F361" s="8"/>
      <c r="G361" s="8"/>
      <c r="H361" s="8"/>
      <c r="I361" s="8"/>
      <c r="J361" s="8"/>
      <c r="K361" s="8"/>
      <c r="L361" s="9"/>
      <c r="M361" s="9"/>
      <c r="N361" s="9"/>
      <c r="O361" s="9"/>
    </row>
    <row r="362" spans="1:15" x14ac:dyDescent="0.3">
      <c r="A362" s="8">
        <f>service_order__4[[#This Row],[id]]</f>
        <v>370</v>
      </c>
      <c r="B362" s="11">
        <f>ROUNDDOWN(AUX!$O$4*service_order__4[[#This Row],[created_at]]+AUX!$O$3,0)</f>
        <v>44175</v>
      </c>
      <c r="C362" s="8"/>
      <c r="D362" s="8"/>
      <c r="E362" s="8"/>
      <c r="F362" s="8"/>
      <c r="G362" s="8"/>
      <c r="H362" s="8"/>
      <c r="I362" s="8"/>
      <c r="J362" s="8"/>
      <c r="K362" s="8"/>
      <c r="L362" s="9"/>
      <c r="M362" s="9"/>
      <c r="N362" s="9"/>
      <c r="O362" s="9"/>
    </row>
    <row r="363" spans="1:15" x14ac:dyDescent="0.3">
      <c r="A363" s="8">
        <f>service_order__4[[#This Row],[id]]</f>
        <v>371</v>
      </c>
      <c r="B363" s="11">
        <f>ROUNDDOWN(AUX!$O$4*service_order__4[[#This Row],[created_at]]+AUX!$O$3,0)</f>
        <v>44175</v>
      </c>
      <c r="C363" s="8"/>
      <c r="D363" s="8"/>
      <c r="E363" s="8"/>
      <c r="F363" s="8"/>
      <c r="G363" s="8"/>
      <c r="H363" s="8"/>
      <c r="I363" s="8"/>
      <c r="J363" s="8"/>
      <c r="K363" s="8"/>
      <c r="L363" s="9"/>
      <c r="M363" s="9"/>
      <c r="N363" s="9"/>
      <c r="O363" s="9"/>
    </row>
    <row r="364" spans="1:15" x14ac:dyDescent="0.3">
      <c r="A364" s="8">
        <f>service_order__4[[#This Row],[id]]</f>
        <v>372</v>
      </c>
      <c r="B364" s="11">
        <f>ROUNDDOWN(AUX!$O$4*service_order__4[[#This Row],[created_at]]+AUX!$O$3,0)</f>
        <v>44236</v>
      </c>
      <c r="C364" s="8"/>
      <c r="D364" s="8"/>
      <c r="E364" s="8"/>
      <c r="F364" s="8"/>
      <c r="G364" s="8"/>
      <c r="H364" s="8"/>
      <c r="I364" s="8"/>
      <c r="J364" s="8"/>
      <c r="K364" s="8"/>
      <c r="L364" s="9"/>
      <c r="M364" s="9"/>
      <c r="N364" s="9"/>
      <c r="O364" s="9"/>
    </row>
    <row r="365" spans="1:15" x14ac:dyDescent="0.3">
      <c r="A365" s="8">
        <f>service_order__4[[#This Row],[id]]</f>
        <v>373</v>
      </c>
      <c r="B365" s="11">
        <f>ROUNDDOWN(AUX!$O$4*service_order__4[[#This Row],[created_at]]+AUX!$O$3,0)</f>
        <v>44179</v>
      </c>
      <c r="C365" s="8"/>
      <c r="D365" s="8"/>
      <c r="E365" s="8"/>
      <c r="F365" s="8"/>
      <c r="G365" s="8"/>
      <c r="H365" s="8"/>
      <c r="I365" s="8"/>
      <c r="J365" s="8"/>
      <c r="K365" s="8"/>
      <c r="L365" s="9"/>
      <c r="M365" s="9"/>
      <c r="N365" s="9"/>
      <c r="O365" s="9"/>
    </row>
    <row r="366" spans="1:15" x14ac:dyDescent="0.3">
      <c r="A366" s="8">
        <f>service_order__4[[#This Row],[id]]</f>
        <v>374</v>
      </c>
      <c r="B366" s="11">
        <f>ROUNDDOWN(AUX!$O$4*service_order__4[[#This Row],[created_at]]+AUX!$O$3,0)</f>
        <v>44179</v>
      </c>
      <c r="C366" s="8"/>
      <c r="D366" s="8"/>
      <c r="E366" s="8"/>
      <c r="F366" s="8"/>
      <c r="G366" s="8"/>
      <c r="H366" s="8"/>
      <c r="I366" s="8"/>
      <c r="J366" s="8"/>
      <c r="K366" s="8"/>
      <c r="L366" s="9"/>
      <c r="M366" s="9"/>
      <c r="N366" s="9"/>
      <c r="O366" s="9"/>
    </row>
    <row r="367" spans="1:15" x14ac:dyDescent="0.3">
      <c r="A367" s="8">
        <f>service_order__4[[#This Row],[id]]</f>
        <v>375</v>
      </c>
      <c r="B367" s="11">
        <f>ROUNDDOWN(AUX!$O$4*service_order__4[[#This Row],[created_at]]+AUX!$O$3,0)</f>
        <v>44200</v>
      </c>
      <c r="C367" s="8"/>
      <c r="D367" s="8"/>
      <c r="E367" s="8"/>
      <c r="F367" s="8"/>
      <c r="G367" s="8"/>
      <c r="H367" s="8"/>
      <c r="I367" s="8"/>
      <c r="J367" s="8"/>
      <c r="K367" s="8"/>
      <c r="L367" s="9"/>
      <c r="M367" s="9"/>
      <c r="N367" s="9"/>
      <c r="O367" s="9"/>
    </row>
    <row r="368" spans="1:15" x14ac:dyDescent="0.3">
      <c r="A368" s="8">
        <f>service_order__4[[#This Row],[id]]</f>
        <v>376</v>
      </c>
      <c r="B368" s="11">
        <f>ROUNDDOWN(AUX!$O$4*service_order__4[[#This Row],[created_at]]+AUX!$O$3,0)</f>
        <v>44200</v>
      </c>
      <c r="C368" s="8"/>
      <c r="D368" s="8"/>
      <c r="E368" s="8"/>
      <c r="F368" s="8"/>
      <c r="G368" s="8"/>
      <c r="H368" s="8"/>
      <c r="I368" s="8"/>
      <c r="J368" s="8"/>
      <c r="K368" s="8"/>
      <c r="L368" s="9"/>
      <c r="M368" s="9"/>
      <c r="N368" s="9"/>
      <c r="O368" s="9"/>
    </row>
    <row r="369" spans="1:15" x14ac:dyDescent="0.3">
      <c r="A369" s="8">
        <f>service_order__4[[#This Row],[id]]</f>
        <v>377</v>
      </c>
      <c r="B369" s="11">
        <f>ROUNDDOWN(AUX!$O$4*service_order__4[[#This Row],[created_at]]+AUX!$O$3,0)</f>
        <v>44200</v>
      </c>
      <c r="C369" s="8"/>
      <c r="D369" s="8"/>
      <c r="E369" s="8"/>
      <c r="F369" s="8"/>
      <c r="G369" s="8"/>
      <c r="H369" s="8"/>
      <c r="I369" s="8"/>
      <c r="J369" s="8"/>
      <c r="K369" s="8"/>
      <c r="L369" s="9"/>
      <c r="M369" s="9"/>
      <c r="N369" s="9"/>
      <c r="O369" s="9"/>
    </row>
    <row r="370" spans="1:15" x14ac:dyDescent="0.3">
      <c r="A370" s="8">
        <f>service_order__4[[#This Row],[id]]</f>
        <v>378</v>
      </c>
      <c r="B370" s="11">
        <f>ROUNDDOWN(AUX!$O$4*service_order__4[[#This Row],[created_at]]+AUX!$O$3,0)</f>
        <v>44200</v>
      </c>
      <c r="C370" s="8"/>
      <c r="D370" s="8"/>
      <c r="E370" s="8"/>
      <c r="F370" s="8"/>
      <c r="G370" s="8"/>
      <c r="H370" s="8"/>
      <c r="I370" s="8"/>
      <c r="J370" s="8"/>
      <c r="K370" s="8"/>
      <c r="L370" s="9"/>
      <c r="M370" s="9"/>
      <c r="N370" s="9"/>
      <c r="O370" s="9"/>
    </row>
    <row r="371" spans="1:15" x14ac:dyDescent="0.3">
      <c r="A371" s="8">
        <f>service_order__4[[#This Row],[id]]</f>
        <v>379</v>
      </c>
      <c r="B371" s="11">
        <f>ROUNDDOWN(AUX!$O$4*service_order__4[[#This Row],[created_at]]+AUX!$O$3,0)</f>
        <v>44201</v>
      </c>
      <c r="C371" s="8"/>
      <c r="D371" s="8"/>
      <c r="E371" s="8"/>
      <c r="F371" s="8"/>
      <c r="G371" s="8"/>
      <c r="H371" s="8"/>
      <c r="I371" s="8"/>
      <c r="J371" s="8"/>
      <c r="K371" s="8"/>
      <c r="L371" s="9"/>
      <c r="M371" s="9"/>
      <c r="N371" s="9"/>
      <c r="O371" s="9"/>
    </row>
    <row r="372" spans="1:15" x14ac:dyDescent="0.3">
      <c r="A372" s="8">
        <f>service_order__4[[#This Row],[id]]</f>
        <v>380</v>
      </c>
      <c r="B372" s="11">
        <f>ROUNDDOWN(AUX!$O$4*service_order__4[[#This Row],[created_at]]+AUX!$O$3,0)</f>
        <v>44202</v>
      </c>
      <c r="C372" s="8"/>
      <c r="D372" s="8"/>
      <c r="E372" s="8"/>
      <c r="F372" s="8"/>
      <c r="G372" s="8"/>
      <c r="H372" s="8"/>
      <c r="I372" s="8"/>
      <c r="J372" s="8"/>
      <c r="K372" s="8"/>
      <c r="L372" s="9"/>
      <c r="M372" s="9"/>
      <c r="N372" s="9"/>
      <c r="O372" s="9"/>
    </row>
    <row r="373" spans="1:15" x14ac:dyDescent="0.3">
      <c r="A373" s="8">
        <f>service_order__4[[#This Row],[id]]</f>
        <v>381</v>
      </c>
      <c r="B373" s="11">
        <f>ROUNDDOWN(AUX!$O$4*service_order__4[[#This Row],[created_at]]+AUX!$O$3,0)</f>
        <v>44236</v>
      </c>
      <c r="C373" s="8"/>
      <c r="D373" s="8"/>
      <c r="E373" s="8"/>
      <c r="F373" s="8"/>
      <c r="G373" s="8"/>
      <c r="H373" s="8"/>
      <c r="I373" s="8"/>
      <c r="J373" s="8"/>
      <c r="K373" s="8"/>
      <c r="L373" s="9"/>
      <c r="M373" s="9"/>
      <c r="N373" s="9"/>
      <c r="O373" s="9"/>
    </row>
    <row r="374" spans="1:15" x14ac:dyDescent="0.3">
      <c r="A374" s="8">
        <f>service_order__4[[#This Row],[id]]</f>
        <v>382</v>
      </c>
      <c r="B374" s="11">
        <f>ROUNDDOWN(AUX!$O$4*service_order__4[[#This Row],[created_at]]+AUX!$O$3,0)</f>
        <v>44229</v>
      </c>
      <c r="C374" s="8"/>
      <c r="D374" s="8"/>
      <c r="E374" s="8"/>
      <c r="F374" s="8"/>
      <c r="G374" s="8"/>
      <c r="H374" s="8"/>
      <c r="I374" s="8"/>
      <c r="J374" s="8"/>
      <c r="K374" s="8"/>
      <c r="L374" s="9"/>
      <c r="M374" s="9"/>
      <c r="N374" s="9"/>
      <c r="O374" s="9"/>
    </row>
    <row r="375" spans="1:15" x14ac:dyDescent="0.3">
      <c r="A375" s="8">
        <f>service_order__4[[#This Row],[id]]</f>
        <v>383</v>
      </c>
      <c r="B375" s="11">
        <f>ROUNDDOWN(AUX!$O$4*service_order__4[[#This Row],[created_at]]+AUX!$O$3,0)</f>
        <v>44238</v>
      </c>
      <c r="C375" s="8"/>
      <c r="D375" s="8"/>
      <c r="E375" s="8"/>
      <c r="F375" s="8"/>
      <c r="G375" s="8"/>
      <c r="H375" s="8"/>
      <c r="I375" s="8"/>
      <c r="J375" s="8"/>
      <c r="K375" s="8"/>
      <c r="L375" s="9"/>
      <c r="M375" s="9"/>
      <c r="N375" s="9"/>
      <c r="O375" s="9"/>
    </row>
    <row r="376" spans="1:15" x14ac:dyDescent="0.3">
      <c r="A376" s="8">
        <f>service_order__4[[#This Row],[id]]</f>
        <v>384</v>
      </c>
      <c r="B376" s="11">
        <f>ROUNDDOWN(AUX!$O$4*service_order__4[[#This Row],[created_at]]+AUX!$O$3,0)</f>
        <v>44239</v>
      </c>
      <c r="C376" s="8"/>
      <c r="D376" s="8"/>
      <c r="E376" s="8"/>
      <c r="F376" s="8"/>
      <c r="G376" s="8"/>
      <c r="H376" s="8"/>
      <c r="I376" s="8"/>
      <c r="J376" s="8"/>
      <c r="K376" s="8"/>
      <c r="L376" s="9"/>
      <c r="M376" s="9"/>
      <c r="N376" s="9"/>
      <c r="O376" s="9"/>
    </row>
    <row r="377" spans="1:15" x14ac:dyDescent="0.3">
      <c r="A377" s="8">
        <f>service_order__4[[#This Row],[id]]</f>
        <v>385</v>
      </c>
      <c r="B377" s="11">
        <f>ROUNDDOWN(AUX!$O$4*service_order__4[[#This Row],[created_at]]+AUX!$O$3,0)</f>
        <v>44244</v>
      </c>
      <c r="C377" s="8"/>
      <c r="D377" s="8"/>
      <c r="E377" s="8"/>
      <c r="F377" s="8"/>
      <c r="G377" s="8"/>
      <c r="H377" s="8"/>
      <c r="I377" s="8"/>
      <c r="J377" s="8"/>
      <c r="K377" s="8"/>
      <c r="L377" s="9"/>
      <c r="M377" s="9"/>
      <c r="N377" s="9"/>
      <c r="O377" s="9"/>
    </row>
    <row r="378" spans="1:15" x14ac:dyDescent="0.3">
      <c r="A378" s="8">
        <f>service_order__4[[#This Row],[id]]</f>
        <v>386</v>
      </c>
      <c r="B378" s="11">
        <f>ROUNDDOWN(AUX!$O$4*service_order__4[[#This Row],[created_at]]+AUX!$O$3,0)</f>
        <v>44244</v>
      </c>
      <c r="C378" s="8"/>
      <c r="D378" s="8"/>
      <c r="E378" s="8"/>
      <c r="F378" s="8"/>
      <c r="G378" s="8"/>
      <c r="H378" s="8"/>
      <c r="I378" s="8"/>
      <c r="J378" s="8"/>
      <c r="K378" s="8"/>
      <c r="L378" s="9"/>
      <c r="M378" s="9"/>
      <c r="N378" s="9"/>
      <c r="O378" s="9"/>
    </row>
    <row r="379" spans="1:15" x14ac:dyDescent="0.3">
      <c r="A379" s="8">
        <f>service_order__4[[#This Row],[id]]</f>
        <v>387</v>
      </c>
      <c r="B379" s="11">
        <f>ROUNDDOWN(AUX!$O$4*service_order__4[[#This Row],[created_at]]+AUX!$O$3,0)</f>
        <v>44244</v>
      </c>
      <c r="C379" s="8"/>
      <c r="D379" s="8"/>
      <c r="E379" s="8"/>
      <c r="F379" s="8"/>
      <c r="G379" s="8"/>
      <c r="H379" s="8"/>
      <c r="I379" s="8"/>
      <c r="J379" s="8"/>
      <c r="K379" s="8"/>
      <c r="L379" s="9"/>
      <c r="M379" s="9"/>
      <c r="N379" s="9"/>
      <c r="O379" s="9"/>
    </row>
    <row r="380" spans="1:15" x14ac:dyDescent="0.3">
      <c r="A380" s="8">
        <f>service_order__4[[#This Row],[id]]</f>
        <v>388</v>
      </c>
      <c r="B380" s="11">
        <f>ROUNDDOWN(AUX!$O$4*service_order__4[[#This Row],[created_at]]+AUX!$O$3,0)</f>
        <v>44246</v>
      </c>
      <c r="C380" s="8"/>
      <c r="D380" s="8"/>
      <c r="E380" s="8"/>
      <c r="F380" s="8"/>
      <c r="G380" s="8"/>
      <c r="H380" s="8"/>
      <c r="I380" s="8"/>
      <c r="J380" s="8"/>
      <c r="K380" s="8"/>
      <c r="L380" s="9"/>
      <c r="M380" s="9"/>
      <c r="N380" s="9"/>
      <c r="O380" s="9"/>
    </row>
    <row r="381" spans="1:15" x14ac:dyDescent="0.3">
      <c r="A381" s="8">
        <f>service_order__4[[#This Row],[id]]</f>
        <v>389</v>
      </c>
      <c r="B381" s="11">
        <f>ROUNDDOWN(AUX!$O$4*service_order__4[[#This Row],[created_at]]+AUX!$O$3,0)</f>
        <v>44246</v>
      </c>
      <c r="C381" s="8"/>
      <c r="D381" s="8"/>
      <c r="E381" s="8"/>
      <c r="F381" s="8"/>
      <c r="G381" s="8"/>
      <c r="H381" s="8"/>
      <c r="I381" s="8"/>
      <c r="J381" s="8"/>
      <c r="K381" s="8"/>
      <c r="L381" s="9"/>
      <c r="M381" s="9"/>
      <c r="N381" s="9"/>
      <c r="O381" s="9"/>
    </row>
    <row r="382" spans="1:15" x14ac:dyDescent="0.3">
      <c r="A382" s="8">
        <f>service_order__4[[#This Row],[id]]</f>
        <v>390</v>
      </c>
      <c r="B382" s="11">
        <f>ROUNDDOWN(AUX!$O$4*service_order__4[[#This Row],[created_at]]+AUX!$O$3,0)</f>
        <v>44246</v>
      </c>
      <c r="C382" s="8"/>
      <c r="D382" s="8"/>
      <c r="E382" s="8"/>
      <c r="F382" s="8"/>
      <c r="G382" s="8"/>
      <c r="H382" s="8"/>
      <c r="I382" s="8"/>
      <c r="J382" s="8"/>
      <c r="K382" s="8"/>
      <c r="L382" s="9"/>
      <c r="M382" s="9"/>
      <c r="N382" s="9"/>
      <c r="O382" s="9"/>
    </row>
    <row r="383" spans="1:15" x14ac:dyDescent="0.3">
      <c r="A383" s="8">
        <f>service_order__4[[#This Row],[id]]</f>
        <v>391</v>
      </c>
      <c r="B383" s="11">
        <f>ROUNDDOWN(AUX!$O$4*service_order__4[[#This Row],[created_at]]+AUX!$O$3,0)</f>
        <v>44249</v>
      </c>
      <c r="C383" s="8"/>
      <c r="D383" s="8"/>
      <c r="E383" s="8"/>
      <c r="F383" s="8"/>
      <c r="G383" s="8"/>
      <c r="H383" s="8"/>
      <c r="I383" s="8"/>
      <c r="J383" s="8"/>
      <c r="K383" s="8"/>
      <c r="L383" s="9"/>
      <c r="M383" s="9"/>
      <c r="N383" s="9"/>
      <c r="O383" s="9"/>
    </row>
    <row r="384" spans="1:15" x14ac:dyDescent="0.3">
      <c r="A384" s="8">
        <f>service_order__4[[#This Row],[id]]</f>
        <v>392</v>
      </c>
      <c r="B384" s="11">
        <f>ROUNDDOWN(AUX!$O$4*service_order__4[[#This Row],[created_at]]+AUX!$O$3,0)</f>
        <v>44249</v>
      </c>
      <c r="C384" s="8"/>
      <c r="D384" s="8"/>
      <c r="E384" s="8"/>
      <c r="F384" s="8"/>
      <c r="G384" s="8"/>
      <c r="H384" s="8"/>
      <c r="I384" s="8"/>
      <c r="J384" s="8"/>
      <c r="K384" s="8"/>
      <c r="L384" s="9"/>
      <c r="M384" s="9"/>
      <c r="N384" s="9"/>
      <c r="O384" s="9"/>
    </row>
    <row r="385" spans="1:15" x14ac:dyDescent="0.3">
      <c r="A385" s="8">
        <f>service_order__4[[#This Row],[id]]</f>
        <v>393</v>
      </c>
      <c r="B385" s="11">
        <f>ROUNDDOWN(AUX!$O$4*service_order__4[[#This Row],[created_at]]+AUX!$O$3,0)</f>
        <v>44249</v>
      </c>
      <c r="C385" s="8"/>
      <c r="D385" s="8"/>
      <c r="E385" s="8"/>
      <c r="F385" s="8"/>
      <c r="G385" s="8"/>
      <c r="H385" s="8"/>
      <c r="I385" s="8"/>
      <c r="J385" s="8"/>
      <c r="K385" s="8"/>
      <c r="L385" s="9"/>
      <c r="M385" s="9"/>
      <c r="N385" s="9"/>
      <c r="O385" s="9"/>
    </row>
    <row r="386" spans="1:15" x14ac:dyDescent="0.3">
      <c r="A386" s="8">
        <f>service_order__4[[#This Row],[id]]</f>
        <v>394</v>
      </c>
      <c r="B386" s="11">
        <f>ROUNDDOWN(AUX!$O$4*service_order__4[[#This Row],[created_at]]+AUX!$O$3,0)</f>
        <v>44270</v>
      </c>
      <c r="C386" s="8"/>
      <c r="D386" s="8"/>
      <c r="E386" s="8"/>
      <c r="F386" s="8"/>
      <c r="G386" s="8"/>
      <c r="H386" s="8"/>
      <c r="I386" s="8"/>
      <c r="J386" s="8"/>
      <c r="K386" s="8"/>
      <c r="L386" s="9"/>
      <c r="M386" s="9"/>
      <c r="N386" s="9"/>
      <c r="O386" s="9"/>
    </row>
    <row r="387" spans="1:15" x14ac:dyDescent="0.3">
      <c r="A387" s="8">
        <f>service_order__4[[#This Row],[id]]</f>
        <v>395</v>
      </c>
      <c r="B387" s="11">
        <f>ROUNDDOWN(AUX!$O$4*service_order__4[[#This Row],[created_at]]+AUX!$O$3,0)</f>
        <v>44249</v>
      </c>
      <c r="C387" s="8"/>
      <c r="D387" s="8"/>
      <c r="E387" s="8"/>
      <c r="F387" s="8"/>
      <c r="G387" s="8"/>
      <c r="H387" s="8"/>
      <c r="I387" s="8"/>
      <c r="J387" s="8"/>
      <c r="K387" s="8"/>
      <c r="L387" s="9"/>
      <c r="M387" s="9"/>
      <c r="N387" s="9"/>
      <c r="O387" s="9"/>
    </row>
    <row r="388" spans="1:15" x14ac:dyDescent="0.3">
      <c r="A388" s="8">
        <f>service_order__4[[#This Row],[id]]</f>
        <v>396</v>
      </c>
      <c r="B388" s="11">
        <f>ROUNDDOWN(AUX!$O$4*service_order__4[[#This Row],[created_at]]+AUX!$O$3,0)</f>
        <v>44249</v>
      </c>
      <c r="C388" s="8"/>
      <c r="D388" s="8"/>
      <c r="E388" s="8"/>
      <c r="F388" s="8"/>
      <c r="G388" s="8"/>
      <c r="H388" s="8"/>
      <c r="I388" s="8"/>
      <c r="J388" s="8"/>
      <c r="K388" s="8"/>
      <c r="L388" s="9"/>
      <c r="M388" s="9"/>
      <c r="N388" s="9"/>
      <c r="O388" s="9"/>
    </row>
    <row r="389" spans="1:15" x14ac:dyDescent="0.3">
      <c r="A389" s="8">
        <f>service_order__4[[#This Row],[id]]</f>
        <v>397</v>
      </c>
      <c r="B389" s="11">
        <f>ROUNDDOWN(AUX!$O$4*service_order__4[[#This Row],[created_at]]+AUX!$O$3,0)</f>
        <v>44249</v>
      </c>
      <c r="C389" s="8"/>
      <c r="D389" s="8"/>
      <c r="E389" s="8"/>
      <c r="F389" s="8"/>
      <c r="G389" s="8"/>
      <c r="H389" s="8"/>
      <c r="I389" s="8"/>
      <c r="J389" s="8"/>
      <c r="K389" s="8"/>
      <c r="L389" s="9"/>
      <c r="M389" s="9"/>
      <c r="N389" s="9"/>
      <c r="O389" s="9"/>
    </row>
    <row r="390" spans="1:15" x14ac:dyDescent="0.3">
      <c r="A390" s="8">
        <f>service_order__4[[#This Row],[id]]</f>
        <v>398</v>
      </c>
      <c r="B390" s="11">
        <f>ROUNDDOWN(AUX!$O$4*service_order__4[[#This Row],[created_at]]+AUX!$O$3,0)</f>
        <v>44249</v>
      </c>
      <c r="C390" s="8"/>
      <c r="D390" s="8"/>
      <c r="E390" s="8"/>
      <c r="F390" s="8"/>
      <c r="G390" s="8"/>
      <c r="H390" s="8"/>
      <c r="I390" s="8"/>
      <c r="J390" s="8"/>
      <c r="K390" s="8"/>
      <c r="L390" s="9"/>
      <c r="M390" s="9"/>
      <c r="N390" s="9"/>
      <c r="O390" s="9"/>
    </row>
    <row r="391" spans="1:15" x14ac:dyDescent="0.3">
      <c r="A391" s="8">
        <f>service_order__4[[#This Row],[id]]</f>
        <v>399</v>
      </c>
      <c r="B391" s="11">
        <f>ROUNDDOWN(AUX!$O$4*service_order__4[[#This Row],[created_at]]+AUX!$O$3,0)</f>
        <v>44250</v>
      </c>
      <c r="C391" s="8"/>
      <c r="D391" s="8"/>
      <c r="E391" s="8"/>
      <c r="F391" s="8"/>
      <c r="G391" s="8"/>
      <c r="H391" s="8"/>
      <c r="I391" s="8"/>
      <c r="J391" s="8"/>
      <c r="K391" s="8"/>
      <c r="L391" s="9"/>
      <c r="M391" s="9"/>
      <c r="N391" s="9"/>
      <c r="O391" s="9"/>
    </row>
    <row r="392" spans="1:15" x14ac:dyDescent="0.3">
      <c r="A392" s="8">
        <f>service_order__4[[#This Row],[id]]</f>
        <v>400</v>
      </c>
      <c r="B392" s="11">
        <f>ROUNDDOWN(AUX!$O$4*service_order__4[[#This Row],[created_at]]+AUX!$O$3,0)</f>
        <v>44250</v>
      </c>
      <c r="C392" s="8"/>
      <c r="D392" s="8"/>
      <c r="E392" s="8"/>
      <c r="F392" s="8"/>
      <c r="G392" s="8"/>
      <c r="H392" s="8"/>
      <c r="I392" s="8"/>
      <c r="J392" s="8"/>
      <c r="K392" s="8"/>
      <c r="L392" s="9"/>
      <c r="M392" s="9"/>
      <c r="N392" s="9"/>
      <c r="O392" s="9"/>
    </row>
    <row r="393" spans="1:15" x14ac:dyDescent="0.3">
      <c r="A393" s="8">
        <f>service_order__4[[#This Row],[id]]</f>
        <v>401</v>
      </c>
      <c r="B393" s="11">
        <f>ROUNDDOWN(AUX!$O$4*service_order__4[[#This Row],[created_at]]+AUX!$O$3,0)</f>
        <v>44250</v>
      </c>
      <c r="C393" s="8"/>
      <c r="D393" s="8"/>
      <c r="E393" s="8"/>
      <c r="F393" s="8"/>
      <c r="G393" s="8"/>
      <c r="H393" s="8"/>
      <c r="I393" s="8"/>
      <c r="J393" s="8"/>
      <c r="K393" s="8"/>
      <c r="L393" s="9"/>
      <c r="M393" s="9"/>
      <c r="N393" s="9"/>
      <c r="O393" s="9"/>
    </row>
    <row r="394" spans="1:15" x14ac:dyDescent="0.3">
      <c r="A394" s="8">
        <f>service_order__4[[#This Row],[id]]</f>
        <v>402</v>
      </c>
      <c r="B394" s="11">
        <f>ROUNDDOWN(AUX!$O$4*service_order__4[[#This Row],[created_at]]+AUX!$O$3,0)</f>
        <v>44250</v>
      </c>
      <c r="C394" s="8"/>
      <c r="D394" s="8"/>
      <c r="E394" s="8"/>
      <c r="F394" s="8"/>
      <c r="G394" s="8"/>
      <c r="H394" s="8"/>
      <c r="I394" s="8"/>
      <c r="J394" s="8"/>
      <c r="K394" s="8"/>
      <c r="L394" s="9"/>
      <c r="M394" s="9"/>
      <c r="N394" s="9"/>
      <c r="O394" s="9"/>
    </row>
    <row r="395" spans="1:15" x14ac:dyDescent="0.3">
      <c r="A395" s="8">
        <f>service_order__4[[#This Row],[id]]</f>
        <v>403</v>
      </c>
      <c r="B395" s="11">
        <f>ROUNDDOWN(AUX!$O$4*service_order__4[[#This Row],[created_at]]+AUX!$O$3,0)</f>
        <v>44263</v>
      </c>
      <c r="C395" s="8"/>
      <c r="D395" s="8"/>
      <c r="E395" s="8"/>
      <c r="F395" s="8"/>
      <c r="G395" s="8"/>
      <c r="H395" s="8"/>
      <c r="I395" s="8"/>
      <c r="J395" s="8"/>
      <c r="K395" s="8"/>
      <c r="L395" s="9"/>
      <c r="M395" s="9"/>
      <c r="N395" s="9"/>
      <c r="O395" s="9"/>
    </row>
    <row r="396" spans="1:15" x14ac:dyDescent="0.3">
      <c r="A396" s="8">
        <f>service_order__4[[#This Row],[id]]</f>
        <v>404</v>
      </c>
      <c r="B396" s="11">
        <f>ROUNDDOWN(AUX!$O$4*service_order__4[[#This Row],[created_at]]+AUX!$O$3,0)</f>
        <v>44250</v>
      </c>
      <c r="C396" s="8"/>
      <c r="D396" s="8"/>
      <c r="E396" s="8"/>
      <c r="F396" s="8"/>
      <c r="G396" s="8"/>
      <c r="H396" s="8"/>
      <c r="I396" s="8"/>
      <c r="J396" s="8"/>
      <c r="K396" s="8"/>
      <c r="L396" s="9"/>
      <c r="M396" s="9"/>
      <c r="N396" s="9"/>
      <c r="O396" s="9"/>
    </row>
    <row r="397" spans="1:15" x14ac:dyDescent="0.3">
      <c r="A397" s="8">
        <f>service_order__4[[#This Row],[id]]</f>
        <v>405</v>
      </c>
      <c r="B397" s="11">
        <f>ROUNDDOWN(AUX!$O$4*service_order__4[[#This Row],[created_at]]+AUX!$O$3,0)</f>
        <v>44250</v>
      </c>
      <c r="C397" s="8"/>
      <c r="D397" s="8"/>
      <c r="E397" s="8"/>
      <c r="F397" s="8"/>
      <c r="G397" s="8"/>
      <c r="H397" s="8"/>
      <c r="I397" s="8"/>
      <c r="J397" s="8"/>
      <c r="K397" s="8"/>
      <c r="L397" s="9"/>
      <c r="M397" s="9"/>
      <c r="N397" s="9"/>
      <c r="O397" s="9"/>
    </row>
    <row r="398" spans="1:15" x14ac:dyDescent="0.3">
      <c r="A398" s="8">
        <f>service_order__4[[#This Row],[id]]</f>
        <v>406</v>
      </c>
      <c r="B398" s="11">
        <f>ROUNDDOWN(AUX!$O$4*service_order__4[[#This Row],[created_at]]+AUX!$O$3,0)</f>
        <v>44250</v>
      </c>
      <c r="C398" s="8"/>
      <c r="D398" s="8"/>
      <c r="E398" s="8"/>
      <c r="F398" s="8"/>
      <c r="G398" s="8"/>
      <c r="H398" s="8"/>
      <c r="I398" s="8"/>
      <c r="J398" s="8"/>
      <c r="K398" s="8"/>
      <c r="L398" s="9"/>
      <c r="M398" s="9"/>
      <c r="N398" s="9"/>
      <c r="O398" s="9"/>
    </row>
    <row r="399" spans="1:15" x14ac:dyDescent="0.3">
      <c r="A399" s="8">
        <f>service_order__4[[#This Row],[id]]</f>
        <v>407</v>
      </c>
      <c r="B399" s="11">
        <f>ROUNDDOWN(AUX!$O$4*service_order__4[[#This Row],[created_at]]+AUX!$O$3,0)</f>
        <v>44253</v>
      </c>
      <c r="C399" s="8"/>
      <c r="D399" s="8"/>
      <c r="E399" s="8"/>
      <c r="F399" s="8"/>
      <c r="G399" s="8"/>
      <c r="H399" s="8"/>
      <c r="I399" s="8"/>
      <c r="J399" s="8"/>
      <c r="K399" s="8"/>
      <c r="L399" s="9"/>
      <c r="M399" s="9"/>
      <c r="N399" s="9"/>
      <c r="O399" s="9"/>
    </row>
    <row r="400" spans="1:15" x14ac:dyDescent="0.3">
      <c r="A400" s="8">
        <f>service_order__4[[#This Row],[id]]</f>
        <v>408</v>
      </c>
      <c r="B400" s="11">
        <f>ROUNDDOWN(AUX!$O$4*service_order__4[[#This Row],[created_at]]+AUX!$O$3,0)</f>
        <v>44251</v>
      </c>
      <c r="C400" s="8"/>
      <c r="D400" s="8"/>
      <c r="E400" s="8"/>
      <c r="F400" s="8"/>
      <c r="G400" s="8"/>
      <c r="H400" s="8"/>
      <c r="I400" s="8"/>
      <c r="J400" s="8"/>
      <c r="K400" s="8"/>
      <c r="L400" s="9"/>
      <c r="M400" s="9"/>
      <c r="N400" s="9"/>
      <c r="O400" s="9"/>
    </row>
    <row r="401" spans="1:15" x14ac:dyDescent="0.3">
      <c r="A401" s="8">
        <f>service_order__4[[#This Row],[id]]</f>
        <v>409</v>
      </c>
      <c r="B401" s="11">
        <f>ROUNDDOWN(AUX!$O$4*service_order__4[[#This Row],[created_at]]+AUX!$O$3,0)</f>
        <v>44251</v>
      </c>
      <c r="C401" s="8"/>
      <c r="D401" s="8"/>
      <c r="E401" s="8"/>
      <c r="F401" s="8"/>
      <c r="G401" s="8"/>
      <c r="H401" s="8"/>
      <c r="I401" s="8"/>
      <c r="J401" s="8"/>
      <c r="K401" s="8"/>
      <c r="L401" s="9"/>
      <c r="M401" s="9"/>
      <c r="N401" s="9"/>
      <c r="O401" s="9"/>
    </row>
    <row r="402" spans="1:15" x14ac:dyDescent="0.3">
      <c r="A402" s="8">
        <f>service_order__4[[#This Row],[id]]</f>
        <v>410</v>
      </c>
      <c r="B402" s="11">
        <f>ROUNDDOWN(AUX!$O$4*service_order__4[[#This Row],[created_at]]+AUX!$O$3,0)</f>
        <v>44252</v>
      </c>
      <c r="C402" s="8"/>
      <c r="D402" s="8"/>
      <c r="E402" s="8"/>
      <c r="F402" s="8"/>
      <c r="G402" s="8"/>
      <c r="H402" s="8"/>
      <c r="I402" s="8"/>
      <c r="J402" s="8"/>
      <c r="K402" s="8"/>
      <c r="L402" s="9"/>
      <c r="M402" s="9"/>
      <c r="N402" s="9"/>
      <c r="O402" s="9"/>
    </row>
    <row r="403" spans="1:15" x14ac:dyDescent="0.3">
      <c r="A403" s="8">
        <f>service_order__4[[#This Row],[id]]</f>
        <v>411</v>
      </c>
      <c r="B403" s="11">
        <f>ROUNDDOWN(AUX!$O$4*service_order__4[[#This Row],[created_at]]+AUX!$O$3,0)</f>
        <v>44252</v>
      </c>
      <c r="C403" s="8"/>
      <c r="D403" s="8"/>
      <c r="E403" s="8"/>
      <c r="F403" s="8"/>
      <c r="G403" s="8"/>
      <c r="H403" s="8"/>
      <c r="I403" s="8"/>
      <c r="J403" s="8"/>
      <c r="K403" s="8"/>
      <c r="L403" s="9"/>
      <c r="M403" s="9"/>
      <c r="N403" s="9"/>
      <c r="O403" s="9"/>
    </row>
    <row r="404" spans="1:15" x14ac:dyDescent="0.3">
      <c r="A404" s="8">
        <f>service_order__4[[#This Row],[id]]</f>
        <v>412</v>
      </c>
      <c r="B404" s="11">
        <f>ROUNDDOWN(AUX!$O$4*service_order__4[[#This Row],[created_at]]+AUX!$O$3,0)</f>
        <v>44252</v>
      </c>
      <c r="C404" s="8"/>
      <c r="D404" s="8"/>
      <c r="E404" s="8"/>
      <c r="F404" s="8"/>
      <c r="G404" s="8"/>
      <c r="H404" s="8"/>
      <c r="I404" s="8"/>
      <c r="J404" s="8"/>
      <c r="K404" s="8"/>
      <c r="L404" s="9"/>
      <c r="M404" s="9"/>
      <c r="N404" s="9"/>
      <c r="O404" s="9"/>
    </row>
    <row r="405" spans="1:15" x14ac:dyDescent="0.3">
      <c r="A405" s="8">
        <f>service_order__4[[#This Row],[id]]</f>
        <v>413</v>
      </c>
      <c r="B405" s="11">
        <f>ROUNDDOWN(AUX!$O$4*service_order__4[[#This Row],[created_at]]+AUX!$O$3,0)</f>
        <v>44252</v>
      </c>
      <c r="C405" s="8"/>
      <c r="D405" s="8"/>
      <c r="E405" s="8"/>
      <c r="F405" s="8"/>
      <c r="G405" s="8"/>
      <c r="H405" s="8"/>
      <c r="I405" s="8"/>
      <c r="J405" s="8"/>
      <c r="K405" s="8"/>
      <c r="L405" s="9"/>
      <c r="M405" s="9"/>
      <c r="N405" s="9"/>
      <c r="O405" s="9"/>
    </row>
    <row r="406" spans="1:15" x14ac:dyDescent="0.3">
      <c r="A406" s="8">
        <f>service_order__4[[#This Row],[id]]</f>
        <v>414</v>
      </c>
      <c r="B406" s="11">
        <f>ROUNDDOWN(AUX!$O$4*service_order__4[[#This Row],[created_at]]+AUX!$O$3,0)</f>
        <v>44252</v>
      </c>
      <c r="C406" s="8"/>
      <c r="D406" s="8"/>
      <c r="E406" s="8"/>
      <c r="F406" s="8"/>
      <c r="G406" s="8"/>
      <c r="H406" s="8"/>
      <c r="I406" s="8"/>
      <c r="J406" s="8"/>
      <c r="K406" s="8"/>
      <c r="L406" s="9"/>
      <c r="M406" s="9"/>
      <c r="N406" s="9"/>
      <c r="O406" s="9"/>
    </row>
    <row r="407" spans="1:15" x14ac:dyDescent="0.3">
      <c r="A407" s="8">
        <f>service_order__4[[#This Row],[id]]</f>
        <v>415</v>
      </c>
      <c r="B407" s="11">
        <f>ROUNDDOWN(AUX!$O$4*service_order__4[[#This Row],[created_at]]+AUX!$O$3,0)</f>
        <v>44252</v>
      </c>
      <c r="C407" s="8"/>
      <c r="D407" s="8"/>
      <c r="E407" s="8"/>
      <c r="F407" s="8"/>
      <c r="G407" s="8"/>
      <c r="H407" s="8"/>
      <c r="I407" s="8"/>
      <c r="J407" s="8"/>
      <c r="K407" s="8"/>
      <c r="L407" s="9"/>
      <c r="M407" s="9"/>
      <c r="N407" s="9"/>
      <c r="O407" s="9"/>
    </row>
    <row r="408" spans="1:15" x14ac:dyDescent="0.3">
      <c r="A408" s="8">
        <f>service_order__4[[#This Row],[id]]</f>
        <v>416</v>
      </c>
      <c r="B408" s="11">
        <f>ROUNDDOWN(AUX!$O$4*service_order__4[[#This Row],[created_at]]+AUX!$O$3,0)</f>
        <v>44252</v>
      </c>
      <c r="C408" s="8"/>
      <c r="D408" s="8"/>
      <c r="E408" s="8"/>
      <c r="F408" s="8"/>
      <c r="G408" s="8"/>
      <c r="H408" s="8"/>
      <c r="I408" s="8"/>
      <c r="J408" s="8"/>
      <c r="K408" s="8"/>
      <c r="L408" s="9"/>
      <c r="M408" s="9"/>
      <c r="N408" s="9"/>
      <c r="O408" s="9"/>
    </row>
    <row r="409" spans="1:15" x14ac:dyDescent="0.3">
      <c r="A409" s="8">
        <f>service_order__4[[#This Row],[id]]</f>
        <v>417</v>
      </c>
      <c r="B409" s="11">
        <f>ROUNDDOWN(AUX!$O$4*service_order__4[[#This Row],[created_at]]+AUX!$O$3,0)</f>
        <v>44253</v>
      </c>
      <c r="C409" s="8"/>
      <c r="D409" s="8"/>
      <c r="E409" s="8"/>
      <c r="F409" s="8"/>
      <c r="G409" s="8"/>
      <c r="H409" s="8"/>
      <c r="I409" s="8"/>
      <c r="J409" s="8"/>
      <c r="K409" s="8"/>
      <c r="L409" s="9"/>
      <c r="M409" s="9"/>
      <c r="N409" s="9"/>
      <c r="O409" s="9"/>
    </row>
    <row r="410" spans="1:15" x14ac:dyDescent="0.3">
      <c r="A410" s="8">
        <f>service_order__4[[#This Row],[id]]</f>
        <v>418</v>
      </c>
      <c r="B410" s="11">
        <f>ROUNDDOWN(AUX!$O$4*service_order__4[[#This Row],[created_at]]+AUX!$O$3,0)</f>
        <v>44253</v>
      </c>
      <c r="C410" s="8"/>
      <c r="D410" s="8"/>
      <c r="E410" s="8"/>
      <c r="F410" s="8"/>
      <c r="G410" s="8"/>
      <c r="H410" s="8"/>
      <c r="I410" s="8"/>
      <c r="J410" s="8"/>
      <c r="K410" s="8"/>
      <c r="L410" s="9"/>
      <c r="M410" s="9"/>
      <c r="N410" s="9"/>
      <c r="O410" s="9"/>
    </row>
    <row r="411" spans="1:15" x14ac:dyDescent="0.3">
      <c r="A411" s="8">
        <f>service_order__4[[#This Row],[id]]</f>
        <v>419</v>
      </c>
      <c r="B411" s="11">
        <f>ROUNDDOWN(AUX!$O$4*service_order__4[[#This Row],[created_at]]+AUX!$O$3,0)</f>
        <v>44253</v>
      </c>
      <c r="C411" s="8"/>
      <c r="D411" s="8"/>
      <c r="E411" s="8"/>
      <c r="F411" s="8"/>
      <c r="G411" s="8"/>
      <c r="H411" s="8"/>
      <c r="I411" s="8"/>
      <c r="J411" s="8"/>
      <c r="K411" s="8"/>
      <c r="L411" s="9"/>
      <c r="M411" s="9"/>
      <c r="N411" s="9"/>
      <c r="O411" s="9"/>
    </row>
    <row r="412" spans="1:15" x14ac:dyDescent="0.3">
      <c r="A412" s="8">
        <f>service_order__4[[#This Row],[id]]</f>
        <v>420</v>
      </c>
      <c r="B412" s="11">
        <f>ROUNDDOWN(AUX!$O$4*service_order__4[[#This Row],[created_at]]+AUX!$O$3,0)</f>
        <v>44253</v>
      </c>
      <c r="C412" s="8"/>
      <c r="D412" s="8"/>
      <c r="E412" s="8"/>
      <c r="F412" s="8"/>
      <c r="G412" s="8"/>
      <c r="H412" s="8"/>
      <c r="I412" s="8"/>
      <c r="J412" s="8"/>
      <c r="K412" s="8"/>
      <c r="L412" s="9"/>
      <c r="M412" s="9"/>
      <c r="N412" s="9"/>
      <c r="O412" s="9"/>
    </row>
    <row r="413" spans="1:15" x14ac:dyDescent="0.3">
      <c r="A413" s="8">
        <f>service_order__4[[#This Row],[id]]</f>
        <v>421</v>
      </c>
      <c r="B413" s="11">
        <f>ROUNDDOWN(AUX!$O$4*service_order__4[[#This Row],[created_at]]+AUX!$O$3,0)</f>
        <v>44253</v>
      </c>
      <c r="C413" s="8"/>
      <c r="D413" s="8"/>
      <c r="E413" s="8"/>
      <c r="F413" s="8"/>
      <c r="G413" s="8"/>
      <c r="H413" s="8"/>
      <c r="I413" s="8"/>
      <c r="J413" s="8"/>
      <c r="K413" s="8"/>
      <c r="L413" s="9"/>
      <c r="M413" s="9"/>
      <c r="N413" s="9"/>
      <c r="O413" s="9"/>
    </row>
    <row r="414" spans="1:15" x14ac:dyDescent="0.3">
      <c r="A414" s="8">
        <f>service_order__4[[#This Row],[id]]</f>
        <v>422</v>
      </c>
      <c r="B414" s="11">
        <f>ROUNDDOWN(AUX!$O$4*service_order__4[[#This Row],[created_at]]+AUX!$O$3,0)</f>
        <v>44253</v>
      </c>
      <c r="C414" s="8"/>
      <c r="D414" s="8"/>
      <c r="E414" s="8"/>
      <c r="F414" s="8"/>
      <c r="G414" s="8"/>
      <c r="H414" s="8"/>
      <c r="I414" s="8"/>
      <c r="J414" s="8"/>
      <c r="K414" s="8"/>
      <c r="L414" s="9"/>
      <c r="M414" s="9"/>
      <c r="N414" s="9"/>
      <c r="O414" s="9"/>
    </row>
    <row r="415" spans="1:15" x14ac:dyDescent="0.3">
      <c r="A415" s="8">
        <f>service_order__4[[#This Row],[id]]</f>
        <v>423</v>
      </c>
      <c r="B415" s="11">
        <f>ROUNDDOWN(AUX!$O$4*service_order__4[[#This Row],[created_at]]+AUX!$O$3,0)</f>
        <v>44253</v>
      </c>
      <c r="C415" s="8"/>
      <c r="D415" s="8"/>
      <c r="E415" s="8"/>
      <c r="F415" s="8"/>
      <c r="G415" s="8"/>
      <c r="H415" s="8"/>
      <c r="I415" s="8"/>
      <c r="J415" s="8"/>
      <c r="K415" s="8"/>
      <c r="L415" s="9"/>
      <c r="M415" s="9"/>
      <c r="N415" s="9"/>
      <c r="O415" s="9"/>
    </row>
    <row r="416" spans="1:15" x14ac:dyDescent="0.3">
      <c r="A416" s="8">
        <f>service_order__4[[#This Row],[id]]</f>
        <v>424</v>
      </c>
      <c r="B416" s="11">
        <f>ROUNDDOWN(AUX!$O$4*service_order__4[[#This Row],[created_at]]+AUX!$O$3,0)</f>
        <v>44256</v>
      </c>
      <c r="C416" s="8"/>
      <c r="D416" s="8"/>
      <c r="E416" s="8"/>
      <c r="F416" s="8"/>
      <c r="G416" s="8"/>
      <c r="H416" s="8"/>
      <c r="I416" s="8"/>
      <c r="J416" s="8"/>
      <c r="K416" s="8"/>
      <c r="L416" s="9"/>
      <c r="M416" s="9"/>
      <c r="N416" s="9"/>
      <c r="O416" s="9"/>
    </row>
    <row r="417" spans="1:15" x14ac:dyDescent="0.3">
      <c r="A417" s="8">
        <f>service_order__4[[#This Row],[id]]</f>
        <v>425</v>
      </c>
      <c r="B417" s="11">
        <f>ROUNDDOWN(AUX!$O$4*service_order__4[[#This Row],[created_at]]+AUX!$O$3,0)</f>
        <v>44256</v>
      </c>
      <c r="C417" s="8"/>
      <c r="D417" s="8"/>
      <c r="E417" s="8"/>
      <c r="F417" s="8"/>
      <c r="G417" s="8"/>
      <c r="H417" s="8"/>
      <c r="I417" s="8"/>
      <c r="J417" s="8"/>
      <c r="K417" s="8"/>
      <c r="L417" s="9"/>
      <c r="M417" s="9"/>
      <c r="N417" s="9"/>
      <c r="O417" s="9"/>
    </row>
    <row r="418" spans="1:15" x14ac:dyDescent="0.3">
      <c r="A418" s="8">
        <f>service_order__4[[#This Row],[id]]</f>
        <v>426</v>
      </c>
      <c r="B418" s="11">
        <f>ROUNDDOWN(AUX!$O$4*service_order__4[[#This Row],[created_at]]+AUX!$O$3,0)</f>
        <v>44256</v>
      </c>
      <c r="C418" s="8"/>
      <c r="D418" s="8"/>
      <c r="E418" s="8"/>
      <c r="F418" s="8"/>
      <c r="G418" s="8"/>
      <c r="H418" s="8"/>
      <c r="I418" s="8"/>
      <c r="J418" s="8"/>
      <c r="K418" s="8"/>
      <c r="L418" s="9"/>
      <c r="M418" s="9"/>
      <c r="N418" s="9"/>
      <c r="O418" s="9"/>
    </row>
    <row r="419" spans="1:15" x14ac:dyDescent="0.3">
      <c r="A419" s="8">
        <f>service_order__4[[#This Row],[id]]</f>
        <v>427</v>
      </c>
      <c r="B419" s="11">
        <f>ROUNDDOWN(AUX!$O$4*service_order__4[[#This Row],[created_at]]+AUX!$O$3,0)</f>
        <v>44256</v>
      </c>
      <c r="C419" s="8"/>
      <c r="D419" s="8"/>
      <c r="E419" s="8"/>
      <c r="F419" s="8"/>
      <c r="G419" s="8"/>
      <c r="H419" s="8"/>
      <c r="I419" s="8"/>
      <c r="J419" s="8"/>
      <c r="K419" s="8"/>
      <c r="L419" s="9"/>
      <c r="M419" s="9"/>
      <c r="N419" s="9"/>
      <c r="O419" s="9"/>
    </row>
    <row r="420" spans="1:15" x14ac:dyDescent="0.3">
      <c r="A420" s="8">
        <f>service_order__4[[#This Row],[id]]</f>
        <v>428</v>
      </c>
      <c r="B420" s="11">
        <f>ROUNDDOWN(AUX!$O$4*service_order__4[[#This Row],[created_at]]+AUX!$O$3,0)</f>
        <v>44256</v>
      </c>
      <c r="C420" s="8"/>
      <c r="D420" s="8"/>
      <c r="E420" s="8"/>
      <c r="F420" s="8"/>
      <c r="G420" s="8"/>
      <c r="H420" s="8"/>
      <c r="I420" s="8"/>
      <c r="J420" s="8"/>
      <c r="K420" s="8"/>
      <c r="L420" s="9"/>
      <c r="M420" s="9"/>
      <c r="N420" s="9"/>
      <c r="O420" s="9"/>
    </row>
    <row r="421" spans="1:15" x14ac:dyDescent="0.3">
      <c r="A421" s="8">
        <f>service_order__4[[#This Row],[id]]</f>
        <v>429</v>
      </c>
      <c r="B421" s="11">
        <f>ROUNDDOWN(AUX!$O$4*service_order__4[[#This Row],[created_at]]+AUX!$O$3,0)</f>
        <v>44256</v>
      </c>
      <c r="C421" s="8"/>
      <c r="D421" s="8"/>
      <c r="E421" s="8"/>
      <c r="F421" s="8"/>
      <c r="G421" s="8"/>
      <c r="H421" s="8"/>
      <c r="I421" s="8"/>
      <c r="J421" s="8"/>
      <c r="K421" s="8"/>
      <c r="L421" s="9"/>
      <c r="M421" s="9"/>
      <c r="N421" s="9"/>
      <c r="O421" s="9"/>
    </row>
    <row r="422" spans="1:15" x14ac:dyDescent="0.3">
      <c r="A422" s="8">
        <f>service_order__4[[#This Row],[id]]</f>
        <v>430</v>
      </c>
      <c r="B422" s="11">
        <f>ROUNDDOWN(AUX!$O$4*service_order__4[[#This Row],[created_at]]+AUX!$O$3,0)</f>
        <v>44256</v>
      </c>
      <c r="C422" s="8"/>
      <c r="D422" s="8"/>
      <c r="E422" s="8"/>
      <c r="F422" s="8"/>
      <c r="G422" s="8"/>
      <c r="H422" s="8"/>
      <c r="I422" s="8"/>
      <c r="J422" s="8"/>
      <c r="K422" s="8"/>
      <c r="L422" s="9"/>
      <c r="M422" s="9"/>
      <c r="N422" s="9"/>
      <c r="O422" s="9"/>
    </row>
    <row r="423" spans="1:15" x14ac:dyDescent="0.3">
      <c r="A423" s="8">
        <f>service_order__4[[#This Row],[id]]</f>
        <v>431</v>
      </c>
      <c r="B423" s="11">
        <f>ROUNDDOWN(AUX!$O$4*service_order__4[[#This Row],[created_at]]+AUX!$O$3,0)</f>
        <v>44256</v>
      </c>
      <c r="C423" s="8"/>
      <c r="D423" s="8"/>
      <c r="E423" s="8"/>
      <c r="F423" s="8"/>
      <c r="G423" s="8"/>
      <c r="H423" s="8"/>
      <c r="I423" s="8"/>
      <c r="J423" s="8"/>
      <c r="K423" s="8"/>
      <c r="L423" s="9"/>
      <c r="M423" s="9"/>
      <c r="N423" s="9"/>
      <c r="O423" s="9"/>
    </row>
    <row r="424" spans="1:15" x14ac:dyDescent="0.3">
      <c r="A424" s="8">
        <f>service_order__4[[#This Row],[id]]</f>
        <v>432</v>
      </c>
      <c r="B424" s="11">
        <f>ROUNDDOWN(AUX!$O$4*service_order__4[[#This Row],[created_at]]+AUX!$O$3,0)</f>
        <v>44256</v>
      </c>
      <c r="C424" s="8"/>
      <c r="D424" s="8"/>
      <c r="E424" s="8"/>
      <c r="F424" s="8"/>
      <c r="G424" s="8"/>
      <c r="H424" s="8"/>
      <c r="I424" s="8"/>
      <c r="J424" s="8"/>
      <c r="K424" s="8"/>
      <c r="L424" s="9"/>
      <c r="M424" s="9"/>
      <c r="N424" s="9"/>
      <c r="O424" s="9"/>
    </row>
    <row r="425" spans="1:15" x14ac:dyDescent="0.3">
      <c r="A425" s="8">
        <f>service_order__4[[#This Row],[id]]</f>
        <v>433</v>
      </c>
      <c r="B425" s="11">
        <f>ROUNDDOWN(AUX!$O$4*service_order__4[[#This Row],[created_at]]+AUX!$O$3,0)</f>
        <v>44256</v>
      </c>
      <c r="C425" s="8"/>
      <c r="D425" s="8"/>
      <c r="E425" s="8"/>
      <c r="F425" s="8"/>
      <c r="G425" s="8"/>
      <c r="H425" s="8"/>
      <c r="I425" s="8"/>
      <c r="J425" s="8"/>
      <c r="K425" s="8"/>
      <c r="L425" s="9"/>
      <c r="M425" s="9"/>
      <c r="N425" s="9"/>
      <c r="O425" s="9"/>
    </row>
    <row r="426" spans="1:15" x14ac:dyDescent="0.3">
      <c r="A426" s="8">
        <f>service_order__4[[#This Row],[id]]</f>
        <v>434</v>
      </c>
      <c r="B426" s="11">
        <f>ROUNDDOWN(AUX!$O$4*service_order__4[[#This Row],[created_at]]+AUX!$O$3,0)</f>
        <v>44257</v>
      </c>
      <c r="C426" s="8"/>
      <c r="D426" s="8"/>
      <c r="E426" s="8"/>
      <c r="F426" s="8"/>
      <c r="G426" s="8"/>
      <c r="H426" s="8"/>
      <c r="I426" s="8"/>
      <c r="J426" s="8"/>
      <c r="K426" s="8"/>
      <c r="L426" s="9"/>
      <c r="M426" s="9"/>
      <c r="N426" s="9"/>
      <c r="O426" s="9"/>
    </row>
    <row r="427" spans="1:15" x14ac:dyDescent="0.3">
      <c r="A427" s="8">
        <f>service_order__4[[#This Row],[id]]</f>
        <v>435</v>
      </c>
      <c r="B427" s="11">
        <f>ROUNDDOWN(AUX!$O$4*service_order__4[[#This Row],[created_at]]+AUX!$O$3,0)</f>
        <v>44257</v>
      </c>
      <c r="C427" s="8"/>
      <c r="D427" s="8"/>
      <c r="E427" s="8"/>
      <c r="F427" s="8"/>
      <c r="G427" s="8"/>
      <c r="H427" s="8"/>
      <c r="I427" s="8"/>
      <c r="J427" s="8"/>
      <c r="K427" s="8"/>
      <c r="L427" s="9"/>
      <c r="M427" s="9"/>
      <c r="N427" s="9"/>
      <c r="O427" s="9"/>
    </row>
    <row r="428" spans="1:15" x14ac:dyDescent="0.3">
      <c r="A428" s="8">
        <f>service_order__4[[#This Row],[id]]</f>
        <v>436</v>
      </c>
      <c r="B428" s="11">
        <f>ROUNDDOWN(AUX!$O$4*service_order__4[[#This Row],[created_at]]+AUX!$O$3,0)</f>
        <v>44257</v>
      </c>
      <c r="C428" s="8"/>
      <c r="D428" s="8"/>
      <c r="E428" s="8"/>
      <c r="F428" s="8"/>
      <c r="G428" s="8"/>
      <c r="H428" s="8"/>
      <c r="I428" s="8"/>
      <c r="J428" s="8"/>
      <c r="K428" s="8"/>
      <c r="L428" s="9"/>
      <c r="M428" s="9"/>
      <c r="N428" s="9"/>
      <c r="O428" s="9"/>
    </row>
    <row r="429" spans="1:15" x14ac:dyDescent="0.3">
      <c r="A429" s="8">
        <f>service_order__4[[#This Row],[id]]</f>
        <v>437</v>
      </c>
      <c r="B429" s="11">
        <f>ROUNDDOWN(AUX!$O$4*service_order__4[[#This Row],[created_at]]+AUX!$O$3,0)</f>
        <v>44257</v>
      </c>
      <c r="C429" s="8"/>
      <c r="D429" s="8"/>
      <c r="E429" s="8"/>
      <c r="F429" s="8"/>
      <c r="G429" s="8"/>
      <c r="H429" s="8"/>
      <c r="I429" s="8"/>
      <c r="J429" s="8"/>
      <c r="K429" s="8"/>
      <c r="L429" s="9"/>
      <c r="M429" s="9"/>
      <c r="N429" s="9"/>
      <c r="O429" s="9"/>
    </row>
    <row r="430" spans="1:15" x14ac:dyDescent="0.3">
      <c r="A430" s="8">
        <f>service_order__4[[#This Row],[id]]</f>
        <v>438</v>
      </c>
      <c r="B430" s="11">
        <f>ROUNDDOWN(AUX!$O$4*service_order__4[[#This Row],[created_at]]+AUX!$O$3,0)</f>
        <v>44257</v>
      </c>
      <c r="C430" s="8"/>
      <c r="D430" s="8"/>
      <c r="E430" s="8"/>
      <c r="F430" s="8"/>
      <c r="G430" s="8"/>
      <c r="H430" s="8"/>
      <c r="I430" s="8"/>
      <c r="J430" s="8"/>
      <c r="K430" s="8"/>
      <c r="L430" s="9"/>
      <c r="M430" s="9"/>
      <c r="N430" s="9"/>
      <c r="O430" s="9"/>
    </row>
    <row r="431" spans="1:15" x14ac:dyDescent="0.3">
      <c r="A431" s="8">
        <f>service_order__4[[#This Row],[id]]</f>
        <v>439</v>
      </c>
      <c r="B431" s="11">
        <f>ROUNDDOWN(AUX!$O$4*service_order__4[[#This Row],[created_at]]+AUX!$O$3,0)</f>
        <v>44260</v>
      </c>
      <c r="C431" s="8"/>
      <c r="D431" s="8"/>
      <c r="E431" s="8"/>
      <c r="F431" s="8"/>
      <c r="G431" s="8"/>
      <c r="H431" s="8"/>
      <c r="I431" s="8"/>
      <c r="J431" s="8"/>
      <c r="K431" s="8"/>
      <c r="L431" s="9"/>
      <c r="M431" s="9"/>
      <c r="N431" s="9"/>
      <c r="O431" s="9"/>
    </row>
    <row r="432" spans="1:15" x14ac:dyDescent="0.3">
      <c r="A432" s="8">
        <f>service_order__4[[#This Row],[id]]</f>
        <v>440</v>
      </c>
      <c r="B432" s="11">
        <f>ROUNDDOWN(AUX!$O$4*service_order__4[[#This Row],[created_at]]+AUX!$O$3,0)</f>
        <v>44257</v>
      </c>
      <c r="C432" s="8"/>
      <c r="D432" s="8"/>
      <c r="E432" s="8"/>
      <c r="F432" s="8"/>
      <c r="G432" s="8"/>
      <c r="H432" s="8"/>
      <c r="I432" s="8"/>
      <c r="J432" s="8"/>
      <c r="K432" s="8"/>
      <c r="L432" s="9"/>
      <c r="M432" s="9"/>
      <c r="N432" s="9"/>
      <c r="O432" s="9"/>
    </row>
    <row r="433" spans="1:15" x14ac:dyDescent="0.3">
      <c r="A433" s="8">
        <f>service_order__4[[#This Row],[id]]</f>
        <v>441</v>
      </c>
      <c r="B433" s="11">
        <f>ROUNDDOWN(AUX!$O$4*service_order__4[[#This Row],[created_at]]+AUX!$O$3,0)</f>
        <v>44257</v>
      </c>
      <c r="C433" s="8"/>
      <c r="D433" s="8"/>
      <c r="E433" s="8"/>
      <c r="F433" s="8"/>
      <c r="G433" s="8"/>
      <c r="H433" s="8"/>
      <c r="I433" s="8"/>
      <c r="J433" s="8"/>
      <c r="K433" s="8"/>
      <c r="L433" s="9"/>
      <c r="M433" s="9"/>
      <c r="N433" s="9"/>
      <c r="O433" s="9"/>
    </row>
    <row r="434" spans="1:15" x14ac:dyDescent="0.3">
      <c r="A434" s="8">
        <f>service_order__4[[#This Row],[id]]</f>
        <v>442</v>
      </c>
      <c r="B434" s="11">
        <f>ROUNDDOWN(AUX!$O$4*service_order__4[[#This Row],[created_at]]+AUX!$O$3,0)</f>
        <v>44257</v>
      </c>
      <c r="C434" s="8"/>
      <c r="D434" s="8"/>
      <c r="E434" s="8"/>
      <c r="F434" s="8"/>
      <c r="G434" s="8"/>
      <c r="H434" s="8"/>
      <c r="I434" s="8"/>
      <c r="J434" s="8"/>
      <c r="K434" s="8"/>
      <c r="L434" s="9"/>
      <c r="M434" s="9"/>
      <c r="N434" s="9"/>
      <c r="O434" s="9"/>
    </row>
    <row r="435" spans="1:15" x14ac:dyDescent="0.3">
      <c r="A435" s="8">
        <f>service_order__4[[#This Row],[id]]</f>
        <v>443</v>
      </c>
      <c r="B435" s="11">
        <f>ROUNDDOWN(AUX!$O$4*service_order__4[[#This Row],[created_at]]+AUX!$O$3,0)</f>
        <v>44257</v>
      </c>
      <c r="C435" s="8"/>
      <c r="D435" s="8"/>
      <c r="E435" s="8"/>
      <c r="F435" s="8"/>
      <c r="G435" s="8"/>
      <c r="H435" s="8"/>
      <c r="I435" s="8"/>
      <c r="J435" s="8"/>
      <c r="K435" s="8"/>
      <c r="L435" s="9"/>
      <c r="M435" s="9"/>
      <c r="N435" s="9"/>
      <c r="O435" s="9"/>
    </row>
    <row r="436" spans="1:15" x14ac:dyDescent="0.3">
      <c r="A436" s="8">
        <f>service_order__4[[#This Row],[id]]</f>
        <v>444</v>
      </c>
      <c r="B436" s="11">
        <f>ROUNDDOWN(AUX!$O$4*service_order__4[[#This Row],[created_at]]+AUX!$O$3,0)</f>
        <v>44257</v>
      </c>
      <c r="C436" s="8"/>
      <c r="D436" s="8"/>
      <c r="E436" s="8"/>
      <c r="F436" s="8"/>
      <c r="G436" s="8"/>
      <c r="H436" s="8"/>
      <c r="I436" s="8"/>
      <c r="J436" s="8"/>
      <c r="K436" s="8"/>
      <c r="L436" s="9"/>
      <c r="M436" s="9"/>
      <c r="N436" s="9"/>
      <c r="O436" s="9"/>
    </row>
    <row r="437" spans="1:15" x14ac:dyDescent="0.3">
      <c r="A437" s="8">
        <f>service_order__4[[#This Row],[id]]</f>
        <v>445</v>
      </c>
      <c r="B437" s="11">
        <f>ROUNDDOWN(AUX!$O$4*service_order__4[[#This Row],[created_at]]+AUX!$O$3,0)</f>
        <v>44257</v>
      </c>
      <c r="C437" s="8"/>
      <c r="D437" s="8"/>
      <c r="E437" s="8"/>
      <c r="F437" s="8"/>
      <c r="G437" s="8"/>
      <c r="H437" s="8"/>
      <c r="I437" s="8"/>
      <c r="J437" s="8"/>
      <c r="K437" s="8"/>
      <c r="L437" s="9"/>
      <c r="M437" s="9"/>
      <c r="N437" s="9"/>
      <c r="O437" s="9"/>
    </row>
    <row r="438" spans="1:15" x14ac:dyDescent="0.3">
      <c r="A438" s="8">
        <f>service_order__4[[#This Row],[id]]</f>
        <v>446</v>
      </c>
      <c r="B438" s="11">
        <f>ROUNDDOWN(AUX!$O$4*service_order__4[[#This Row],[created_at]]+AUX!$O$3,0)</f>
        <v>44258</v>
      </c>
      <c r="C438" s="8"/>
      <c r="D438" s="8"/>
      <c r="E438" s="8"/>
      <c r="F438" s="8"/>
      <c r="G438" s="8"/>
      <c r="H438" s="8"/>
      <c r="I438" s="8"/>
      <c r="J438" s="8"/>
      <c r="K438" s="8"/>
      <c r="L438" s="9"/>
      <c r="M438" s="9"/>
      <c r="N438" s="9"/>
      <c r="O438" s="9"/>
    </row>
    <row r="439" spans="1:15" x14ac:dyDescent="0.3">
      <c r="A439" s="8">
        <f>service_order__4[[#This Row],[id]]</f>
        <v>447</v>
      </c>
      <c r="B439" s="11">
        <f>ROUNDDOWN(AUX!$O$4*service_order__4[[#This Row],[created_at]]+AUX!$O$3,0)</f>
        <v>44258</v>
      </c>
      <c r="C439" s="8"/>
      <c r="D439" s="8"/>
      <c r="E439" s="8"/>
      <c r="F439" s="8"/>
      <c r="G439" s="8"/>
      <c r="H439" s="8"/>
      <c r="I439" s="8"/>
      <c r="J439" s="8"/>
      <c r="K439" s="8"/>
      <c r="L439" s="9"/>
      <c r="M439" s="9"/>
      <c r="N439" s="9"/>
      <c r="O439" s="9"/>
    </row>
    <row r="440" spans="1:15" x14ac:dyDescent="0.3">
      <c r="A440" s="8">
        <f>service_order__4[[#This Row],[id]]</f>
        <v>448</v>
      </c>
      <c r="B440" s="11">
        <f>ROUNDDOWN(AUX!$O$4*service_order__4[[#This Row],[created_at]]+AUX!$O$3,0)</f>
        <v>44258</v>
      </c>
      <c r="C440" s="8"/>
      <c r="D440" s="8"/>
      <c r="E440" s="8"/>
      <c r="F440" s="8"/>
      <c r="G440" s="8"/>
      <c r="H440" s="8"/>
      <c r="I440" s="8"/>
      <c r="J440" s="8"/>
      <c r="K440" s="8"/>
      <c r="L440" s="9"/>
      <c r="M440" s="9"/>
      <c r="N440" s="9"/>
      <c r="O440" s="9"/>
    </row>
    <row r="441" spans="1:15" x14ac:dyDescent="0.3">
      <c r="A441" s="8">
        <f>service_order__4[[#This Row],[id]]</f>
        <v>449</v>
      </c>
      <c r="B441" s="11">
        <f>ROUNDDOWN(AUX!$O$4*service_order__4[[#This Row],[created_at]]+AUX!$O$3,0)</f>
        <v>44258</v>
      </c>
      <c r="C441" s="8"/>
      <c r="D441" s="8"/>
      <c r="E441" s="8"/>
      <c r="F441" s="8"/>
      <c r="G441" s="8"/>
      <c r="H441" s="8"/>
      <c r="I441" s="8"/>
      <c r="J441" s="8"/>
      <c r="K441" s="8"/>
      <c r="L441" s="9"/>
      <c r="M441" s="9"/>
      <c r="N441" s="9"/>
      <c r="O441" s="9"/>
    </row>
    <row r="442" spans="1:15" x14ac:dyDescent="0.3">
      <c r="A442" s="8">
        <f>service_order__4[[#This Row],[id]]</f>
        <v>450</v>
      </c>
      <c r="B442" s="11">
        <f>ROUNDDOWN(AUX!$O$4*service_order__4[[#This Row],[created_at]]+AUX!$O$3,0)</f>
        <v>44259</v>
      </c>
      <c r="C442" s="8"/>
      <c r="D442" s="8"/>
      <c r="E442" s="8"/>
      <c r="F442" s="8"/>
      <c r="G442" s="8"/>
      <c r="H442" s="8"/>
      <c r="I442" s="8"/>
      <c r="J442" s="8"/>
      <c r="K442" s="8"/>
      <c r="L442" s="9"/>
      <c r="M442" s="9"/>
      <c r="N442" s="9"/>
      <c r="O442" s="9"/>
    </row>
    <row r="443" spans="1:15" x14ac:dyDescent="0.3">
      <c r="A443" s="8">
        <f>service_order__4[[#This Row],[id]]</f>
        <v>451</v>
      </c>
      <c r="B443" s="11">
        <f>ROUNDDOWN(AUX!$O$4*service_order__4[[#This Row],[created_at]]+AUX!$O$3,0)</f>
        <v>44259</v>
      </c>
      <c r="C443" s="8"/>
      <c r="D443" s="8"/>
      <c r="E443" s="8"/>
      <c r="F443" s="8"/>
      <c r="G443" s="8"/>
      <c r="H443" s="8"/>
      <c r="I443" s="8"/>
      <c r="J443" s="8"/>
      <c r="K443" s="8"/>
      <c r="L443" s="9"/>
      <c r="M443" s="9"/>
      <c r="N443" s="9"/>
      <c r="O443" s="9"/>
    </row>
    <row r="444" spans="1:15" x14ac:dyDescent="0.3">
      <c r="A444" s="8">
        <f>service_order__4[[#This Row],[id]]</f>
        <v>452</v>
      </c>
      <c r="B444" s="11">
        <f>ROUNDDOWN(AUX!$O$4*service_order__4[[#This Row],[created_at]]+AUX!$O$3,0)</f>
        <v>44259</v>
      </c>
      <c r="C444" s="8"/>
      <c r="D444" s="8"/>
      <c r="E444" s="8"/>
      <c r="F444" s="8"/>
      <c r="G444" s="8"/>
      <c r="H444" s="8"/>
      <c r="I444" s="8"/>
      <c r="J444" s="8"/>
      <c r="K444" s="8"/>
      <c r="L444" s="9"/>
      <c r="M444" s="9"/>
      <c r="N444" s="9"/>
      <c r="O444" s="9"/>
    </row>
    <row r="445" spans="1:15" x14ac:dyDescent="0.3">
      <c r="A445" s="8">
        <f>service_order__4[[#This Row],[id]]</f>
        <v>453</v>
      </c>
      <c r="B445" s="11">
        <f>ROUNDDOWN(AUX!$O$4*service_order__4[[#This Row],[created_at]]+AUX!$O$3,0)</f>
        <v>44259</v>
      </c>
      <c r="C445" s="8"/>
      <c r="D445" s="8"/>
      <c r="E445" s="8"/>
      <c r="F445" s="8"/>
      <c r="G445" s="8"/>
      <c r="H445" s="8"/>
      <c r="I445" s="8"/>
      <c r="J445" s="8"/>
      <c r="K445" s="8"/>
      <c r="L445" s="9"/>
      <c r="M445" s="9"/>
      <c r="N445" s="9"/>
      <c r="O445" s="9"/>
    </row>
    <row r="446" spans="1:15" x14ac:dyDescent="0.3">
      <c r="A446" s="8">
        <f>service_order__4[[#This Row],[id]]</f>
        <v>454</v>
      </c>
      <c r="B446" s="11">
        <f>ROUNDDOWN(AUX!$O$4*service_order__4[[#This Row],[created_at]]+AUX!$O$3,0)</f>
        <v>44259</v>
      </c>
      <c r="C446" s="8"/>
      <c r="D446" s="8"/>
      <c r="E446" s="8"/>
      <c r="F446" s="8"/>
      <c r="G446" s="8"/>
      <c r="H446" s="8"/>
      <c r="I446" s="8"/>
      <c r="J446" s="8"/>
      <c r="K446" s="8"/>
      <c r="L446" s="9"/>
      <c r="M446" s="9"/>
      <c r="N446" s="9"/>
      <c r="O446" s="9"/>
    </row>
    <row r="447" spans="1:15" x14ac:dyDescent="0.3">
      <c r="A447" s="8">
        <f>service_order__4[[#This Row],[id]]</f>
        <v>455</v>
      </c>
      <c r="B447" s="11">
        <f>ROUNDDOWN(AUX!$O$4*service_order__4[[#This Row],[created_at]]+AUX!$O$3,0)</f>
        <v>44260</v>
      </c>
      <c r="C447" s="8"/>
      <c r="D447" s="8"/>
      <c r="E447" s="8"/>
      <c r="F447" s="8"/>
      <c r="G447" s="8"/>
      <c r="H447" s="8"/>
      <c r="I447" s="8"/>
      <c r="J447" s="8"/>
      <c r="K447" s="8"/>
      <c r="L447" s="9"/>
      <c r="M447" s="9"/>
      <c r="N447" s="9"/>
      <c r="O447" s="9"/>
    </row>
    <row r="448" spans="1:15" x14ac:dyDescent="0.3">
      <c r="A448" s="8">
        <f>service_order__4[[#This Row],[id]]</f>
        <v>456</v>
      </c>
      <c r="B448" s="11">
        <f>ROUNDDOWN(AUX!$O$4*service_order__4[[#This Row],[created_at]]+AUX!$O$3,0)</f>
        <v>44260</v>
      </c>
      <c r="C448" s="8"/>
      <c r="D448" s="8"/>
      <c r="E448" s="8"/>
      <c r="F448" s="8"/>
      <c r="G448" s="8"/>
      <c r="H448" s="8"/>
      <c r="I448" s="8"/>
      <c r="J448" s="8"/>
      <c r="K448" s="8"/>
      <c r="L448" s="9"/>
      <c r="M448" s="9"/>
      <c r="N448" s="9"/>
      <c r="O448" s="9"/>
    </row>
    <row r="449" spans="1:15" x14ac:dyDescent="0.3">
      <c r="A449" s="8">
        <f>service_order__4[[#This Row],[id]]</f>
        <v>457</v>
      </c>
      <c r="B449" s="11">
        <f>ROUNDDOWN(AUX!$O$4*service_order__4[[#This Row],[created_at]]+AUX!$O$3,0)</f>
        <v>44263</v>
      </c>
      <c r="C449" s="8"/>
      <c r="D449" s="8"/>
      <c r="E449" s="8"/>
      <c r="F449" s="8"/>
      <c r="G449" s="8"/>
      <c r="H449" s="8"/>
      <c r="I449" s="8"/>
      <c r="J449" s="8"/>
      <c r="K449" s="8"/>
      <c r="L449" s="9"/>
      <c r="M449" s="9"/>
      <c r="N449" s="9"/>
      <c r="O449" s="9"/>
    </row>
    <row r="450" spans="1:15" x14ac:dyDescent="0.3">
      <c r="A450" s="8">
        <f>service_order__4[[#This Row],[id]]</f>
        <v>458</v>
      </c>
      <c r="B450" s="11">
        <f>ROUNDDOWN(AUX!$O$4*service_order__4[[#This Row],[created_at]]+AUX!$O$3,0)</f>
        <v>44263</v>
      </c>
      <c r="C450" s="8"/>
      <c r="D450" s="8"/>
      <c r="E450" s="8"/>
      <c r="F450" s="8"/>
      <c r="G450" s="8"/>
      <c r="H450" s="8"/>
      <c r="I450" s="8"/>
      <c r="J450" s="8"/>
      <c r="K450" s="8"/>
      <c r="L450" s="9"/>
      <c r="M450" s="9"/>
      <c r="N450" s="9"/>
      <c r="O450" s="9"/>
    </row>
    <row r="451" spans="1:15" x14ac:dyDescent="0.3">
      <c r="A451" s="8">
        <f>service_order__4[[#This Row],[id]]</f>
        <v>459</v>
      </c>
      <c r="B451" s="11">
        <f>ROUNDDOWN(AUX!$O$4*service_order__4[[#This Row],[created_at]]+AUX!$O$3,0)</f>
        <v>44263</v>
      </c>
      <c r="C451" s="8"/>
      <c r="D451" s="8"/>
      <c r="E451" s="8"/>
      <c r="F451" s="8"/>
      <c r="G451" s="8"/>
      <c r="H451" s="8"/>
      <c r="I451" s="8"/>
      <c r="J451" s="8"/>
      <c r="K451" s="8"/>
      <c r="L451" s="9"/>
      <c r="M451" s="9"/>
      <c r="N451" s="9"/>
      <c r="O451" s="9"/>
    </row>
    <row r="452" spans="1:15" x14ac:dyDescent="0.3">
      <c r="A452" s="8">
        <f>service_order__4[[#This Row],[id]]</f>
        <v>460</v>
      </c>
      <c r="B452" s="11">
        <f>ROUNDDOWN(AUX!$O$4*service_order__4[[#This Row],[created_at]]+AUX!$O$3,0)</f>
        <v>44263</v>
      </c>
      <c r="C452" s="8"/>
      <c r="D452" s="8"/>
      <c r="E452" s="8"/>
      <c r="F452" s="8"/>
      <c r="G452" s="8"/>
      <c r="H452" s="8"/>
      <c r="I452" s="8"/>
      <c r="J452" s="8"/>
      <c r="K452" s="8"/>
      <c r="L452" s="9"/>
      <c r="M452" s="9"/>
      <c r="N452" s="9"/>
      <c r="O452" s="9"/>
    </row>
    <row r="453" spans="1:15" x14ac:dyDescent="0.3">
      <c r="A453" s="8">
        <f>service_order__4[[#This Row],[id]]</f>
        <v>461</v>
      </c>
      <c r="B453" s="11">
        <f>ROUNDDOWN(AUX!$O$4*service_order__4[[#This Row],[created_at]]+AUX!$O$3,0)</f>
        <v>44263</v>
      </c>
      <c r="C453" s="8"/>
      <c r="D453" s="8"/>
      <c r="E453" s="8"/>
      <c r="F453" s="8"/>
      <c r="G453" s="8"/>
      <c r="H453" s="8"/>
      <c r="I453" s="8"/>
      <c r="J453" s="8"/>
      <c r="K453" s="8"/>
      <c r="L453" s="9"/>
      <c r="M453" s="9"/>
      <c r="N453" s="9"/>
      <c r="O453" s="9"/>
    </row>
    <row r="454" spans="1:15" x14ac:dyDescent="0.3">
      <c r="A454" s="8">
        <f>service_order__4[[#This Row],[id]]</f>
        <v>462</v>
      </c>
      <c r="B454" s="11">
        <f>ROUNDDOWN(AUX!$O$4*service_order__4[[#This Row],[created_at]]+AUX!$O$3,0)</f>
        <v>44263</v>
      </c>
      <c r="C454" s="8"/>
      <c r="D454" s="8"/>
      <c r="E454" s="8"/>
      <c r="F454" s="8"/>
      <c r="G454" s="8"/>
      <c r="H454" s="8"/>
      <c r="I454" s="8"/>
      <c r="J454" s="8"/>
      <c r="K454" s="8"/>
      <c r="L454" s="9"/>
      <c r="M454" s="9"/>
      <c r="N454" s="9"/>
      <c r="O454" s="9"/>
    </row>
    <row r="455" spans="1:15" x14ac:dyDescent="0.3">
      <c r="A455" s="8">
        <f>service_order__4[[#This Row],[id]]</f>
        <v>463</v>
      </c>
      <c r="B455" s="11">
        <f>ROUNDDOWN(AUX!$O$4*service_order__4[[#This Row],[created_at]]+AUX!$O$3,0)</f>
        <v>44263</v>
      </c>
      <c r="C455" s="8"/>
      <c r="D455" s="8"/>
      <c r="E455" s="8"/>
      <c r="F455" s="8"/>
      <c r="G455" s="8"/>
      <c r="H455" s="8"/>
      <c r="I455" s="8"/>
      <c r="J455" s="8"/>
      <c r="K455" s="8"/>
      <c r="L455" s="9"/>
      <c r="M455" s="9"/>
      <c r="N455" s="9"/>
      <c r="O455" s="9"/>
    </row>
    <row r="456" spans="1:15" x14ac:dyDescent="0.3">
      <c r="A456" s="8">
        <f>service_order__4[[#This Row],[id]]</f>
        <v>464</v>
      </c>
      <c r="B456" s="11">
        <f>ROUNDDOWN(AUX!$O$4*service_order__4[[#This Row],[created_at]]+AUX!$O$3,0)</f>
        <v>44264</v>
      </c>
      <c r="C456" s="8"/>
      <c r="D456" s="8"/>
      <c r="E456" s="8"/>
      <c r="F456" s="8"/>
      <c r="G456" s="8"/>
      <c r="H456" s="8"/>
      <c r="I456" s="8"/>
      <c r="J456" s="8"/>
      <c r="K456" s="8"/>
      <c r="L456" s="9"/>
      <c r="M456" s="9"/>
      <c r="N456" s="9"/>
      <c r="O456" s="9"/>
    </row>
    <row r="457" spans="1:15" x14ac:dyDescent="0.3">
      <c r="A457" s="8">
        <f>service_order__4[[#This Row],[id]]</f>
        <v>465</v>
      </c>
      <c r="B457" s="11">
        <f>ROUNDDOWN(AUX!$O$4*service_order__4[[#This Row],[created_at]]+AUX!$O$3,0)</f>
        <v>44264</v>
      </c>
      <c r="C457" s="8"/>
      <c r="D457" s="8"/>
      <c r="E457" s="8"/>
      <c r="F457" s="8"/>
      <c r="G457" s="8"/>
      <c r="H457" s="8"/>
      <c r="I457" s="8"/>
      <c r="J457" s="8"/>
      <c r="K457" s="8"/>
      <c r="L457" s="9"/>
      <c r="M457" s="9"/>
      <c r="N457" s="9"/>
      <c r="O457" s="9"/>
    </row>
    <row r="458" spans="1:15" x14ac:dyDescent="0.3">
      <c r="A458" s="8">
        <f>service_order__4[[#This Row],[id]]</f>
        <v>466</v>
      </c>
      <c r="B458" s="11">
        <f>ROUNDDOWN(AUX!$O$4*service_order__4[[#This Row],[created_at]]+AUX!$O$3,0)</f>
        <v>44264</v>
      </c>
      <c r="C458" s="8"/>
      <c r="D458" s="8"/>
      <c r="E458" s="8"/>
      <c r="F458" s="8"/>
      <c r="G458" s="8"/>
      <c r="H458" s="8"/>
      <c r="I458" s="8"/>
      <c r="J458" s="8"/>
      <c r="K458" s="8"/>
      <c r="L458" s="9"/>
      <c r="M458" s="9"/>
      <c r="N458" s="9"/>
      <c r="O458" s="9"/>
    </row>
    <row r="459" spans="1:15" x14ac:dyDescent="0.3">
      <c r="A459" s="8">
        <f>service_order__4[[#This Row],[id]]</f>
        <v>467</v>
      </c>
      <c r="B459" s="11">
        <f>ROUNDDOWN(AUX!$O$4*service_order__4[[#This Row],[created_at]]+AUX!$O$3,0)</f>
        <v>44264</v>
      </c>
      <c r="C459" s="8"/>
      <c r="D459" s="8"/>
      <c r="E459" s="8"/>
      <c r="F459" s="8"/>
      <c r="G459" s="8"/>
      <c r="H459" s="8"/>
      <c r="I459" s="8"/>
      <c r="J459" s="8"/>
      <c r="K459" s="8"/>
      <c r="L459" s="9"/>
      <c r="M459" s="9"/>
      <c r="N459" s="9"/>
      <c r="O459" s="9"/>
    </row>
    <row r="460" spans="1:15" x14ac:dyDescent="0.3">
      <c r="A460" s="8">
        <f>service_order__4[[#This Row],[id]]</f>
        <v>468</v>
      </c>
      <c r="B460" s="11">
        <f>ROUNDDOWN(AUX!$O$4*service_order__4[[#This Row],[created_at]]+AUX!$O$3,0)</f>
        <v>44264</v>
      </c>
      <c r="C460" s="8"/>
      <c r="D460" s="8"/>
      <c r="E460" s="8"/>
      <c r="F460" s="8"/>
      <c r="G460" s="8"/>
      <c r="H460" s="8"/>
      <c r="I460" s="8"/>
      <c r="J460" s="8"/>
      <c r="K460" s="8"/>
      <c r="L460" s="9"/>
      <c r="M460" s="9"/>
      <c r="N460" s="9"/>
      <c r="O460" s="9"/>
    </row>
    <row r="461" spans="1:15" x14ac:dyDescent="0.3">
      <c r="A461" s="8">
        <f>service_order__4[[#This Row],[id]]</f>
        <v>469</v>
      </c>
      <c r="B461" s="11">
        <f>ROUNDDOWN(AUX!$O$4*service_order__4[[#This Row],[created_at]]+AUX!$O$3,0)</f>
        <v>44264</v>
      </c>
      <c r="C461" s="8"/>
      <c r="D461" s="8"/>
      <c r="E461" s="8"/>
      <c r="F461" s="8"/>
      <c r="G461" s="8"/>
      <c r="H461" s="8"/>
      <c r="I461" s="8"/>
      <c r="J461" s="8"/>
      <c r="K461" s="8"/>
      <c r="L461" s="9"/>
      <c r="M461" s="9"/>
      <c r="N461" s="9"/>
      <c r="O461" s="9"/>
    </row>
    <row r="462" spans="1:15" x14ac:dyDescent="0.3">
      <c r="A462" s="8">
        <f>service_order__4[[#This Row],[id]]</f>
        <v>470</v>
      </c>
      <c r="B462" s="11">
        <f>ROUNDDOWN(AUX!$O$4*service_order__4[[#This Row],[created_at]]+AUX!$O$3,0)</f>
        <v>44267</v>
      </c>
      <c r="C462" s="8"/>
      <c r="D462" s="8"/>
      <c r="E462" s="8"/>
      <c r="F462" s="8"/>
      <c r="G462" s="8"/>
      <c r="H462" s="8"/>
      <c r="I462" s="8"/>
      <c r="J462" s="8"/>
      <c r="K462" s="8"/>
      <c r="L462" s="9"/>
      <c r="M462" s="9"/>
      <c r="N462" s="9"/>
      <c r="O462" s="9"/>
    </row>
    <row r="463" spans="1:15" x14ac:dyDescent="0.3">
      <c r="A463" s="8">
        <f>service_order__4[[#This Row],[id]]</f>
        <v>471</v>
      </c>
      <c r="B463" s="11">
        <f>ROUNDDOWN(AUX!$O$4*service_order__4[[#This Row],[created_at]]+AUX!$O$3,0)</f>
        <v>44264</v>
      </c>
      <c r="C463" s="8"/>
      <c r="D463" s="8"/>
      <c r="E463" s="8"/>
      <c r="F463" s="8"/>
      <c r="G463" s="8"/>
      <c r="H463" s="8"/>
      <c r="I463" s="8"/>
      <c r="J463" s="8"/>
      <c r="K463" s="8"/>
      <c r="L463" s="9"/>
      <c r="M463" s="9"/>
      <c r="N463" s="9"/>
      <c r="O463" s="9"/>
    </row>
    <row r="464" spans="1:15" x14ac:dyDescent="0.3">
      <c r="A464" s="8">
        <f>service_order__4[[#This Row],[id]]</f>
        <v>472</v>
      </c>
      <c r="B464" s="11">
        <f>ROUNDDOWN(AUX!$O$4*service_order__4[[#This Row],[created_at]]+AUX!$O$3,0)</f>
        <v>44264</v>
      </c>
      <c r="C464" s="8"/>
      <c r="D464" s="8"/>
      <c r="E464" s="8"/>
      <c r="F464" s="8"/>
      <c r="G464" s="8"/>
      <c r="H464" s="8"/>
      <c r="I464" s="8"/>
      <c r="J464" s="8"/>
      <c r="K464" s="8"/>
      <c r="L464" s="9"/>
      <c r="M464" s="9"/>
      <c r="N464" s="9"/>
      <c r="O464" s="9"/>
    </row>
    <row r="465" spans="1:15" x14ac:dyDescent="0.3">
      <c r="A465" s="8">
        <f>service_order__4[[#This Row],[id]]</f>
        <v>473</v>
      </c>
      <c r="B465" s="11">
        <f>ROUNDDOWN(AUX!$O$4*service_order__4[[#This Row],[created_at]]+AUX!$O$3,0)</f>
        <v>44264</v>
      </c>
      <c r="C465" s="8"/>
      <c r="D465" s="8"/>
      <c r="E465" s="8"/>
      <c r="F465" s="8"/>
      <c r="G465" s="8"/>
      <c r="H465" s="8"/>
      <c r="I465" s="8"/>
      <c r="J465" s="8"/>
      <c r="K465" s="8"/>
      <c r="L465" s="9"/>
      <c r="M465" s="9"/>
      <c r="N465" s="9"/>
      <c r="O465" s="9"/>
    </row>
    <row r="466" spans="1:15" x14ac:dyDescent="0.3">
      <c r="A466" s="8">
        <f>service_order__4[[#This Row],[id]]</f>
        <v>474</v>
      </c>
      <c r="B466" s="11">
        <f>ROUNDDOWN(AUX!$O$4*service_order__4[[#This Row],[created_at]]+AUX!$O$3,0)</f>
        <v>44265</v>
      </c>
      <c r="C466" s="8"/>
      <c r="D466" s="8"/>
      <c r="E466" s="8"/>
      <c r="F466" s="8"/>
      <c r="G466" s="8"/>
      <c r="H466" s="8"/>
      <c r="I466" s="8"/>
      <c r="J466" s="8"/>
      <c r="K466" s="8"/>
      <c r="L466" s="9"/>
      <c r="M466" s="9"/>
      <c r="N466" s="9"/>
      <c r="O466" s="9"/>
    </row>
    <row r="467" spans="1:15" x14ac:dyDescent="0.3">
      <c r="A467" s="8">
        <f>service_order__4[[#This Row],[id]]</f>
        <v>475</v>
      </c>
      <c r="B467" s="11">
        <f>ROUNDDOWN(AUX!$O$4*service_order__4[[#This Row],[created_at]]+AUX!$O$3,0)</f>
        <v>44265</v>
      </c>
      <c r="C467" s="8"/>
      <c r="D467" s="8"/>
      <c r="E467" s="8"/>
      <c r="F467" s="8"/>
      <c r="G467" s="8"/>
      <c r="H467" s="8"/>
      <c r="I467" s="8"/>
      <c r="J467" s="8"/>
      <c r="K467" s="8"/>
      <c r="L467" s="9"/>
      <c r="M467" s="9"/>
      <c r="N467" s="9"/>
      <c r="O467" s="9"/>
    </row>
    <row r="468" spans="1:15" x14ac:dyDescent="0.3">
      <c r="A468" s="8">
        <f>service_order__4[[#This Row],[id]]</f>
        <v>476</v>
      </c>
      <c r="B468" s="11">
        <f>ROUNDDOWN(AUX!$O$4*service_order__4[[#This Row],[created_at]]+AUX!$O$3,0)</f>
        <v>44265</v>
      </c>
      <c r="C468" s="8"/>
      <c r="D468" s="8"/>
      <c r="E468" s="8"/>
      <c r="F468" s="8"/>
      <c r="G468" s="8"/>
      <c r="H468" s="8"/>
      <c r="I468" s="8"/>
      <c r="J468" s="8"/>
      <c r="K468" s="8"/>
      <c r="L468" s="9"/>
      <c r="M468" s="9"/>
      <c r="N468" s="9"/>
      <c r="O468" s="9"/>
    </row>
    <row r="469" spans="1:15" x14ac:dyDescent="0.3">
      <c r="A469" s="8">
        <f>service_order__4[[#This Row],[id]]</f>
        <v>477</v>
      </c>
      <c r="B469" s="11">
        <f>ROUNDDOWN(AUX!$O$4*service_order__4[[#This Row],[created_at]]+AUX!$O$3,0)</f>
        <v>44265</v>
      </c>
      <c r="C469" s="8"/>
      <c r="D469" s="8"/>
      <c r="E469" s="8"/>
      <c r="F469" s="8"/>
      <c r="G469" s="8"/>
      <c r="H469" s="8"/>
      <c r="I469" s="8"/>
      <c r="J469" s="8"/>
      <c r="K469" s="8"/>
      <c r="L469" s="9"/>
      <c r="M469" s="9"/>
      <c r="N469" s="9"/>
      <c r="O469" s="9"/>
    </row>
    <row r="470" spans="1:15" x14ac:dyDescent="0.3">
      <c r="A470" s="8">
        <f>service_order__4[[#This Row],[id]]</f>
        <v>478</v>
      </c>
      <c r="B470" s="11">
        <f>ROUNDDOWN(AUX!$O$4*service_order__4[[#This Row],[created_at]]+AUX!$O$3,0)</f>
        <v>44266</v>
      </c>
      <c r="C470" s="8"/>
      <c r="D470" s="8"/>
      <c r="E470" s="8"/>
      <c r="F470" s="8"/>
      <c r="G470" s="8"/>
      <c r="H470" s="8"/>
      <c r="I470" s="8"/>
      <c r="J470" s="8"/>
      <c r="K470" s="8"/>
      <c r="L470" s="9"/>
      <c r="M470" s="9"/>
      <c r="N470" s="9"/>
      <c r="O470" s="9"/>
    </row>
    <row r="471" spans="1:15" x14ac:dyDescent="0.3">
      <c r="A471" s="8">
        <f>service_order__4[[#This Row],[id]]</f>
        <v>479</v>
      </c>
      <c r="B471" s="11">
        <f>ROUNDDOWN(AUX!$O$4*service_order__4[[#This Row],[created_at]]+AUX!$O$3,0)</f>
        <v>44267</v>
      </c>
      <c r="C471" s="8"/>
      <c r="D471" s="8"/>
      <c r="E471" s="8"/>
      <c r="F471" s="8"/>
      <c r="G471" s="8"/>
      <c r="H471" s="8"/>
      <c r="I471" s="8"/>
      <c r="J471" s="8"/>
      <c r="K471" s="8"/>
      <c r="L471" s="9"/>
      <c r="M471" s="9"/>
      <c r="N471" s="9"/>
      <c r="O471" s="9"/>
    </row>
    <row r="472" spans="1:15" x14ac:dyDescent="0.3">
      <c r="A472" s="8">
        <f>service_order__4[[#This Row],[id]]</f>
        <v>480</v>
      </c>
      <c r="B472" s="11">
        <f>ROUNDDOWN(AUX!$O$4*service_order__4[[#This Row],[created_at]]+AUX!$O$3,0)</f>
        <v>44267</v>
      </c>
      <c r="C472" s="8"/>
      <c r="D472" s="8"/>
      <c r="E472" s="8"/>
      <c r="F472" s="8"/>
      <c r="G472" s="8"/>
      <c r="H472" s="8"/>
      <c r="I472" s="8"/>
      <c r="J472" s="8"/>
      <c r="K472" s="8"/>
      <c r="L472" s="9"/>
      <c r="M472" s="9"/>
      <c r="N472" s="9"/>
      <c r="O472" s="9"/>
    </row>
    <row r="473" spans="1:15" x14ac:dyDescent="0.3">
      <c r="A473" s="8">
        <f>service_order__4[[#This Row],[id]]</f>
        <v>481</v>
      </c>
      <c r="B473" s="11">
        <f>ROUNDDOWN(AUX!$O$4*service_order__4[[#This Row],[created_at]]+AUX!$O$3,0)</f>
        <v>44267</v>
      </c>
      <c r="C473" s="8"/>
      <c r="D473" s="8"/>
      <c r="E473" s="8"/>
      <c r="F473" s="8"/>
      <c r="G473" s="8"/>
      <c r="H473" s="8"/>
      <c r="I473" s="8"/>
      <c r="J473" s="8"/>
      <c r="K473" s="8"/>
      <c r="L473" s="9"/>
      <c r="M473" s="9"/>
      <c r="N473" s="9"/>
      <c r="O473" s="9"/>
    </row>
    <row r="474" spans="1:15" x14ac:dyDescent="0.3">
      <c r="A474" s="8">
        <f>service_order__4[[#This Row],[id]]</f>
        <v>482</v>
      </c>
      <c r="B474" s="11">
        <f>ROUNDDOWN(AUX!$O$4*service_order__4[[#This Row],[created_at]]+AUX!$O$3,0)</f>
        <v>44267</v>
      </c>
      <c r="C474" s="8"/>
      <c r="D474" s="8"/>
      <c r="E474" s="8"/>
      <c r="F474" s="8"/>
      <c r="G474" s="8"/>
      <c r="H474" s="8"/>
      <c r="I474" s="8"/>
      <c r="J474" s="8"/>
      <c r="K474" s="8"/>
      <c r="L474" s="9"/>
      <c r="M474" s="9"/>
      <c r="N474" s="9"/>
      <c r="O474" s="9"/>
    </row>
    <row r="475" spans="1:15" x14ac:dyDescent="0.3">
      <c r="A475" s="8">
        <f>service_order__4[[#This Row],[id]]</f>
        <v>483</v>
      </c>
      <c r="B475" s="11">
        <f>ROUNDDOWN(AUX!$O$4*service_order__4[[#This Row],[created_at]]+AUX!$O$3,0)</f>
        <v>44267</v>
      </c>
      <c r="C475" s="8"/>
      <c r="D475" s="8"/>
      <c r="E475" s="8"/>
      <c r="F475" s="8"/>
      <c r="G475" s="8"/>
      <c r="H475" s="8"/>
      <c r="I475" s="8"/>
      <c r="J475" s="8"/>
      <c r="K475" s="8"/>
      <c r="L475" s="9"/>
      <c r="M475" s="9"/>
      <c r="N475" s="9"/>
      <c r="O475" s="9"/>
    </row>
    <row r="476" spans="1:15" x14ac:dyDescent="0.3">
      <c r="A476" s="8">
        <f>service_order__4[[#This Row],[id]]</f>
        <v>484</v>
      </c>
      <c r="B476" s="11">
        <f>ROUNDDOWN(AUX!$O$4*service_order__4[[#This Row],[created_at]]+AUX!$O$3,0)</f>
        <v>44267</v>
      </c>
      <c r="C476" s="8"/>
      <c r="D476" s="8"/>
      <c r="E476" s="8"/>
      <c r="F476" s="8"/>
      <c r="G476" s="8"/>
      <c r="H476" s="8"/>
      <c r="I476" s="8"/>
      <c r="J476" s="8"/>
      <c r="K476" s="8"/>
      <c r="L476" s="9"/>
      <c r="M476" s="9"/>
      <c r="N476" s="9"/>
      <c r="O476" s="9"/>
    </row>
    <row r="477" spans="1:15" x14ac:dyDescent="0.3">
      <c r="A477" s="8">
        <f>service_order__4[[#This Row],[id]]</f>
        <v>485</v>
      </c>
      <c r="B477" s="11">
        <f>ROUNDDOWN(AUX!$O$4*service_order__4[[#This Row],[created_at]]+AUX!$O$3,0)</f>
        <v>44267</v>
      </c>
      <c r="C477" s="8"/>
      <c r="D477" s="8"/>
      <c r="E477" s="8"/>
      <c r="F477" s="8"/>
      <c r="G477" s="8"/>
      <c r="H477" s="8"/>
      <c r="I477" s="8"/>
      <c r="J477" s="8"/>
      <c r="K477" s="8"/>
      <c r="L477" s="9"/>
      <c r="M477" s="9"/>
      <c r="N477" s="9"/>
      <c r="O477" s="9"/>
    </row>
    <row r="478" spans="1:15" x14ac:dyDescent="0.3">
      <c r="A478" s="8">
        <f>service_order__4[[#This Row],[id]]</f>
        <v>486</v>
      </c>
      <c r="B478" s="11">
        <f>ROUNDDOWN(AUX!$O$4*service_order__4[[#This Row],[created_at]]+AUX!$O$3,0)</f>
        <v>44267</v>
      </c>
      <c r="C478" s="8"/>
      <c r="D478" s="8"/>
      <c r="E478" s="8"/>
      <c r="F478" s="8"/>
      <c r="G478" s="8"/>
      <c r="H478" s="8"/>
      <c r="I478" s="8"/>
      <c r="J478" s="8"/>
      <c r="K478" s="8"/>
      <c r="L478" s="9"/>
      <c r="M478" s="9"/>
      <c r="N478" s="9"/>
      <c r="O478" s="9"/>
    </row>
    <row r="479" spans="1:15" x14ac:dyDescent="0.3">
      <c r="A479" s="8">
        <f>service_order__4[[#This Row],[id]]</f>
        <v>487</v>
      </c>
      <c r="B479" s="11">
        <f>ROUNDDOWN(AUX!$O$4*service_order__4[[#This Row],[created_at]]+AUX!$O$3,0)</f>
        <v>44267</v>
      </c>
      <c r="C479" s="8"/>
      <c r="D479" s="8"/>
      <c r="E479" s="8"/>
      <c r="F479" s="8"/>
      <c r="G479" s="8"/>
      <c r="H479" s="8"/>
      <c r="I479" s="8"/>
      <c r="J479" s="8"/>
      <c r="K479" s="8"/>
      <c r="L479" s="9"/>
      <c r="M479" s="9"/>
      <c r="N479" s="9"/>
      <c r="O479" s="9"/>
    </row>
    <row r="480" spans="1:15" x14ac:dyDescent="0.3">
      <c r="A480" s="8">
        <f>service_order__4[[#This Row],[id]]</f>
        <v>488</v>
      </c>
      <c r="B480" s="11">
        <f>ROUNDDOWN(AUX!$O$4*service_order__4[[#This Row],[created_at]]+AUX!$O$3,0)</f>
        <v>44267</v>
      </c>
      <c r="C480" s="8"/>
      <c r="D480" s="8"/>
      <c r="E480" s="8"/>
      <c r="F480" s="8"/>
      <c r="G480" s="8"/>
      <c r="H480" s="8"/>
      <c r="I480" s="8"/>
      <c r="J480" s="8"/>
      <c r="K480" s="8"/>
      <c r="L480" s="9"/>
      <c r="M480" s="9"/>
      <c r="N480" s="9"/>
      <c r="O480" s="9"/>
    </row>
    <row r="481" spans="1:15" x14ac:dyDescent="0.3">
      <c r="A481" s="8">
        <f>service_order__4[[#This Row],[id]]</f>
        <v>489</v>
      </c>
      <c r="B481" s="11">
        <f>ROUNDDOWN(AUX!$O$4*service_order__4[[#This Row],[created_at]]+AUX!$O$3,0)</f>
        <v>44267</v>
      </c>
      <c r="C481" s="8"/>
      <c r="D481" s="8"/>
      <c r="E481" s="8"/>
      <c r="F481" s="8"/>
      <c r="G481" s="8"/>
      <c r="H481" s="8"/>
      <c r="I481" s="8"/>
      <c r="J481" s="8"/>
      <c r="K481" s="8"/>
      <c r="L481" s="9"/>
      <c r="M481" s="9"/>
      <c r="N481" s="9"/>
      <c r="O481" s="9"/>
    </row>
    <row r="482" spans="1:15" x14ac:dyDescent="0.3">
      <c r="A482" s="8">
        <f>service_order__4[[#This Row],[id]]</f>
        <v>490</v>
      </c>
      <c r="B482" s="11">
        <f>ROUNDDOWN(AUX!$O$4*service_order__4[[#This Row],[created_at]]+AUX!$O$3,0)</f>
        <v>44267</v>
      </c>
      <c r="C482" s="8"/>
      <c r="D482" s="8"/>
      <c r="E482" s="8"/>
      <c r="F482" s="8"/>
      <c r="G482" s="8"/>
      <c r="H482" s="8"/>
      <c r="I482" s="8"/>
      <c r="J482" s="8"/>
      <c r="K482" s="8"/>
      <c r="L482" s="9"/>
      <c r="M482" s="9"/>
      <c r="N482" s="9"/>
      <c r="O482" s="9"/>
    </row>
    <row r="483" spans="1:15" x14ac:dyDescent="0.3">
      <c r="A483" s="8">
        <f>service_order__4[[#This Row],[id]]</f>
        <v>491</v>
      </c>
      <c r="B483" s="11">
        <f>ROUNDDOWN(AUX!$O$4*service_order__4[[#This Row],[created_at]]+AUX!$O$3,0)</f>
        <v>44267</v>
      </c>
      <c r="C483" s="8"/>
      <c r="D483" s="8"/>
      <c r="E483" s="8"/>
      <c r="F483" s="8"/>
      <c r="G483" s="8"/>
      <c r="H483" s="8"/>
      <c r="I483" s="8"/>
      <c r="J483" s="8"/>
      <c r="K483" s="8"/>
      <c r="L483" s="9"/>
      <c r="M483" s="9"/>
      <c r="N483" s="9"/>
      <c r="O483" s="9"/>
    </row>
    <row r="484" spans="1:15" x14ac:dyDescent="0.3">
      <c r="A484" s="8">
        <f>service_order__4[[#This Row],[id]]</f>
        <v>492</v>
      </c>
      <c r="B484" s="11">
        <f>ROUNDDOWN(AUX!$O$4*service_order__4[[#This Row],[created_at]]+AUX!$O$3,0)</f>
        <v>44270</v>
      </c>
      <c r="C484" s="8"/>
      <c r="D484" s="8"/>
      <c r="E484" s="8"/>
      <c r="F484" s="8"/>
      <c r="G484" s="8"/>
      <c r="H484" s="8"/>
      <c r="I484" s="8"/>
      <c r="J484" s="8"/>
      <c r="K484" s="8"/>
      <c r="L484" s="9"/>
      <c r="M484" s="9"/>
      <c r="N484" s="9"/>
      <c r="O484" s="9"/>
    </row>
    <row r="485" spans="1:15" x14ac:dyDescent="0.3">
      <c r="A485" s="8">
        <f>service_order__4[[#This Row],[id]]</f>
        <v>493</v>
      </c>
      <c r="B485" s="11">
        <f>ROUNDDOWN(AUX!$O$4*service_order__4[[#This Row],[created_at]]+AUX!$O$3,0)</f>
        <v>44270</v>
      </c>
      <c r="C485" s="8"/>
      <c r="D485" s="8"/>
      <c r="E485" s="8"/>
      <c r="F485" s="8"/>
      <c r="G485" s="8"/>
      <c r="H485" s="8"/>
      <c r="I485" s="8"/>
      <c r="J485" s="8"/>
      <c r="K485" s="8"/>
      <c r="L485" s="9"/>
      <c r="M485" s="9"/>
      <c r="N485" s="9"/>
      <c r="O485" s="9"/>
    </row>
    <row r="486" spans="1:15" x14ac:dyDescent="0.3">
      <c r="A486" s="8">
        <f>service_order__4[[#This Row],[id]]</f>
        <v>494</v>
      </c>
      <c r="B486" s="11">
        <f>ROUNDDOWN(AUX!$O$4*service_order__4[[#This Row],[created_at]]+AUX!$O$3,0)</f>
        <v>44272</v>
      </c>
      <c r="C486" s="8"/>
      <c r="D486" s="8"/>
      <c r="E486" s="8"/>
      <c r="F486" s="8"/>
      <c r="G486" s="8"/>
      <c r="H486" s="8"/>
      <c r="I486" s="8"/>
      <c r="J486" s="8"/>
      <c r="K486" s="8"/>
      <c r="L486" s="9"/>
      <c r="M486" s="9"/>
      <c r="N486" s="9"/>
      <c r="O486" s="9"/>
    </row>
    <row r="487" spans="1:15" x14ac:dyDescent="0.3">
      <c r="A487" s="8">
        <f>service_order__4[[#This Row],[id]]</f>
        <v>495</v>
      </c>
      <c r="B487" s="11">
        <f>ROUNDDOWN(AUX!$O$4*service_order__4[[#This Row],[created_at]]+AUX!$O$3,0)</f>
        <v>44272</v>
      </c>
      <c r="C487" s="8"/>
      <c r="D487" s="8"/>
      <c r="E487" s="8"/>
      <c r="F487" s="8"/>
      <c r="G487" s="8"/>
      <c r="H487" s="8"/>
      <c r="I487" s="8"/>
      <c r="J487" s="8"/>
      <c r="K487" s="8"/>
      <c r="L487" s="9"/>
      <c r="M487" s="9"/>
      <c r="N487" s="9"/>
      <c r="O487" s="9"/>
    </row>
    <row r="488" spans="1:15" x14ac:dyDescent="0.3">
      <c r="A488" s="8">
        <f>service_order__4[[#This Row],[id]]</f>
        <v>496</v>
      </c>
      <c r="B488" s="11">
        <f>ROUNDDOWN(AUX!$O$4*service_order__4[[#This Row],[created_at]]+AUX!$O$3,0)</f>
        <v>44272</v>
      </c>
      <c r="C488" s="8"/>
      <c r="D488" s="8"/>
      <c r="E488" s="8"/>
      <c r="F488" s="8"/>
      <c r="G488" s="8"/>
      <c r="H488" s="8"/>
      <c r="I488" s="8"/>
      <c r="J488" s="8"/>
      <c r="K488" s="8"/>
      <c r="L488" s="9"/>
      <c r="M488" s="9"/>
      <c r="N488" s="9"/>
      <c r="O488" s="9"/>
    </row>
    <row r="489" spans="1:15" x14ac:dyDescent="0.3">
      <c r="A489" s="8">
        <f>service_order__4[[#This Row],[id]]</f>
        <v>497</v>
      </c>
      <c r="B489" s="11">
        <f>ROUNDDOWN(AUX!$O$4*service_order__4[[#This Row],[created_at]]+AUX!$O$3,0)</f>
        <v>44272</v>
      </c>
      <c r="C489" s="8"/>
      <c r="D489" s="8"/>
      <c r="E489" s="8"/>
      <c r="F489" s="8"/>
      <c r="G489" s="8"/>
      <c r="H489" s="8"/>
      <c r="I489" s="8"/>
      <c r="J489" s="8"/>
      <c r="K489" s="8"/>
      <c r="L489" s="9"/>
      <c r="M489" s="9"/>
      <c r="N489" s="9"/>
      <c r="O489" s="9"/>
    </row>
    <row r="490" spans="1:15" x14ac:dyDescent="0.3">
      <c r="A490" s="8">
        <f>service_order__4[[#This Row],[id]]</f>
        <v>498</v>
      </c>
      <c r="B490" s="11">
        <f>ROUNDDOWN(AUX!$O$4*service_order__4[[#This Row],[created_at]]+AUX!$O$3,0)</f>
        <v>44272</v>
      </c>
      <c r="C490" s="8"/>
      <c r="D490" s="8"/>
      <c r="E490" s="8"/>
      <c r="F490" s="8"/>
      <c r="G490" s="8"/>
      <c r="H490" s="8"/>
      <c r="I490" s="8"/>
      <c r="J490" s="8"/>
      <c r="K490" s="8"/>
      <c r="L490" s="9"/>
      <c r="M490" s="9"/>
      <c r="N490" s="9"/>
      <c r="O490" s="9"/>
    </row>
    <row r="491" spans="1:15" x14ac:dyDescent="0.3">
      <c r="A491" s="8">
        <f>service_order__4[[#This Row],[id]]</f>
        <v>499</v>
      </c>
      <c r="B491" s="11">
        <f>ROUNDDOWN(AUX!$O$4*service_order__4[[#This Row],[created_at]]+AUX!$O$3,0)</f>
        <v>44274</v>
      </c>
      <c r="C491" s="8"/>
      <c r="D491" s="8"/>
      <c r="E491" s="8"/>
      <c r="F491" s="8"/>
      <c r="G491" s="8"/>
      <c r="H491" s="8"/>
      <c r="I491" s="8"/>
      <c r="J491" s="8"/>
      <c r="K491" s="8"/>
      <c r="L491" s="9"/>
      <c r="M491" s="9"/>
      <c r="N491" s="9"/>
      <c r="O491" s="9"/>
    </row>
    <row r="492" spans="1:15" x14ac:dyDescent="0.3">
      <c r="A492" s="8">
        <f>service_order__4[[#This Row],[id]]</f>
        <v>500</v>
      </c>
      <c r="B492" s="11">
        <f>ROUNDDOWN(AUX!$O$4*service_order__4[[#This Row],[created_at]]+AUX!$O$3,0)</f>
        <v>44274</v>
      </c>
      <c r="C492" s="8"/>
      <c r="D492" s="8"/>
      <c r="E492" s="8"/>
      <c r="F492" s="8"/>
      <c r="G492" s="8"/>
      <c r="H492" s="8"/>
      <c r="I492" s="8"/>
      <c r="J492" s="8"/>
      <c r="K492" s="8"/>
      <c r="L492" s="9"/>
      <c r="M492" s="9"/>
      <c r="N492" s="9"/>
      <c r="O492" s="9"/>
    </row>
    <row r="493" spans="1:15" x14ac:dyDescent="0.3">
      <c r="A493" s="8">
        <f>service_order__4[[#This Row],[id]]</f>
        <v>501</v>
      </c>
      <c r="B493" s="11">
        <f>ROUNDDOWN(AUX!$O$4*service_order__4[[#This Row],[created_at]]+AUX!$O$3,0)</f>
        <v>44274</v>
      </c>
      <c r="C493" s="8"/>
      <c r="D493" s="8"/>
      <c r="E493" s="8"/>
      <c r="F493" s="8"/>
      <c r="G493" s="8"/>
      <c r="H493" s="8"/>
      <c r="I493" s="8"/>
      <c r="J493" s="8"/>
      <c r="K493" s="8"/>
      <c r="L493" s="9"/>
      <c r="M493" s="9"/>
      <c r="N493" s="9"/>
      <c r="O493" s="9"/>
    </row>
    <row r="494" spans="1:15" x14ac:dyDescent="0.3">
      <c r="A494" s="8">
        <f>service_order__4[[#This Row],[id]]</f>
        <v>502</v>
      </c>
      <c r="B494" s="11">
        <f>ROUNDDOWN(AUX!$O$4*service_order__4[[#This Row],[created_at]]+AUX!$O$3,0)</f>
        <v>44274</v>
      </c>
      <c r="C494" s="8"/>
      <c r="D494" s="8"/>
      <c r="E494" s="8"/>
      <c r="F494" s="8"/>
      <c r="G494" s="8"/>
      <c r="H494" s="8"/>
      <c r="I494" s="8"/>
      <c r="J494" s="8"/>
      <c r="K494" s="8"/>
      <c r="L494" s="9"/>
      <c r="M494" s="9"/>
      <c r="N494" s="9"/>
      <c r="O494" s="9"/>
    </row>
    <row r="495" spans="1:15" x14ac:dyDescent="0.3">
      <c r="A495" s="8">
        <f>service_order__4[[#This Row],[id]]</f>
        <v>503</v>
      </c>
      <c r="B495" s="11">
        <f>ROUNDDOWN(AUX!$O$4*service_order__4[[#This Row],[created_at]]+AUX!$O$3,0)</f>
        <v>44138</v>
      </c>
      <c r="C495" s="8"/>
      <c r="D495" s="8"/>
      <c r="E495" s="8"/>
      <c r="F495" s="8"/>
      <c r="G495" s="8"/>
      <c r="H495" s="8"/>
      <c r="I495" s="8"/>
      <c r="J495" s="8"/>
      <c r="K495" s="8"/>
      <c r="L495" s="9"/>
      <c r="M495" s="9"/>
      <c r="N495" s="9"/>
      <c r="O495" s="9"/>
    </row>
    <row r="496" spans="1:15" x14ac:dyDescent="0.3">
      <c r="A496" s="8">
        <f>service_order__4[[#This Row],[id]]</f>
        <v>504</v>
      </c>
      <c r="B496" s="11">
        <f>ROUNDDOWN(AUX!$O$4*service_order__4[[#This Row],[created_at]]+AUX!$O$3,0)</f>
        <v>44274</v>
      </c>
      <c r="C496" s="8"/>
      <c r="D496" s="8"/>
      <c r="E496" s="8"/>
      <c r="F496" s="8"/>
      <c r="G496" s="8"/>
      <c r="H496" s="8"/>
      <c r="I496" s="8"/>
      <c r="J496" s="8"/>
      <c r="K496" s="8"/>
      <c r="L496" s="9"/>
      <c r="M496" s="9"/>
      <c r="N496" s="9"/>
      <c r="O496" s="9"/>
    </row>
    <row r="497" spans="1:15" x14ac:dyDescent="0.3">
      <c r="A497" s="8">
        <f>service_order__4[[#This Row],[id]]</f>
        <v>505</v>
      </c>
      <c r="B497" s="11">
        <f>ROUNDDOWN(AUX!$O$4*service_order__4[[#This Row],[created_at]]+AUX!$O$3,0)</f>
        <v>44274</v>
      </c>
      <c r="C497" s="8"/>
      <c r="D497" s="8"/>
      <c r="E497" s="8"/>
      <c r="F497" s="8"/>
      <c r="G497" s="8"/>
      <c r="H497" s="8"/>
      <c r="I497" s="8"/>
      <c r="J497" s="8"/>
      <c r="K497" s="8"/>
      <c r="L497" s="9"/>
      <c r="M497" s="9"/>
      <c r="N497" s="9"/>
      <c r="O497" s="9"/>
    </row>
    <row r="498" spans="1:15" x14ac:dyDescent="0.3">
      <c r="A498" s="8">
        <f>service_order__4[[#This Row],[id]]</f>
        <v>506</v>
      </c>
      <c r="B498" s="11">
        <f>ROUNDDOWN(AUX!$O$4*service_order__4[[#This Row],[created_at]]+AUX!$O$3,0)</f>
        <v>44277</v>
      </c>
      <c r="C498" s="8"/>
      <c r="D498" s="8"/>
      <c r="E498" s="8"/>
      <c r="F498" s="8"/>
      <c r="G498" s="8"/>
      <c r="H498" s="8"/>
      <c r="I498" s="8"/>
      <c r="J498" s="8"/>
      <c r="K498" s="8"/>
      <c r="L498" s="9"/>
      <c r="M498" s="9"/>
      <c r="N498" s="9"/>
      <c r="O498" s="9"/>
    </row>
    <row r="499" spans="1:15" x14ac:dyDescent="0.3">
      <c r="A499" s="8">
        <f>service_order__4[[#This Row],[id]]</f>
        <v>507</v>
      </c>
      <c r="B499" s="11">
        <f>ROUNDDOWN(AUX!$O$4*service_order__4[[#This Row],[created_at]]+AUX!$O$3,0)</f>
        <v>44277</v>
      </c>
      <c r="C499" s="8"/>
      <c r="D499" s="8"/>
      <c r="E499" s="8"/>
      <c r="F499" s="8"/>
      <c r="G499" s="8"/>
      <c r="H499" s="8"/>
      <c r="I499" s="8"/>
      <c r="J499" s="8"/>
      <c r="K499" s="8"/>
      <c r="L499" s="9"/>
      <c r="M499" s="9"/>
      <c r="N499" s="9"/>
      <c r="O499" s="9"/>
    </row>
    <row r="500" spans="1:15" x14ac:dyDescent="0.3">
      <c r="A500" s="8">
        <f>service_order__4[[#This Row],[id]]</f>
        <v>508</v>
      </c>
      <c r="B500" s="11">
        <f>ROUNDDOWN(AUX!$O$4*service_order__4[[#This Row],[created_at]]+AUX!$O$3,0)</f>
        <v>44277</v>
      </c>
      <c r="C500" s="8"/>
      <c r="D500" s="8"/>
      <c r="E500" s="8"/>
      <c r="F500" s="8"/>
      <c r="G500" s="8"/>
      <c r="H500" s="8"/>
      <c r="I500" s="8"/>
      <c r="J500" s="8"/>
      <c r="K500" s="8"/>
      <c r="L500" s="9"/>
      <c r="M500" s="9"/>
      <c r="N500" s="9"/>
      <c r="O500" s="9"/>
    </row>
    <row r="501" spans="1:15" x14ac:dyDescent="0.3">
      <c r="A501" s="8">
        <f>service_order__4[[#This Row],[id]]</f>
        <v>509</v>
      </c>
      <c r="B501" s="11">
        <f>ROUNDDOWN(AUX!$O$4*service_order__4[[#This Row],[created_at]]+AUX!$O$3,0)</f>
        <v>44277</v>
      </c>
      <c r="C501" s="8"/>
      <c r="D501" s="8"/>
      <c r="E501" s="8"/>
      <c r="F501" s="8"/>
      <c r="G501" s="8"/>
      <c r="H501" s="8"/>
      <c r="I501" s="8"/>
      <c r="J501" s="8"/>
      <c r="K501" s="8"/>
      <c r="L501" s="9"/>
      <c r="M501" s="9"/>
      <c r="N501" s="9"/>
      <c r="O501" s="9"/>
    </row>
    <row r="502" spans="1:15" x14ac:dyDescent="0.3">
      <c r="A502" s="8">
        <f>service_order__4[[#This Row],[id]]</f>
        <v>510</v>
      </c>
      <c r="B502" s="11">
        <f>ROUNDDOWN(AUX!$O$4*service_order__4[[#This Row],[created_at]]+AUX!$O$3,0)</f>
        <v>44279</v>
      </c>
      <c r="C502" s="8"/>
      <c r="D502" s="8"/>
      <c r="E502" s="8"/>
      <c r="F502" s="8"/>
      <c r="G502" s="8"/>
      <c r="H502" s="8"/>
      <c r="I502" s="8"/>
      <c r="J502" s="8"/>
      <c r="K502" s="8"/>
      <c r="L502" s="9"/>
      <c r="M502" s="9"/>
      <c r="N502" s="9"/>
      <c r="O502" s="9"/>
    </row>
    <row r="503" spans="1:15" x14ac:dyDescent="0.3">
      <c r="A503" s="8">
        <f>service_order__4[[#This Row],[id]]</f>
        <v>511</v>
      </c>
      <c r="B503" s="11">
        <f>ROUNDDOWN(AUX!$O$4*service_order__4[[#This Row],[created_at]]+AUX!$O$3,0)</f>
        <v>44279</v>
      </c>
      <c r="C503" s="8"/>
      <c r="D503" s="8"/>
      <c r="E503" s="8"/>
      <c r="F503" s="8"/>
      <c r="G503" s="8"/>
      <c r="H503" s="8"/>
      <c r="I503" s="8"/>
      <c r="J503" s="8"/>
      <c r="K503" s="8"/>
      <c r="L503" s="9"/>
      <c r="M503" s="9"/>
      <c r="N503" s="9"/>
      <c r="O503" s="9"/>
    </row>
    <row r="504" spans="1:15" x14ac:dyDescent="0.3">
      <c r="A504" s="8">
        <f>service_order__4[[#This Row],[id]]</f>
        <v>512</v>
      </c>
      <c r="B504" s="11">
        <f>ROUNDDOWN(AUX!$O$4*service_order__4[[#This Row],[created_at]]+AUX!$O$3,0)</f>
        <v>44279</v>
      </c>
      <c r="C504" s="8"/>
      <c r="D504" s="8"/>
      <c r="E504" s="8"/>
      <c r="F504" s="8"/>
      <c r="G504" s="8"/>
      <c r="H504" s="8"/>
      <c r="I504" s="8"/>
      <c r="J504" s="8"/>
      <c r="K504" s="8"/>
      <c r="L504" s="9"/>
      <c r="M504" s="9"/>
      <c r="N504" s="9"/>
      <c r="O504" s="9"/>
    </row>
    <row r="505" spans="1:15" x14ac:dyDescent="0.3">
      <c r="A505" s="8">
        <f>service_order__4[[#This Row],[id]]</f>
        <v>513</v>
      </c>
      <c r="B505" s="11">
        <f>ROUNDDOWN(AUX!$O$4*service_order__4[[#This Row],[created_at]]+AUX!$O$3,0)</f>
        <v>44279</v>
      </c>
      <c r="C505" s="8"/>
      <c r="D505" s="8"/>
      <c r="E505" s="8"/>
      <c r="F505" s="8"/>
      <c r="G505" s="8"/>
      <c r="H505" s="8"/>
      <c r="I505" s="8"/>
      <c r="J505" s="8"/>
      <c r="K505" s="8"/>
      <c r="L505" s="9"/>
      <c r="M505" s="9"/>
      <c r="N505" s="9"/>
      <c r="O505" s="9"/>
    </row>
    <row r="506" spans="1:15" x14ac:dyDescent="0.3">
      <c r="A506" s="8">
        <f>service_order__4[[#This Row],[id]]</f>
        <v>514</v>
      </c>
      <c r="B506" s="11">
        <f>ROUNDDOWN(AUX!$O$4*service_order__4[[#This Row],[created_at]]+AUX!$O$3,0)</f>
        <v>44279</v>
      </c>
      <c r="C506" s="8"/>
      <c r="D506" s="8"/>
      <c r="E506" s="8"/>
      <c r="F506" s="8"/>
      <c r="G506" s="8"/>
      <c r="H506" s="8"/>
      <c r="I506" s="8"/>
      <c r="J506" s="8"/>
      <c r="K506" s="8"/>
      <c r="L506" s="9"/>
      <c r="M506" s="9"/>
      <c r="N506" s="9"/>
      <c r="O506" s="9"/>
    </row>
    <row r="507" spans="1:15" x14ac:dyDescent="0.3">
      <c r="A507" s="8">
        <f>service_order__4[[#This Row],[id]]</f>
        <v>515</v>
      </c>
      <c r="B507" s="11">
        <f>ROUNDDOWN(AUX!$O$4*service_order__4[[#This Row],[created_at]]+AUX!$O$3,0)</f>
        <v>44279</v>
      </c>
      <c r="C507" s="8"/>
      <c r="D507" s="8"/>
      <c r="E507" s="8"/>
      <c r="F507" s="8"/>
      <c r="G507" s="8"/>
      <c r="H507" s="8"/>
      <c r="I507" s="8"/>
      <c r="J507" s="8"/>
      <c r="K507" s="8"/>
      <c r="L507" s="9"/>
      <c r="M507" s="9"/>
      <c r="N507" s="9"/>
      <c r="O507" s="9"/>
    </row>
    <row r="508" spans="1:15" x14ac:dyDescent="0.3">
      <c r="A508" s="8">
        <f>service_order__4[[#This Row],[id]]</f>
        <v>516</v>
      </c>
      <c r="B508" s="11">
        <f>ROUNDDOWN(AUX!$O$4*service_order__4[[#This Row],[created_at]]+AUX!$O$3,0)</f>
        <v>44279</v>
      </c>
      <c r="C508" s="8"/>
      <c r="D508" s="8"/>
      <c r="E508" s="8"/>
      <c r="F508" s="8"/>
      <c r="G508" s="8"/>
      <c r="H508" s="8"/>
      <c r="I508" s="8"/>
      <c r="J508" s="8"/>
      <c r="K508" s="8"/>
      <c r="L508" s="9"/>
      <c r="M508" s="9"/>
      <c r="N508" s="9"/>
      <c r="O508" s="9"/>
    </row>
    <row r="509" spans="1:15" x14ac:dyDescent="0.3">
      <c r="A509" s="8">
        <f>service_order__4[[#This Row],[id]]</f>
        <v>517</v>
      </c>
      <c r="B509" s="11">
        <f>ROUNDDOWN(AUX!$O$4*service_order__4[[#This Row],[created_at]]+AUX!$O$3,0)</f>
        <v>44279</v>
      </c>
      <c r="C509" s="8"/>
      <c r="D509" s="8"/>
      <c r="E509" s="8"/>
      <c r="F509" s="8"/>
      <c r="G509" s="8"/>
      <c r="H509" s="8"/>
      <c r="I509" s="8"/>
      <c r="J509" s="8"/>
      <c r="K509" s="8"/>
      <c r="L509" s="9"/>
      <c r="M509" s="9"/>
      <c r="N509" s="9"/>
      <c r="O509" s="9"/>
    </row>
    <row r="510" spans="1:15" x14ac:dyDescent="0.3">
      <c r="A510" s="8">
        <f>service_order__4[[#This Row],[id]]</f>
        <v>518</v>
      </c>
      <c r="B510" s="11">
        <f>ROUNDDOWN(AUX!$O$4*service_order__4[[#This Row],[created_at]]+AUX!$O$3,0)</f>
        <v>44279</v>
      </c>
      <c r="C510" s="8"/>
      <c r="D510" s="8"/>
      <c r="E510" s="8"/>
      <c r="F510" s="8"/>
      <c r="G510" s="8"/>
      <c r="H510" s="8"/>
      <c r="I510" s="8"/>
      <c r="J510" s="8"/>
      <c r="K510" s="8"/>
      <c r="L510" s="9"/>
      <c r="M510" s="9"/>
      <c r="N510" s="9"/>
      <c r="O510" s="9"/>
    </row>
    <row r="511" spans="1:15" x14ac:dyDescent="0.3">
      <c r="A511" s="8">
        <f>service_order__4[[#This Row],[id]]</f>
        <v>519</v>
      </c>
      <c r="B511" s="11">
        <f>ROUNDDOWN(AUX!$O$4*service_order__4[[#This Row],[created_at]]+AUX!$O$3,0)</f>
        <v>44281</v>
      </c>
      <c r="C511" s="8"/>
      <c r="D511" s="8"/>
      <c r="E511" s="8"/>
      <c r="F511" s="8"/>
      <c r="G511" s="8"/>
      <c r="H511" s="8"/>
      <c r="I511" s="8"/>
      <c r="J511" s="8"/>
      <c r="K511" s="8"/>
      <c r="L511" s="9"/>
      <c r="M511" s="9"/>
      <c r="N511" s="9"/>
      <c r="O511" s="9"/>
    </row>
    <row r="512" spans="1:15" x14ac:dyDescent="0.3">
      <c r="A512" s="8">
        <f>service_order__4[[#This Row],[id]]</f>
        <v>520</v>
      </c>
      <c r="B512" s="11">
        <f>ROUNDDOWN(AUX!$O$4*service_order__4[[#This Row],[created_at]]+AUX!$O$3,0)</f>
        <v>44280</v>
      </c>
      <c r="C512" s="8"/>
      <c r="D512" s="8"/>
      <c r="E512" s="8"/>
      <c r="F512" s="8"/>
      <c r="G512" s="8"/>
      <c r="H512" s="8"/>
      <c r="I512" s="8"/>
      <c r="J512" s="8"/>
      <c r="K512" s="8"/>
      <c r="L512" s="9"/>
      <c r="M512" s="9"/>
      <c r="N512" s="9"/>
      <c r="O512" s="9"/>
    </row>
    <row r="513" spans="1:15" x14ac:dyDescent="0.3">
      <c r="A513" s="8">
        <f>service_order__4[[#This Row],[id]]</f>
        <v>521</v>
      </c>
      <c r="B513" s="11">
        <f>ROUNDDOWN(AUX!$O$4*service_order__4[[#This Row],[created_at]]+AUX!$O$3,0)</f>
        <v>44258</v>
      </c>
      <c r="C513" s="8"/>
      <c r="D513" s="8"/>
      <c r="E513" s="8"/>
      <c r="F513" s="8"/>
      <c r="G513" s="8"/>
      <c r="H513" s="8"/>
      <c r="I513" s="8"/>
      <c r="J513" s="8"/>
      <c r="K513" s="8"/>
      <c r="L513" s="9"/>
      <c r="M513" s="9"/>
      <c r="N513" s="9"/>
      <c r="O513" s="9"/>
    </row>
    <row r="514" spans="1:15" x14ac:dyDescent="0.3">
      <c r="A514" s="8">
        <f>service_order__4[[#This Row],[id]]</f>
        <v>522</v>
      </c>
      <c r="B514" s="11">
        <f>ROUNDDOWN(AUX!$O$4*service_order__4[[#This Row],[created_at]]+AUX!$O$3,0)</f>
        <v>44284</v>
      </c>
      <c r="C514" s="8"/>
      <c r="D514" s="8"/>
      <c r="E514" s="8"/>
      <c r="F514" s="8"/>
      <c r="G514" s="8"/>
      <c r="H514" s="8"/>
      <c r="I514" s="8"/>
      <c r="J514" s="8"/>
      <c r="K514" s="8"/>
      <c r="L514" s="9"/>
      <c r="M514" s="9"/>
      <c r="N514" s="9"/>
      <c r="O514" s="9"/>
    </row>
    <row r="515" spans="1:15" x14ac:dyDescent="0.3">
      <c r="A515" s="8">
        <f>service_order__4[[#This Row],[id]]</f>
        <v>523</v>
      </c>
      <c r="B515" s="11">
        <f>ROUNDDOWN(AUX!$O$4*service_order__4[[#This Row],[created_at]]+AUX!$O$3,0)</f>
        <v>44286</v>
      </c>
      <c r="C515" s="8"/>
      <c r="D515" s="8"/>
      <c r="E515" s="8"/>
      <c r="F515" s="8"/>
      <c r="G515" s="8"/>
      <c r="H515" s="8"/>
      <c r="I515" s="8"/>
      <c r="J515" s="8"/>
      <c r="K515" s="8"/>
      <c r="L515" s="9"/>
      <c r="M515" s="9"/>
      <c r="N515" s="9"/>
      <c r="O515" s="9"/>
    </row>
    <row r="516" spans="1:15" x14ac:dyDescent="0.3">
      <c r="A516" s="8">
        <f>service_order__4[[#This Row],[id]]</f>
        <v>524</v>
      </c>
      <c r="B516" s="11">
        <f>ROUNDDOWN(AUX!$O$4*service_order__4[[#This Row],[created_at]]+AUX!$O$3,0)</f>
        <v>44286</v>
      </c>
      <c r="C516" s="8"/>
      <c r="D516" s="8"/>
      <c r="E516" s="8"/>
      <c r="F516" s="8"/>
      <c r="G516" s="8"/>
      <c r="H516" s="8"/>
      <c r="I516" s="8"/>
      <c r="J516" s="8"/>
      <c r="K516" s="8"/>
      <c r="L516" s="9"/>
      <c r="M516" s="9"/>
      <c r="N516" s="9"/>
      <c r="O516" s="9"/>
    </row>
    <row r="517" spans="1:15" x14ac:dyDescent="0.3">
      <c r="A517" s="8">
        <f>service_order__4[[#This Row],[id]]</f>
        <v>525</v>
      </c>
      <c r="B517" s="11">
        <f>ROUNDDOWN(AUX!$O$4*service_order__4[[#This Row],[created_at]]+AUX!$O$3,0)</f>
        <v>44286</v>
      </c>
      <c r="C517" s="8"/>
      <c r="D517" s="8"/>
      <c r="E517" s="8"/>
      <c r="F517" s="8"/>
      <c r="G517" s="8"/>
      <c r="H517" s="8"/>
      <c r="I517" s="8"/>
      <c r="J517" s="8"/>
      <c r="K517" s="8"/>
      <c r="L517" s="9"/>
      <c r="M517" s="9"/>
      <c r="N517" s="9"/>
      <c r="O517" s="9"/>
    </row>
    <row r="518" spans="1:15" x14ac:dyDescent="0.3">
      <c r="A518" s="8">
        <f>service_order__4[[#This Row],[id]]</f>
        <v>526</v>
      </c>
      <c r="B518" s="11">
        <f>ROUNDDOWN(AUX!$O$4*service_order__4[[#This Row],[created_at]]+AUX!$O$3,0)</f>
        <v>44286</v>
      </c>
      <c r="C518" s="8"/>
      <c r="D518" s="8"/>
      <c r="E518" s="8"/>
      <c r="F518" s="8"/>
      <c r="G518" s="8"/>
      <c r="H518" s="8"/>
      <c r="I518" s="8"/>
      <c r="J518" s="8"/>
      <c r="K518" s="8"/>
      <c r="L518" s="9"/>
      <c r="M518" s="9"/>
      <c r="N518" s="9"/>
      <c r="O518" s="9"/>
    </row>
    <row r="519" spans="1:15" x14ac:dyDescent="0.3">
      <c r="A519" s="8">
        <f>service_order__4[[#This Row],[id]]</f>
        <v>527</v>
      </c>
      <c r="B519" s="11">
        <f>ROUNDDOWN(AUX!$O$4*service_order__4[[#This Row],[created_at]]+AUX!$O$3,0)</f>
        <v>44286</v>
      </c>
      <c r="C519" s="8"/>
      <c r="D519" s="8"/>
      <c r="E519" s="8"/>
      <c r="F519" s="8"/>
      <c r="G519" s="8"/>
      <c r="H519" s="8"/>
      <c r="I519" s="8"/>
      <c r="J519" s="8"/>
      <c r="K519" s="8"/>
      <c r="L519" s="9"/>
      <c r="M519" s="9"/>
      <c r="N519" s="9"/>
      <c r="O519" s="9"/>
    </row>
    <row r="520" spans="1:15" x14ac:dyDescent="0.3">
      <c r="A520" s="8">
        <f>service_order__4[[#This Row],[id]]</f>
        <v>528</v>
      </c>
      <c r="B520" s="11">
        <f>ROUNDDOWN(AUX!$O$4*service_order__4[[#This Row],[created_at]]+AUX!$O$3,0)</f>
        <v>44286</v>
      </c>
      <c r="C520" s="8"/>
      <c r="D520" s="8"/>
      <c r="E520" s="8"/>
      <c r="F520" s="8"/>
      <c r="G520" s="8"/>
      <c r="H520" s="8"/>
      <c r="I520" s="8"/>
      <c r="J520" s="8"/>
      <c r="K520" s="8"/>
      <c r="L520" s="9"/>
      <c r="M520" s="9"/>
      <c r="N520" s="9"/>
      <c r="O520" s="9"/>
    </row>
    <row r="521" spans="1:15" x14ac:dyDescent="0.3">
      <c r="A521" s="8">
        <f>service_order__4[[#This Row],[id]]</f>
        <v>529</v>
      </c>
      <c r="B521" s="11">
        <f>ROUNDDOWN(AUX!$O$4*service_order__4[[#This Row],[created_at]]+AUX!$O$3,0)</f>
        <v>44286</v>
      </c>
      <c r="C521" s="8"/>
      <c r="D521" s="8"/>
      <c r="E521" s="8"/>
      <c r="F521" s="8"/>
      <c r="G521" s="8"/>
      <c r="H521" s="8"/>
      <c r="I521" s="8"/>
      <c r="J521" s="8"/>
      <c r="K521" s="8"/>
      <c r="L521" s="9"/>
      <c r="M521" s="9"/>
      <c r="N521" s="9"/>
      <c r="O521" s="9"/>
    </row>
    <row r="522" spans="1:15" x14ac:dyDescent="0.3">
      <c r="A522" s="8">
        <f>service_order__4[[#This Row],[id]]</f>
        <v>530</v>
      </c>
      <c r="B522" s="11">
        <f>ROUNDDOWN(AUX!$O$4*service_order__4[[#This Row],[created_at]]+AUX!$O$3,0)</f>
        <v>44287</v>
      </c>
      <c r="C522" s="8"/>
      <c r="D522" s="8"/>
      <c r="E522" s="8"/>
      <c r="F522" s="8"/>
      <c r="G522" s="8"/>
      <c r="H522" s="8"/>
      <c r="I522" s="8"/>
      <c r="J522" s="8"/>
      <c r="K522" s="8"/>
      <c r="L522" s="9"/>
      <c r="M522" s="9"/>
      <c r="N522" s="9"/>
      <c r="O522" s="9"/>
    </row>
    <row r="523" spans="1:15" x14ac:dyDescent="0.3">
      <c r="A523" s="8">
        <f>service_order__4[[#This Row],[id]]</f>
        <v>531</v>
      </c>
      <c r="B523" s="11">
        <f>ROUNDDOWN(AUX!$O$4*service_order__4[[#This Row],[created_at]]+AUX!$O$3,0)</f>
        <v>44295</v>
      </c>
      <c r="C523" s="8"/>
      <c r="D523" s="8"/>
      <c r="E523" s="8"/>
      <c r="F523" s="8"/>
      <c r="G523" s="8"/>
      <c r="H523" s="8"/>
      <c r="I523" s="8"/>
      <c r="J523" s="8"/>
      <c r="K523" s="8"/>
      <c r="L523" s="9"/>
      <c r="M523" s="9"/>
      <c r="N523" s="9"/>
      <c r="O523" s="9"/>
    </row>
    <row r="524" spans="1:15" x14ac:dyDescent="0.3">
      <c r="A524" s="8">
        <f>service_order__4[[#This Row],[id]]</f>
        <v>532</v>
      </c>
      <c r="B524" s="11">
        <f>ROUNDDOWN(AUX!$O$4*service_order__4[[#This Row],[created_at]]+AUX!$O$3,0)</f>
        <v>44298</v>
      </c>
      <c r="C524" s="8"/>
      <c r="D524" s="8"/>
      <c r="E524" s="8"/>
      <c r="F524" s="8"/>
      <c r="G524" s="8"/>
      <c r="H524" s="8"/>
      <c r="I524" s="8"/>
      <c r="J524" s="8"/>
      <c r="K524" s="8"/>
      <c r="L524" s="9"/>
      <c r="M524" s="9"/>
      <c r="N524" s="9"/>
      <c r="O524" s="9"/>
    </row>
    <row r="525" spans="1:15" x14ac:dyDescent="0.3">
      <c r="A525" s="8">
        <f>service_order__4[[#This Row],[id]]</f>
        <v>533</v>
      </c>
      <c r="B525" s="11">
        <f>ROUNDDOWN(AUX!$O$4*service_order__4[[#This Row],[created_at]]+AUX!$O$3,0)</f>
        <v>44299</v>
      </c>
      <c r="C525" s="8"/>
      <c r="D525" s="8"/>
      <c r="E525" s="8"/>
      <c r="F525" s="8"/>
      <c r="G525" s="8"/>
      <c r="H525" s="8"/>
      <c r="I525" s="8"/>
      <c r="J525" s="8"/>
      <c r="K525" s="8"/>
      <c r="L525" s="9"/>
      <c r="M525" s="9"/>
      <c r="N525" s="9"/>
      <c r="O525" s="9"/>
    </row>
    <row r="526" spans="1:15" x14ac:dyDescent="0.3">
      <c r="A526" s="8">
        <f>service_order__4[[#This Row],[id]]</f>
        <v>534</v>
      </c>
      <c r="B526" s="11">
        <f>ROUNDDOWN(AUX!$O$4*service_order__4[[#This Row],[created_at]]+AUX!$O$3,0)</f>
        <v>44299</v>
      </c>
      <c r="C526" s="8"/>
      <c r="D526" s="8"/>
      <c r="E526" s="8"/>
      <c r="F526" s="8"/>
      <c r="G526" s="8"/>
      <c r="H526" s="8"/>
      <c r="I526" s="8"/>
      <c r="J526" s="8"/>
      <c r="K526" s="8"/>
      <c r="L526" s="9"/>
      <c r="M526" s="9"/>
      <c r="N526" s="9"/>
      <c r="O526" s="9"/>
    </row>
    <row r="527" spans="1:15" x14ac:dyDescent="0.3">
      <c r="A527" s="8">
        <f>service_order__4[[#This Row],[id]]</f>
        <v>535</v>
      </c>
      <c r="B527" s="11">
        <f>ROUNDDOWN(AUX!$O$4*service_order__4[[#This Row],[created_at]]+AUX!$O$3,0)</f>
        <v>44299</v>
      </c>
      <c r="C527" s="8"/>
      <c r="D527" s="8"/>
      <c r="E527" s="8"/>
      <c r="F527" s="8"/>
      <c r="G527" s="8"/>
      <c r="H527" s="8"/>
      <c r="I527" s="8"/>
      <c r="J527" s="8"/>
      <c r="K527" s="8"/>
      <c r="L527" s="9"/>
      <c r="M527" s="9"/>
      <c r="N527" s="9"/>
      <c r="O527" s="9"/>
    </row>
    <row r="528" spans="1:15" x14ac:dyDescent="0.3">
      <c r="A528" s="8">
        <f>service_order__4[[#This Row],[id]]</f>
        <v>536</v>
      </c>
      <c r="B528" s="11">
        <f>ROUNDDOWN(AUX!$O$4*service_order__4[[#This Row],[created_at]]+AUX!$O$3,0)</f>
        <v>44301</v>
      </c>
      <c r="C528" s="8"/>
      <c r="D528" s="8"/>
      <c r="E528" s="8"/>
      <c r="F528" s="8"/>
      <c r="G528" s="8"/>
      <c r="H528" s="8"/>
      <c r="I528" s="8"/>
      <c r="J528" s="8"/>
      <c r="K528" s="8"/>
      <c r="L528" s="9"/>
      <c r="M528" s="9"/>
      <c r="N528" s="9"/>
      <c r="O528" s="9"/>
    </row>
    <row r="529" spans="1:15" x14ac:dyDescent="0.3">
      <c r="A529" s="8">
        <f>service_order__4[[#This Row],[id]]</f>
        <v>537</v>
      </c>
      <c r="B529" s="11">
        <f>ROUNDDOWN(AUX!$O$4*service_order__4[[#This Row],[created_at]]+AUX!$O$3,0)</f>
        <v>44305</v>
      </c>
      <c r="C529" s="8"/>
      <c r="D529" s="8"/>
      <c r="E529" s="8"/>
      <c r="F529" s="8"/>
      <c r="G529" s="8"/>
      <c r="H529" s="8"/>
      <c r="I529" s="8"/>
      <c r="J529" s="8"/>
      <c r="K529" s="8"/>
      <c r="L529" s="9"/>
      <c r="M529" s="9"/>
      <c r="N529" s="9"/>
      <c r="O529" s="9"/>
    </row>
    <row r="530" spans="1:15" x14ac:dyDescent="0.3">
      <c r="A530" s="8">
        <f>service_order__4[[#This Row],[id]]</f>
        <v>538</v>
      </c>
      <c r="B530" s="11">
        <f>ROUNDDOWN(AUX!$O$4*service_order__4[[#This Row],[created_at]]+AUX!$O$3,0)</f>
        <v>44305</v>
      </c>
      <c r="C530" s="8"/>
      <c r="D530" s="8"/>
      <c r="E530" s="8"/>
      <c r="F530" s="8"/>
      <c r="G530" s="8"/>
      <c r="H530" s="8"/>
      <c r="I530" s="8"/>
      <c r="J530" s="8"/>
      <c r="K530" s="8"/>
      <c r="L530" s="9"/>
      <c r="M530" s="9"/>
      <c r="N530" s="9"/>
      <c r="O530" s="9"/>
    </row>
    <row r="531" spans="1:15" x14ac:dyDescent="0.3">
      <c r="A531" s="8">
        <f>service_order__4[[#This Row],[id]]</f>
        <v>539</v>
      </c>
      <c r="B531" s="11">
        <f>ROUNDDOWN(AUX!$O$4*service_order__4[[#This Row],[created_at]]+AUX!$O$3,0)</f>
        <v>44305</v>
      </c>
      <c r="C531" s="8"/>
      <c r="D531" s="8"/>
      <c r="E531" s="8"/>
      <c r="F531" s="8"/>
      <c r="G531" s="8"/>
      <c r="H531" s="8"/>
      <c r="I531" s="8"/>
      <c r="J531" s="8"/>
      <c r="K531" s="8"/>
      <c r="L531" s="9"/>
      <c r="M531" s="9"/>
      <c r="N531" s="9"/>
      <c r="O531" s="9"/>
    </row>
    <row r="532" spans="1:15" x14ac:dyDescent="0.3">
      <c r="A532" s="8">
        <f>service_order__4[[#This Row],[id]]</f>
        <v>540</v>
      </c>
      <c r="B532" s="11">
        <f>ROUNDDOWN(AUX!$O$4*service_order__4[[#This Row],[created_at]]+AUX!$O$3,0)</f>
        <v>44305</v>
      </c>
      <c r="C532" s="8"/>
      <c r="D532" s="8"/>
      <c r="E532" s="8"/>
      <c r="F532" s="8"/>
      <c r="G532" s="8"/>
      <c r="H532" s="8"/>
      <c r="I532" s="8"/>
      <c r="J532" s="8"/>
      <c r="K532" s="8"/>
      <c r="L532" s="9"/>
      <c r="M532" s="9"/>
      <c r="N532" s="9"/>
      <c r="O532" s="9"/>
    </row>
    <row r="533" spans="1:15" x14ac:dyDescent="0.3">
      <c r="A533" s="8">
        <f>service_order__4[[#This Row],[id]]</f>
        <v>541</v>
      </c>
      <c r="B533" s="11">
        <f>ROUNDDOWN(AUX!$O$4*service_order__4[[#This Row],[created_at]]+AUX!$O$3,0)</f>
        <v>44305</v>
      </c>
      <c r="C533" s="8"/>
      <c r="D533" s="8"/>
      <c r="E533" s="8"/>
      <c r="F533" s="8"/>
      <c r="G533" s="8"/>
      <c r="H533" s="8"/>
      <c r="I533" s="8"/>
      <c r="J533" s="8"/>
      <c r="K533" s="8"/>
      <c r="L533" s="9"/>
      <c r="M533" s="9"/>
      <c r="N533" s="9"/>
      <c r="O533" s="9"/>
    </row>
    <row r="534" spans="1:15" x14ac:dyDescent="0.3">
      <c r="A534" s="8">
        <f>service_order__4[[#This Row],[id]]</f>
        <v>542</v>
      </c>
      <c r="B534" s="11">
        <f>ROUNDDOWN(AUX!$O$4*service_order__4[[#This Row],[created_at]]+AUX!$O$3,0)</f>
        <v>44305</v>
      </c>
      <c r="C534" s="8"/>
      <c r="D534" s="8"/>
      <c r="E534" s="8"/>
      <c r="F534" s="8"/>
      <c r="G534" s="8"/>
      <c r="H534" s="8"/>
      <c r="I534" s="8"/>
      <c r="J534" s="8"/>
      <c r="K534" s="8"/>
      <c r="L534" s="9"/>
      <c r="M534" s="9"/>
      <c r="N534" s="9"/>
      <c r="O534" s="9"/>
    </row>
    <row r="535" spans="1:15" x14ac:dyDescent="0.3">
      <c r="A535" s="8">
        <f>service_order__4[[#This Row],[id]]</f>
        <v>543</v>
      </c>
      <c r="B535" s="11">
        <f>ROUNDDOWN(AUX!$O$4*service_order__4[[#This Row],[created_at]]+AUX!$O$3,0)</f>
        <v>44306</v>
      </c>
      <c r="C535" s="8"/>
      <c r="D535" s="8"/>
      <c r="E535" s="8"/>
      <c r="F535" s="8"/>
      <c r="G535" s="8"/>
      <c r="H535" s="8"/>
      <c r="I535" s="8"/>
      <c r="J535" s="8"/>
      <c r="K535" s="8"/>
      <c r="L535" s="9"/>
      <c r="M535" s="9"/>
      <c r="N535" s="9"/>
      <c r="O535" s="9"/>
    </row>
    <row r="536" spans="1:15" x14ac:dyDescent="0.3">
      <c r="A536" s="8">
        <f>service_order__4[[#This Row],[id]]</f>
        <v>544</v>
      </c>
      <c r="B536" s="11">
        <f>ROUNDDOWN(AUX!$O$4*service_order__4[[#This Row],[created_at]]+AUX!$O$3,0)</f>
        <v>44327</v>
      </c>
      <c r="C536" s="8"/>
      <c r="D536" s="8"/>
      <c r="E536" s="8"/>
      <c r="F536" s="8"/>
      <c r="G536" s="8"/>
      <c r="H536" s="8"/>
      <c r="I536" s="8"/>
      <c r="J536" s="8"/>
      <c r="K536" s="8"/>
      <c r="L536" s="9"/>
      <c r="M536" s="9"/>
      <c r="N536" s="9"/>
      <c r="O536" s="9"/>
    </row>
    <row r="537" spans="1:15" x14ac:dyDescent="0.3">
      <c r="A537" s="8">
        <f>service_order__4[[#This Row],[id]]</f>
        <v>545</v>
      </c>
      <c r="B537" s="11">
        <f>ROUNDDOWN(AUX!$O$4*service_order__4[[#This Row],[created_at]]+AUX!$O$3,0)</f>
        <v>44329</v>
      </c>
      <c r="C537" s="8"/>
      <c r="D537" s="8"/>
      <c r="E537" s="8"/>
      <c r="F537" s="8"/>
      <c r="G537" s="8"/>
      <c r="H537" s="8"/>
      <c r="I537" s="8"/>
      <c r="J537" s="8"/>
      <c r="K537" s="8"/>
      <c r="L537" s="9"/>
      <c r="M537" s="9"/>
      <c r="N537" s="9"/>
      <c r="O537" s="9"/>
    </row>
    <row r="538" spans="1:15" x14ac:dyDescent="0.3">
      <c r="A538" s="8">
        <f>service_order__4[[#This Row],[id]]</f>
        <v>546</v>
      </c>
      <c r="B538" s="11">
        <f>ROUNDDOWN(AUX!$O$4*service_order__4[[#This Row],[created_at]]+AUX!$O$3,0)</f>
        <v>44329</v>
      </c>
      <c r="C538" s="8"/>
      <c r="D538" s="8"/>
      <c r="E538" s="8"/>
      <c r="F538" s="8"/>
      <c r="G538" s="8"/>
      <c r="H538" s="8"/>
      <c r="I538" s="8"/>
      <c r="J538" s="8"/>
      <c r="K538" s="8"/>
      <c r="L538" s="9"/>
      <c r="M538" s="9"/>
      <c r="N538" s="9"/>
      <c r="O538" s="9"/>
    </row>
    <row r="539" spans="1:15" x14ac:dyDescent="0.3">
      <c r="A539" s="8">
        <f>service_order__4[[#This Row],[id]]</f>
        <v>547</v>
      </c>
      <c r="B539" s="11">
        <f>ROUNDDOWN(AUX!$O$4*service_order__4[[#This Row],[created_at]]+AUX!$O$3,0)</f>
        <v>44329</v>
      </c>
      <c r="C539" s="8"/>
      <c r="D539" s="8"/>
      <c r="E539" s="8"/>
      <c r="F539" s="8"/>
      <c r="G539" s="8"/>
      <c r="H539" s="8"/>
      <c r="I539" s="8"/>
      <c r="J539" s="8"/>
      <c r="K539" s="8"/>
      <c r="L539" s="9"/>
      <c r="M539" s="9"/>
      <c r="N539" s="9"/>
      <c r="O539" s="9"/>
    </row>
    <row r="540" spans="1:15" x14ac:dyDescent="0.3">
      <c r="A540" s="8">
        <f>service_order__4[[#This Row],[id]]</f>
        <v>548</v>
      </c>
      <c r="B540" s="11">
        <f>ROUNDDOWN(AUX!$O$4*service_order__4[[#This Row],[created_at]]+AUX!$O$3,0)</f>
        <v>44333</v>
      </c>
      <c r="C540" s="8"/>
      <c r="D540" s="8"/>
      <c r="E540" s="8"/>
      <c r="F540" s="8"/>
      <c r="G540" s="8"/>
      <c r="H540" s="8"/>
      <c r="I540" s="8"/>
      <c r="J540" s="8"/>
      <c r="K540" s="8"/>
      <c r="L540" s="9"/>
      <c r="M540" s="9"/>
      <c r="N540" s="9"/>
      <c r="O540" s="9"/>
    </row>
    <row r="541" spans="1:15" x14ac:dyDescent="0.3">
      <c r="A541" s="8">
        <f>service_order__4[[#This Row],[id]]</f>
        <v>549</v>
      </c>
      <c r="B541" s="11">
        <f>ROUNDDOWN(AUX!$O$4*service_order__4[[#This Row],[created_at]]+AUX!$O$3,0)</f>
        <v>44333</v>
      </c>
      <c r="C541" s="8"/>
      <c r="D541" s="8"/>
      <c r="E541" s="8"/>
      <c r="F541" s="8"/>
      <c r="G541" s="8"/>
      <c r="H541" s="8"/>
      <c r="I541" s="8"/>
      <c r="J541" s="8"/>
      <c r="K541" s="8"/>
      <c r="L541" s="9"/>
      <c r="M541" s="9"/>
      <c r="N541" s="9"/>
      <c r="O541" s="9"/>
    </row>
    <row r="542" spans="1:15" x14ac:dyDescent="0.3">
      <c r="A542" s="8">
        <f>service_order__4[[#This Row],[id]]</f>
        <v>550</v>
      </c>
      <c r="B542" s="11">
        <f>ROUNDDOWN(AUX!$O$4*service_order__4[[#This Row],[created_at]]+AUX!$O$3,0)</f>
        <v>44333</v>
      </c>
      <c r="C542" s="8"/>
      <c r="D542" s="8"/>
      <c r="E542" s="8"/>
      <c r="F542" s="8"/>
      <c r="G542" s="8"/>
      <c r="H542" s="8"/>
      <c r="I542" s="8"/>
      <c r="J542" s="8"/>
      <c r="K542" s="8"/>
      <c r="L542" s="9"/>
      <c r="M542" s="9"/>
      <c r="N542" s="9"/>
      <c r="O542" s="9"/>
    </row>
    <row r="543" spans="1:15" x14ac:dyDescent="0.3">
      <c r="A543" s="8">
        <f>service_order__4[[#This Row],[id]]</f>
        <v>551</v>
      </c>
      <c r="B543" s="11">
        <f>ROUNDDOWN(AUX!$O$4*service_order__4[[#This Row],[created_at]]+AUX!$O$3,0)</f>
        <v>44334</v>
      </c>
      <c r="C543" s="8"/>
      <c r="D543" s="8"/>
      <c r="E543" s="8"/>
      <c r="F543" s="8"/>
      <c r="G543" s="8"/>
      <c r="H543" s="8"/>
      <c r="I543" s="8"/>
      <c r="J543" s="8"/>
      <c r="K543" s="8"/>
      <c r="L543" s="9"/>
      <c r="M543" s="9"/>
      <c r="N543" s="9"/>
      <c r="O543" s="9"/>
    </row>
    <row r="544" spans="1:15" x14ac:dyDescent="0.3">
      <c r="A544" s="8">
        <f>service_order__4[[#This Row],[id]]</f>
        <v>552</v>
      </c>
      <c r="B544" s="11">
        <f>ROUNDDOWN(AUX!$O$4*service_order__4[[#This Row],[created_at]]+AUX!$O$3,0)</f>
        <v>44334</v>
      </c>
      <c r="C544" s="8"/>
      <c r="D544" s="8"/>
      <c r="E544" s="8"/>
      <c r="F544" s="8"/>
      <c r="G544" s="8"/>
      <c r="H544" s="8"/>
      <c r="I544" s="8"/>
      <c r="J544" s="8"/>
      <c r="K544" s="8"/>
      <c r="L544" s="9"/>
      <c r="M544" s="9"/>
      <c r="N544" s="9"/>
      <c r="O544" s="9"/>
    </row>
    <row r="545" spans="1:15" x14ac:dyDescent="0.3">
      <c r="A545" s="8">
        <f>service_order__4[[#This Row],[id]]</f>
        <v>553</v>
      </c>
      <c r="B545" s="11">
        <f>ROUNDDOWN(AUX!$O$4*service_order__4[[#This Row],[created_at]]+AUX!$O$3,0)</f>
        <v>44334</v>
      </c>
      <c r="C545" s="8"/>
      <c r="D545" s="8"/>
      <c r="E545" s="8"/>
      <c r="F545" s="8"/>
      <c r="G545" s="8"/>
      <c r="H545" s="8"/>
      <c r="I545" s="8"/>
      <c r="J545" s="8"/>
      <c r="K545" s="8"/>
      <c r="L545" s="9"/>
      <c r="M545" s="9"/>
      <c r="N545" s="9"/>
      <c r="O545" s="9"/>
    </row>
    <row r="546" spans="1:15" x14ac:dyDescent="0.3">
      <c r="A546" s="8">
        <f>service_order__4[[#This Row],[id]]</f>
        <v>554</v>
      </c>
      <c r="B546" s="11">
        <f>ROUNDDOWN(AUX!$O$4*service_order__4[[#This Row],[created_at]]+AUX!$O$3,0)</f>
        <v>44334</v>
      </c>
      <c r="C546" s="8"/>
      <c r="D546" s="8"/>
      <c r="E546" s="8"/>
      <c r="F546" s="8"/>
      <c r="G546" s="8"/>
      <c r="H546" s="8"/>
      <c r="I546" s="8"/>
      <c r="J546" s="8"/>
      <c r="K546" s="8"/>
      <c r="L546" s="9"/>
      <c r="M546" s="9"/>
      <c r="N546" s="9"/>
      <c r="O546" s="9"/>
    </row>
    <row r="547" spans="1:15" x14ac:dyDescent="0.3">
      <c r="A547" s="8">
        <f>service_order__4[[#This Row],[id]]</f>
        <v>555</v>
      </c>
      <c r="B547" s="11">
        <f>ROUNDDOWN(AUX!$O$4*service_order__4[[#This Row],[created_at]]+AUX!$O$3,0)</f>
        <v>44334</v>
      </c>
      <c r="C547" s="8"/>
      <c r="D547" s="8"/>
      <c r="E547" s="8"/>
      <c r="F547" s="8"/>
      <c r="G547" s="8"/>
      <c r="H547" s="8"/>
      <c r="I547" s="8"/>
      <c r="J547" s="8"/>
      <c r="K547" s="8"/>
      <c r="L547" s="9"/>
      <c r="M547" s="9"/>
      <c r="N547" s="9"/>
      <c r="O547" s="9"/>
    </row>
    <row r="548" spans="1:15" x14ac:dyDescent="0.3">
      <c r="A548" s="8">
        <f>service_order__4[[#This Row],[id]]</f>
        <v>556</v>
      </c>
      <c r="B548" s="11">
        <f>ROUNDDOWN(AUX!$O$4*service_order__4[[#This Row],[created_at]]+AUX!$O$3,0)</f>
        <v>44337</v>
      </c>
      <c r="C548" s="8"/>
      <c r="D548" s="8"/>
      <c r="E548" s="8"/>
      <c r="F548" s="8"/>
      <c r="G548" s="8"/>
      <c r="H548" s="8"/>
      <c r="I548" s="8"/>
      <c r="J548" s="8"/>
      <c r="K548" s="8"/>
      <c r="L548" s="9"/>
      <c r="M548" s="9"/>
      <c r="N548" s="9"/>
      <c r="O548" s="9"/>
    </row>
    <row r="549" spans="1:15" x14ac:dyDescent="0.3">
      <c r="A549" s="8">
        <f>service_order__4[[#This Row],[id]]</f>
        <v>557</v>
      </c>
      <c r="B549" s="11">
        <f>ROUNDDOWN(AUX!$O$4*service_order__4[[#This Row],[created_at]]+AUX!$O$3,0)</f>
        <v>44348</v>
      </c>
      <c r="C549" s="8"/>
      <c r="D549" s="8"/>
      <c r="E549" s="8"/>
      <c r="F549" s="8"/>
      <c r="G549" s="8"/>
      <c r="H549" s="8"/>
      <c r="I549" s="8"/>
      <c r="J549" s="8"/>
      <c r="K549" s="8"/>
      <c r="L549" s="9"/>
      <c r="M549" s="9"/>
      <c r="N549" s="9"/>
      <c r="O549" s="9"/>
    </row>
    <row r="550" spans="1:15" x14ac:dyDescent="0.3">
      <c r="A550" s="8">
        <f>service_order__4[[#This Row],[id]]</f>
        <v>558</v>
      </c>
      <c r="B550" s="11">
        <f>ROUNDDOWN(AUX!$O$4*service_order__4[[#This Row],[created_at]]+AUX!$O$3,0)</f>
        <v>44355</v>
      </c>
      <c r="C550" s="8"/>
      <c r="D550" s="8"/>
      <c r="E550" s="8"/>
      <c r="F550" s="8"/>
      <c r="G550" s="8"/>
      <c r="H550" s="8"/>
      <c r="I550" s="8"/>
      <c r="J550" s="8"/>
      <c r="K550" s="8"/>
      <c r="L550" s="9"/>
      <c r="M550" s="9"/>
      <c r="N550" s="9"/>
      <c r="O550" s="9"/>
    </row>
    <row r="551" spans="1:15" x14ac:dyDescent="0.3">
      <c r="A551" s="8">
        <f>service_order__4[[#This Row],[id]]</f>
        <v>559</v>
      </c>
      <c r="B551" s="11">
        <f>ROUNDDOWN(AUX!$O$4*service_order__4[[#This Row],[created_at]]+AUX!$O$3,0)</f>
        <v>44375</v>
      </c>
      <c r="C551" s="8"/>
      <c r="D551" s="8"/>
      <c r="E551" s="8"/>
      <c r="F551" s="8"/>
      <c r="G551" s="8"/>
      <c r="H551" s="8"/>
      <c r="I551" s="8"/>
      <c r="J551" s="8"/>
      <c r="K551" s="8"/>
      <c r="L551" s="9"/>
      <c r="M551" s="9"/>
      <c r="N551" s="9"/>
      <c r="O551" s="9"/>
    </row>
    <row r="552" spans="1:15" x14ac:dyDescent="0.3">
      <c r="A552" s="8">
        <f>service_order__4[[#This Row],[id]]</f>
        <v>560</v>
      </c>
      <c r="B552" s="11">
        <f>ROUNDDOWN(AUX!$O$4*service_order__4[[#This Row],[created_at]]+AUX!$O$3,0)</f>
        <v>44382</v>
      </c>
      <c r="C552" s="8"/>
      <c r="D552" s="8"/>
      <c r="E552" s="8"/>
      <c r="F552" s="8"/>
      <c r="G552" s="8"/>
      <c r="H552" s="8"/>
      <c r="I552" s="8"/>
      <c r="J552" s="8"/>
      <c r="K552" s="8"/>
      <c r="L552" s="9"/>
      <c r="M552" s="9"/>
      <c r="N552" s="9"/>
      <c r="O552" s="9"/>
    </row>
    <row r="553" spans="1:15" x14ac:dyDescent="0.3">
      <c r="A553" s="8">
        <f>service_order__4[[#This Row],[id]]</f>
        <v>561</v>
      </c>
      <c r="B553" s="11">
        <f>ROUNDDOWN(AUX!$O$4*service_order__4[[#This Row],[created_at]]+AUX!$O$3,0)</f>
        <v>44390</v>
      </c>
      <c r="C553" s="8"/>
      <c r="D553" s="8"/>
      <c r="E553" s="8"/>
      <c r="F553" s="8"/>
      <c r="G553" s="8"/>
      <c r="H553" s="8"/>
      <c r="I553" s="8"/>
      <c r="J553" s="8"/>
      <c r="K553" s="8"/>
      <c r="L553" s="9"/>
      <c r="M553" s="9"/>
      <c r="N553" s="9"/>
      <c r="O553" s="9"/>
    </row>
    <row r="554" spans="1:15" x14ac:dyDescent="0.3">
      <c r="A554" s="8">
        <f>service_order__4[[#This Row],[id]]</f>
        <v>562</v>
      </c>
      <c r="B554" s="11">
        <f>ROUNDDOWN(AUX!$O$4*service_order__4[[#This Row],[created_at]]+AUX!$O$3,0)</f>
        <v>44390</v>
      </c>
      <c r="C554" s="8"/>
      <c r="D554" s="8"/>
      <c r="E554" s="8"/>
      <c r="F554" s="8"/>
      <c r="G554" s="8"/>
      <c r="H554" s="8"/>
      <c r="I554" s="8"/>
      <c r="J554" s="8"/>
      <c r="K554" s="8"/>
      <c r="L554" s="9"/>
      <c r="M554" s="9"/>
      <c r="N554" s="9"/>
      <c r="O554" s="9"/>
    </row>
    <row r="555" spans="1:15" x14ac:dyDescent="0.3">
      <c r="A555" s="8">
        <f>service_order__4[[#This Row],[id]]</f>
        <v>563</v>
      </c>
      <c r="B555" s="11">
        <f>ROUNDDOWN(AUX!$O$4*service_order__4[[#This Row],[created_at]]+AUX!$O$3,0)</f>
        <v>44391</v>
      </c>
      <c r="C555" s="8"/>
      <c r="D555" s="8"/>
      <c r="E555" s="8"/>
      <c r="F555" s="8"/>
      <c r="G555" s="8"/>
      <c r="H555" s="8"/>
      <c r="I555" s="8"/>
      <c r="J555" s="8"/>
      <c r="K555" s="8"/>
      <c r="L555" s="9"/>
      <c r="M555" s="9"/>
      <c r="N555" s="9"/>
      <c r="O555" s="9"/>
    </row>
    <row r="556" spans="1:15" x14ac:dyDescent="0.3">
      <c r="A556" s="8">
        <f>service_order__4[[#This Row],[id]]</f>
        <v>564</v>
      </c>
      <c r="B556" s="11">
        <f>ROUNDDOWN(AUX!$O$4*service_order__4[[#This Row],[created_at]]+AUX!$O$3,0)</f>
        <v>44391</v>
      </c>
      <c r="C556" s="8"/>
      <c r="D556" s="8"/>
      <c r="E556" s="8"/>
      <c r="F556" s="8"/>
      <c r="G556" s="8"/>
      <c r="H556" s="8"/>
      <c r="I556" s="8"/>
      <c r="J556" s="8"/>
      <c r="K556" s="8"/>
      <c r="L556" s="9"/>
      <c r="M556" s="9"/>
      <c r="N556" s="9"/>
      <c r="O556" s="9"/>
    </row>
    <row r="557" spans="1:15" x14ac:dyDescent="0.3">
      <c r="A557" s="8">
        <f>service_order__4[[#This Row],[id]]</f>
        <v>565</v>
      </c>
      <c r="B557" s="11">
        <f>ROUNDDOWN(AUX!$O$4*service_order__4[[#This Row],[created_at]]+AUX!$O$3,0)</f>
        <v>44392</v>
      </c>
      <c r="C557" s="8"/>
      <c r="D557" s="8"/>
      <c r="E557" s="8"/>
      <c r="F557" s="8"/>
      <c r="G557" s="8"/>
      <c r="H557" s="8"/>
      <c r="I557" s="8"/>
      <c r="J557" s="8"/>
      <c r="K557" s="8"/>
      <c r="L557" s="9"/>
      <c r="M557" s="9"/>
      <c r="N557" s="9"/>
      <c r="O557" s="9"/>
    </row>
    <row r="558" spans="1:15" x14ac:dyDescent="0.3">
      <c r="A558" s="8">
        <f>service_order__4[[#This Row],[id]]</f>
        <v>566</v>
      </c>
      <c r="B558" s="11">
        <f>ROUNDDOWN(AUX!$O$4*service_order__4[[#This Row],[created_at]]+AUX!$O$3,0)</f>
        <v>44392</v>
      </c>
      <c r="C558" s="8"/>
      <c r="D558" s="8"/>
      <c r="E558" s="8"/>
      <c r="F558" s="8"/>
      <c r="G558" s="8"/>
      <c r="H558" s="8"/>
      <c r="I558" s="8"/>
      <c r="J558" s="8"/>
      <c r="K558" s="8"/>
      <c r="L558" s="9"/>
      <c r="M558" s="9"/>
      <c r="N558" s="9"/>
      <c r="O558" s="9"/>
    </row>
    <row r="559" spans="1:15" x14ac:dyDescent="0.3">
      <c r="A559" s="8">
        <f>service_order__4[[#This Row],[id]]</f>
        <v>567</v>
      </c>
      <c r="B559" s="11">
        <f>ROUNDDOWN(AUX!$O$4*service_order__4[[#This Row],[created_at]]+AUX!$O$3,0)</f>
        <v>44393</v>
      </c>
      <c r="C559" s="8"/>
      <c r="D559" s="8"/>
      <c r="E559" s="8"/>
      <c r="F559" s="8"/>
      <c r="G559" s="8"/>
      <c r="H559" s="8"/>
      <c r="I559" s="8"/>
      <c r="J559" s="8"/>
      <c r="K559" s="8"/>
      <c r="L559" s="9"/>
      <c r="M559" s="9"/>
      <c r="N559" s="9"/>
      <c r="O559" s="9"/>
    </row>
    <row r="560" spans="1:15" x14ac:dyDescent="0.3">
      <c r="A560" s="8">
        <f>service_order__4[[#This Row],[id]]</f>
        <v>568</v>
      </c>
      <c r="B560" s="11">
        <f>ROUNDDOWN(AUX!$O$4*service_order__4[[#This Row],[created_at]]+AUX!$O$3,0)</f>
        <v>44396</v>
      </c>
      <c r="C560" s="8"/>
      <c r="D560" s="8"/>
      <c r="E560" s="8"/>
      <c r="F560" s="8"/>
      <c r="G560" s="8"/>
      <c r="H560" s="8"/>
      <c r="I560" s="8"/>
      <c r="J560" s="8"/>
      <c r="K560" s="8"/>
      <c r="L560" s="9"/>
      <c r="M560" s="9"/>
      <c r="N560" s="9"/>
      <c r="O560" s="9"/>
    </row>
    <row r="561" spans="1:15" x14ac:dyDescent="0.3">
      <c r="A561" s="8">
        <f>service_order__4[[#This Row],[id]]</f>
        <v>569</v>
      </c>
      <c r="B561" s="11">
        <f>ROUNDDOWN(AUX!$O$4*service_order__4[[#This Row],[created_at]]+AUX!$O$3,0)</f>
        <v>44397</v>
      </c>
      <c r="C561" s="8"/>
      <c r="D561" s="8"/>
      <c r="E561" s="8"/>
      <c r="F561" s="8"/>
      <c r="G561" s="8"/>
      <c r="H561" s="8"/>
      <c r="I561" s="8"/>
      <c r="J561" s="8"/>
      <c r="K561" s="8"/>
      <c r="L561" s="9"/>
      <c r="M561" s="9"/>
      <c r="N561" s="9"/>
      <c r="O561" s="9"/>
    </row>
    <row r="562" spans="1:15" x14ac:dyDescent="0.3">
      <c r="A562" s="8">
        <f>service_order__4[[#This Row],[id]]</f>
        <v>570</v>
      </c>
      <c r="B562" s="11">
        <f>ROUNDDOWN(AUX!$O$4*service_order__4[[#This Row],[created_at]]+AUX!$O$3,0)</f>
        <v>44399</v>
      </c>
      <c r="C562" s="8"/>
      <c r="D562" s="8"/>
      <c r="E562" s="8"/>
      <c r="F562" s="8"/>
      <c r="G562" s="8"/>
      <c r="H562" s="8"/>
      <c r="I562" s="8"/>
      <c r="J562" s="8"/>
      <c r="K562" s="8"/>
      <c r="L562" s="9"/>
      <c r="M562" s="9"/>
      <c r="N562" s="9"/>
      <c r="O562" s="9"/>
    </row>
    <row r="563" spans="1:15" x14ac:dyDescent="0.3">
      <c r="A563" s="8">
        <f>service_order__4[[#This Row],[id]]</f>
        <v>571</v>
      </c>
      <c r="B563" s="11">
        <f>ROUNDDOWN(AUX!$O$4*service_order__4[[#This Row],[created_at]]+AUX!$O$3,0)</f>
        <v>44399</v>
      </c>
      <c r="C563" s="8"/>
      <c r="D563" s="8"/>
      <c r="E563" s="8"/>
      <c r="F563" s="8"/>
      <c r="G563" s="8"/>
      <c r="H563" s="8"/>
      <c r="I563" s="8"/>
      <c r="J563" s="8"/>
      <c r="K563" s="8"/>
      <c r="L563" s="9"/>
      <c r="M563" s="9"/>
      <c r="N563" s="9"/>
      <c r="O563" s="9"/>
    </row>
    <row r="564" spans="1:15" x14ac:dyDescent="0.3">
      <c r="A564" s="8">
        <f>service_order__4[[#This Row],[id]]</f>
        <v>572</v>
      </c>
      <c r="B564" s="11">
        <f>ROUNDDOWN(AUX!$O$4*service_order__4[[#This Row],[created_at]]+AUX!$O$3,0)</f>
        <v>44400</v>
      </c>
      <c r="C564" s="8"/>
      <c r="D564" s="8"/>
      <c r="E564" s="8"/>
      <c r="F564" s="8"/>
      <c r="G564" s="8"/>
      <c r="H564" s="8"/>
      <c r="I564" s="8"/>
      <c r="J564" s="8"/>
      <c r="K564" s="8"/>
      <c r="L564" s="9"/>
      <c r="M564" s="9"/>
      <c r="N564" s="9"/>
      <c r="O564" s="9"/>
    </row>
    <row r="565" spans="1:15" x14ac:dyDescent="0.3">
      <c r="A565" s="8">
        <f>service_order__4[[#This Row],[id]]</f>
        <v>573</v>
      </c>
      <c r="B565" s="11">
        <f>ROUNDDOWN(AUX!$O$4*service_order__4[[#This Row],[created_at]]+AUX!$O$3,0)</f>
        <v>44400</v>
      </c>
      <c r="C565" s="8"/>
      <c r="D565" s="8"/>
      <c r="E565" s="8"/>
      <c r="F565" s="8"/>
      <c r="G565" s="8"/>
      <c r="H565" s="8"/>
      <c r="I565" s="8"/>
      <c r="J565" s="8"/>
      <c r="K565" s="8"/>
      <c r="L565" s="9"/>
      <c r="M565" s="9"/>
      <c r="N565" s="9"/>
      <c r="O565" s="9"/>
    </row>
    <row r="566" spans="1:15" x14ac:dyDescent="0.3">
      <c r="A566" s="8">
        <f>service_order__4[[#This Row],[id]]</f>
        <v>574</v>
      </c>
      <c r="B566" s="11">
        <f>ROUNDDOWN(AUX!$O$4*service_order__4[[#This Row],[created_at]]+AUX!$O$3,0)</f>
        <v>44400</v>
      </c>
      <c r="C566" s="8"/>
      <c r="D566" s="8"/>
      <c r="E566" s="8"/>
      <c r="F566" s="8"/>
      <c r="G566" s="8"/>
      <c r="H566" s="8"/>
      <c r="I566" s="8"/>
      <c r="J566" s="8"/>
      <c r="K566" s="8"/>
      <c r="L566" s="9"/>
      <c r="M566" s="9"/>
      <c r="N566" s="9"/>
      <c r="O566" s="9"/>
    </row>
    <row r="567" spans="1:15" x14ac:dyDescent="0.3">
      <c r="A567" s="8">
        <f>service_order__4[[#This Row],[id]]</f>
        <v>575</v>
      </c>
      <c r="B567" s="11">
        <f>ROUNDDOWN(AUX!$O$4*service_order__4[[#This Row],[created_at]]+AUX!$O$3,0)</f>
        <v>44400</v>
      </c>
      <c r="C567" s="8"/>
      <c r="D567" s="8"/>
      <c r="E567" s="8"/>
      <c r="F567" s="8"/>
      <c r="G567" s="8"/>
      <c r="H567" s="8"/>
      <c r="I567" s="8"/>
      <c r="J567" s="8"/>
      <c r="K567" s="8"/>
      <c r="L567" s="9"/>
      <c r="M567" s="9"/>
      <c r="N567" s="9"/>
      <c r="O567" s="9"/>
    </row>
    <row r="568" spans="1:15" x14ac:dyDescent="0.3">
      <c r="A568" s="8">
        <f>service_order__4[[#This Row],[id]]</f>
        <v>576</v>
      </c>
      <c r="B568" s="11">
        <f>ROUNDDOWN(AUX!$O$4*service_order__4[[#This Row],[created_at]]+AUX!$O$3,0)</f>
        <v>44400</v>
      </c>
      <c r="C568" s="8"/>
      <c r="D568" s="8"/>
      <c r="E568" s="8"/>
      <c r="F568" s="8"/>
      <c r="G568" s="8"/>
      <c r="H568" s="8"/>
      <c r="I568" s="8"/>
      <c r="J568" s="8"/>
      <c r="K568" s="8"/>
      <c r="L568" s="9"/>
      <c r="M568" s="9"/>
      <c r="N568" s="9"/>
      <c r="O568" s="9"/>
    </row>
    <row r="569" spans="1:15" x14ac:dyDescent="0.3">
      <c r="A569" s="8">
        <f>service_order__4[[#This Row],[id]]</f>
        <v>577</v>
      </c>
      <c r="B569" s="11">
        <f>ROUNDDOWN(AUX!$O$4*service_order__4[[#This Row],[created_at]]+AUX!$O$3,0)</f>
        <v>44400</v>
      </c>
      <c r="C569" s="8"/>
      <c r="D569" s="8"/>
      <c r="E569" s="8"/>
      <c r="F569" s="8"/>
      <c r="G569" s="8"/>
      <c r="H569" s="8"/>
      <c r="I569" s="8"/>
      <c r="J569" s="8"/>
      <c r="K569" s="8"/>
      <c r="L569" s="9"/>
      <c r="M569" s="9"/>
      <c r="N569" s="9"/>
      <c r="O569" s="9"/>
    </row>
    <row r="570" spans="1:15" x14ac:dyDescent="0.3">
      <c r="A570" s="8">
        <f>service_order__4[[#This Row],[id]]</f>
        <v>578</v>
      </c>
      <c r="B570" s="11">
        <f>ROUNDDOWN(AUX!$O$4*service_order__4[[#This Row],[created_at]]+AUX!$O$3,0)</f>
        <v>44400</v>
      </c>
      <c r="C570" s="8"/>
      <c r="D570" s="8"/>
      <c r="E570" s="8"/>
      <c r="F570" s="8"/>
      <c r="G570" s="8"/>
      <c r="H570" s="8"/>
      <c r="I570" s="8"/>
      <c r="J570" s="8"/>
      <c r="K570" s="8"/>
      <c r="L570" s="9"/>
      <c r="M570" s="9"/>
      <c r="N570" s="9"/>
      <c r="O570" s="9"/>
    </row>
    <row r="571" spans="1:15" x14ac:dyDescent="0.3">
      <c r="A571" s="8">
        <f>service_order__4[[#This Row],[id]]</f>
        <v>579</v>
      </c>
      <c r="B571" s="11">
        <f>ROUNDDOWN(AUX!$O$4*service_order__4[[#This Row],[created_at]]+AUX!$O$3,0)</f>
        <v>44400</v>
      </c>
      <c r="C571" s="8"/>
      <c r="D571" s="8"/>
      <c r="E571" s="8"/>
      <c r="F571" s="8"/>
      <c r="G571" s="8"/>
      <c r="H571" s="8"/>
      <c r="I571" s="8"/>
      <c r="J571" s="8"/>
      <c r="K571" s="8"/>
      <c r="L571" s="9"/>
      <c r="M571" s="9"/>
      <c r="N571" s="9"/>
      <c r="O571" s="9"/>
    </row>
    <row r="572" spans="1:15" x14ac:dyDescent="0.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E1F1-F127-455B-A5EE-F6BC5DEB9A7A}">
  <dimension ref="A1:O571"/>
  <sheetViews>
    <sheetView topLeftCell="M1" workbookViewId="0">
      <selection activeCell="C12" sqref="C12"/>
    </sheetView>
  </sheetViews>
  <sheetFormatPr defaultRowHeight="14.4" x14ac:dyDescent="0.3"/>
  <cols>
    <col min="1" max="1" width="4.77734375" bestFit="1" customWidth="1"/>
    <col min="2" max="2" width="13.6640625" bestFit="1" customWidth="1"/>
    <col min="3" max="3" width="8.21875" bestFit="1" customWidth="1"/>
    <col min="4" max="4" width="23.5546875" bestFit="1" customWidth="1"/>
    <col min="5" max="5" width="22.5546875" bestFit="1" customWidth="1"/>
    <col min="6" max="6" width="10.44140625" bestFit="1" customWidth="1"/>
    <col min="7" max="7" width="14.77734375" bestFit="1" customWidth="1"/>
    <col min="8" max="8" width="13" bestFit="1" customWidth="1"/>
    <col min="9" max="9" width="12.33203125" bestFit="1" customWidth="1"/>
    <col min="10" max="10" width="12.5546875" bestFit="1" customWidth="1"/>
    <col min="11" max="14" width="80.88671875" bestFit="1" customWidth="1"/>
    <col min="15" max="15" width="12.21875" bestFit="1" customWidth="1"/>
    <col min="17" max="17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2</v>
      </c>
      <c r="C2">
        <v>5</v>
      </c>
      <c r="D2">
        <v>23950</v>
      </c>
      <c r="E2">
        <v>5200</v>
      </c>
      <c r="F2">
        <v>0</v>
      </c>
      <c r="G2">
        <v>29150</v>
      </c>
      <c r="H2">
        <v>1549293569964</v>
      </c>
      <c r="I2">
        <v>1549293585069</v>
      </c>
      <c r="J2">
        <v>1549552789144</v>
      </c>
      <c r="K2" s="1" t="s">
        <v>15</v>
      </c>
      <c r="L2" s="1" t="s">
        <v>16</v>
      </c>
      <c r="M2" s="1" t="s">
        <v>17</v>
      </c>
      <c r="N2" s="1" t="s">
        <v>15</v>
      </c>
      <c r="O2">
        <v>1549293585069</v>
      </c>
    </row>
    <row r="3" spans="1:15" x14ac:dyDescent="0.3">
      <c r="A3">
        <v>2</v>
      </c>
      <c r="B3">
        <v>1</v>
      </c>
      <c r="C3">
        <v>5</v>
      </c>
      <c r="D3">
        <v>0</v>
      </c>
      <c r="E3">
        <v>10400</v>
      </c>
      <c r="F3">
        <v>0</v>
      </c>
      <c r="G3">
        <v>10400</v>
      </c>
      <c r="H3">
        <v>1549293635948</v>
      </c>
      <c r="I3">
        <v>1549293638718</v>
      </c>
      <c r="J3">
        <v>1549552693838</v>
      </c>
      <c r="K3" s="1" t="s">
        <v>15</v>
      </c>
      <c r="L3" s="1" t="s">
        <v>15</v>
      </c>
      <c r="M3" s="1" t="s">
        <v>18</v>
      </c>
      <c r="N3" s="1" t="s">
        <v>15</v>
      </c>
      <c r="O3">
        <v>1549293638718</v>
      </c>
    </row>
    <row r="4" spans="1:15" x14ac:dyDescent="0.3">
      <c r="A4">
        <v>3</v>
      </c>
      <c r="B4">
        <v>5</v>
      </c>
      <c r="C4">
        <v>5</v>
      </c>
      <c r="D4">
        <v>130100</v>
      </c>
      <c r="E4">
        <v>20800</v>
      </c>
      <c r="F4">
        <v>0</v>
      </c>
      <c r="G4">
        <v>150900</v>
      </c>
      <c r="H4">
        <v>1551111273231</v>
      </c>
      <c r="I4">
        <v>1551197680533</v>
      </c>
      <c r="J4">
        <v>1551197686748</v>
      </c>
      <c r="K4" s="1" t="s">
        <v>15</v>
      </c>
      <c r="L4" s="1" t="s">
        <v>15</v>
      </c>
      <c r="M4" s="1" t="s">
        <v>15</v>
      </c>
      <c r="N4" s="1" t="s">
        <v>15</v>
      </c>
      <c r="O4">
        <v>1551197680533</v>
      </c>
    </row>
    <row r="5" spans="1:15" x14ac:dyDescent="0.3">
      <c r="A5">
        <v>4</v>
      </c>
      <c r="B5">
        <v>7</v>
      </c>
      <c r="C5">
        <v>5</v>
      </c>
      <c r="D5">
        <v>36000</v>
      </c>
      <c r="E5">
        <v>5200</v>
      </c>
      <c r="F5">
        <v>0</v>
      </c>
      <c r="G5">
        <v>41200</v>
      </c>
      <c r="H5">
        <v>1551198090580</v>
      </c>
      <c r="I5">
        <v>1551284495126</v>
      </c>
      <c r="J5">
        <v>1551284498617</v>
      </c>
      <c r="K5" s="1" t="s">
        <v>15</v>
      </c>
      <c r="L5" s="1" t="s">
        <v>15</v>
      </c>
      <c r="M5" s="1" t="s">
        <v>15</v>
      </c>
      <c r="N5" s="1" t="s">
        <v>15</v>
      </c>
      <c r="O5">
        <v>1551284495126</v>
      </c>
    </row>
    <row r="6" spans="1:15" x14ac:dyDescent="0.3">
      <c r="A6">
        <v>5</v>
      </c>
      <c r="B6">
        <v>8</v>
      </c>
      <c r="C6">
        <v>5</v>
      </c>
      <c r="D6">
        <v>551</v>
      </c>
      <c r="E6">
        <v>1300</v>
      </c>
      <c r="F6">
        <v>0</v>
      </c>
      <c r="G6">
        <v>1851</v>
      </c>
      <c r="H6">
        <v>1551349780943</v>
      </c>
      <c r="I6">
        <v>1551349816735</v>
      </c>
      <c r="J6">
        <v>1551349818572</v>
      </c>
      <c r="K6" s="1" t="s">
        <v>15</v>
      </c>
      <c r="L6" s="1" t="s">
        <v>19</v>
      </c>
      <c r="M6" s="1" t="s">
        <v>20</v>
      </c>
      <c r="N6" s="1" t="s">
        <v>15</v>
      </c>
      <c r="O6">
        <v>1551349816735</v>
      </c>
    </row>
    <row r="7" spans="1:15" x14ac:dyDescent="0.3">
      <c r="A7">
        <v>6</v>
      </c>
      <c r="B7">
        <v>9</v>
      </c>
      <c r="C7">
        <v>5</v>
      </c>
      <c r="D7">
        <v>453</v>
      </c>
      <c r="E7">
        <v>2600</v>
      </c>
      <c r="F7">
        <v>0</v>
      </c>
      <c r="G7" s="6">
        <v>3053</v>
      </c>
      <c r="H7">
        <v>1551349972639</v>
      </c>
      <c r="I7">
        <v>1551350029570</v>
      </c>
      <c r="J7">
        <v>1551350033012</v>
      </c>
      <c r="K7" s="1" t="s">
        <v>15</v>
      </c>
      <c r="L7" s="1" t="s">
        <v>21</v>
      </c>
      <c r="M7" s="1" t="s">
        <v>22</v>
      </c>
      <c r="N7" s="1" t="s">
        <v>15</v>
      </c>
      <c r="O7">
        <v>1551350029570</v>
      </c>
    </row>
    <row r="8" spans="1:15" x14ac:dyDescent="0.3">
      <c r="A8">
        <v>7</v>
      </c>
      <c r="B8">
        <v>3</v>
      </c>
      <c r="C8">
        <v>5</v>
      </c>
      <c r="D8">
        <v>16100</v>
      </c>
      <c r="E8">
        <v>2600</v>
      </c>
      <c r="F8">
        <v>0</v>
      </c>
      <c r="G8">
        <v>18700</v>
      </c>
      <c r="H8">
        <v>1551899967693</v>
      </c>
      <c r="I8">
        <v>1551899983952</v>
      </c>
      <c r="J8">
        <v>1551899988532</v>
      </c>
      <c r="K8" s="1" t="s">
        <v>15</v>
      </c>
      <c r="L8" s="1" t="s">
        <v>23</v>
      </c>
      <c r="M8" s="1" t="s">
        <v>24</v>
      </c>
      <c r="N8" s="1" t="s">
        <v>15</v>
      </c>
      <c r="O8">
        <v>1551899983952</v>
      </c>
    </row>
    <row r="9" spans="1:15" x14ac:dyDescent="0.3">
      <c r="A9">
        <v>8</v>
      </c>
      <c r="B9">
        <v>2</v>
      </c>
      <c r="C9">
        <v>5</v>
      </c>
      <c r="D9">
        <v>0</v>
      </c>
      <c r="E9">
        <v>15920</v>
      </c>
      <c r="F9">
        <v>0</v>
      </c>
      <c r="G9">
        <v>15920</v>
      </c>
      <c r="H9">
        <v>1564659629862</v>
      </c>
      <c r="I9">
        <v>1566387634155</v>
      </c>
      <c r="J9">
        <v>1566387639736</v>
      </c>
      <c r="K9" s="1" t="s">
        <v>15</v>
      </c>
      <c r="L9" s="1" t="s">
        <v>25</v>
      </c>
      <c r="M9" s="1" t="s">
        <v>26</v>
      </c>
      <c r="N9" s="1" t="s">
        <v>15</v>
      </c>
      <c r="O9">
        <v>1566387634155</v>
      </c>
    </row>
    <row r="10" spans="1:15" x14ac:dyDescent="0.3">
      <c r="A10">
        <v>9</v>
      </c>
      <c r="B10">
        <v>10</v>
      </c>
      <c r="C10">
        <v>5</v>
      </c>
      <c r="D10">
        <v>604</v>
      </c>
      <c r="E10">
        <v>1980</v>
      </c>
      <c r="F10">
        <v>0</v>
      </c>
      <c r="G10">
        <v>2584</v>
      </c>
      <c r="H10">
        <v>1566396306941</v>
      </c>
      <c r="I10">
        <v>1566396463943</v>
      </c>
      <c r="J10">
        <v>1566396467652</v>
      </c>
      <c r="K10" s="1" t="s">
        <v>15</v>
      </c>
      <c r="L10" s="1" t="s">
        <v>27</v>
      </c>
      <c r="M10" s="1" t="s">
        <v>28</v>
      </c>
      <c r="N10" s="1" t="s">
        <v>15</v>
      </c>
      <c r="O10">
        <v>1566396463943</v>
      </c>
    </row>
    <row r="11" spans="1:15" x14ac:dyDescent="0.3">
      <c r="A11">
        <v>10</v>
      </c>
      <c r="B11">
        <v>11</v>
      </c>
      <c r="C11">
        <v>5</v>
      </c>
      <c r="D11">
        <v>0</v>
      </c>
      <c r="E11">
        <v>1350</v>
      </c>
      <c r="F11">
        <v>0</v>
      </c>
      <c r="G11">
        <v>1350</v>
      </c>
      <c r="H11">
        <v>1566407537551</v>
      </c>
      <c r="I11">
        <v>1566407546913</v>
      </c>
      <c r="J11">
        <v>1566409372984</v>
      </c>
      <c r="K11" s="1" t="s">
        <v>15</v>
      </c>
      <c r="L11" s="1" t="s">
        <v>29</v>
      </c>
      <c r="M11" s="1" t="s">
        <v>30</v>
      </c>
      <c r="N11" s="1" t="s">
        <v>15</v>
      </c>
      <c r="O11">
        <v>1566407546913</v>
      </c>
    </row>
    <row r="12" spans="1:15" x14ac:dyDescent="0.3">
      <c r="A12">
        <v>11</v>
      </c>
      <c r="B12">
        <v>14</v>
      </c>
      <c r="C12">
        <v>1</v>
      </c>
      <c r="D12">
        <v>276500</v>
      </c>
      <c r="E12">
        <v>10400</v>
      </c>
      <c r="F12">
        <v>0</v>
      </c>
      <c r="G12">
        <v>286900</v>
      </c>
      <c r="H12">
        <v>1565289736973</v>
      </c>
      <c r="I12">
        <v>1566412942686</v>
      </c>
      <c r="K12" s="1" t="s">
        <v>31</v>
      </c>
      <c r="L12" s="1" t="s">
        <v>32</v>
      </c>
      <c r="M12" s="1" t="s">
        <v>33</v>
      </c>
      <c r="N12" s="1" t="s">
        <v>34</v>
      </c>
      <c r="O12">
        <v>1566412942686</v>
      </c>
    </row>
    <row r="13" spans="1:15" x14ac:dyDescent="0.3">
      <c r="A13">
        <v>13</v>
      </c>
      <c r="B13">
        <v>17</v>
      </c>
      <c r="C13">
        <v>5</v>
      </c>
      <c r="D13">
        <v>4500</v>
      </c>
      <c r="E13">
        <v>3900</v>
      </c>
      <c r="F13">
        <v>0</v>
      </c>
      <c r="G13">
        <v>8400</v>
      </c>
      <c r="H13">
        <v>1565303346485</v>
      </c>
      <c r="I13">
        <v>1565303349607</v>
      </c>
      <c r="J13">
        <v>1565303355505</v>
      </c>
      <c r="K13" s="1" t="s">
        <v>35</v>
      </c>
      <c r="L13" s="1" t="s">
        <v>36</v>
      </c>
      <c r="M13" s="1" t="s">
        <v>37</v>
      </c>
      <c r="N13" s="1" t="s">
        <v>15</v>
      </c>
      <c r="O13">
        <v>1565303349607</v>
      </c>
    </row>
    <row r="14" spans="1:15" x14ac:dyDescent="0.3">
      <c r="A14">
        <v>14</v>
      </c>
      <c r="B14">
        <v>17</v>
      </c>
      <c r="C14">
        <v>5</v>
      </c>
      <c r="D14">
        <v>900</v>
      </c>
      <c r="E14">
        <v>1300</v>
      </c>
      <c r="F14">
        <v>0</v>
      </c>
      <c r="G14">
        <v>2200</v>
      </c>
      <c r="H14">
        <v>1566340400957</v>
      </c>
      <c r="I14">
        <v>1566340405267</v>
      </c>
      <c r="J14">
        <v>1566340409912</v>
      </c>
      <c r="K14" s="1" t="s">
        <v>15</v>
      </c>
      <c r="L14" s="1" t="s">
        <v>38</v>
      </c>
      <c r="M14" s="1" t="s">
        <v>39</v>
      </c>
      <c r="N14" s="1" t="s">
        <v>15</v>
      </c>
      <c r="O14">
        <v>1566340405267</v>
      </c>
    </row>
    <row r="15" spans="1:15" x14ac:dyDescent="0.3">
      <c r="A15">
        <v>15</v>
      </c>
      <c r="B15">
        <v>14</v>
      </c>
      <c r="C15">
        <v>5</v>
      </c>
      <c r="D15">
        <v>0</v>
      </c>
      <c r="E15">
        <v>45000</v>
      </c>
      <c r="F15">
        <v>0</v>
      </c>
      <c r="G15">
        <v>45000</v>
      </c>
      <c r="H15">
        <v>1566306287399</v>
      </c>
      <c r="I15">
        <v>1566479099613</v>
      </c>
      <c r="J15">
        <v>1566479068250</v>
      </c>
      <c r="K15" s="1" t="s">
        <v>40</v>
      </c>
      <c r="L15" s="1" t="s">
        <v>41</v>
      </c>
      <c r="M15" s="1" t="s">
        <v>42</v>
      </c>
      <c r="N15" s="1" t="s">
        <v>15</v>
      </c>
      <c r="O15">
        <v>1566479099613</v>
      </c>
    </row>
    <row r="16" spans="1:15" x14ac:dyDescent="0.3">
      <c r="A16">
        <v>16</v>
      </c>
      <c r="B16">
        <v>12</v>
      </c>
      <c r="C16">
        <v>5</v>
      </c>
      <c r="D16">
        <v>3850</v>
      </c>
      <c r="E16">
        <v>2600</v>
      </c>
      <c r="F16">
        <v>0</v>
      </c>
      <c r="G16">
        <v>6450</v>
      </c>
      <c r="H16">
        <v>1566428066168</v>
      </c>
      <c r="I16">
        <v>1566428066168</v>
      </c>
      <c r="K16" s="1" t="s">
        <v>43</v>
      </c>
      <c r="L16" s="1" t="s">
        <v>44</v>
      </c>
      <c r="M16" s="1" t="s">
        <v>45</v>
      </c>
      <c r="N16" s="1" t="s">
        <v>15</v>
      </c>
      <c r="O16">
        <v>1566428066168</v>
      </c>
    </row>
    <row r="17" spans="1:15" x14ac:dyDescent="0.3">
      <c r="A17">
        <v>17</v>
      </c>
      <c r="B17">
        <v>12</v>
      </c>
      <c r="C17">
        <v>5</v>
      </c>
      <c r="D17">
        <v>0</v>
      </c>
      <c r="E17">
        <v>0</v>
      </c>
      <c r="F17">
        <v>0</v>
      </c>
      <c r="G17">
        <v>0</v>
      </c>
      <c r="H17">
        <v>1566428492932</v>
      </c>
      <c r="I17">
        <v>1566514926318</v>
      </c>
      <c r="K17" s="1" t="s">
        <v>15</v>
      </c>
      <c r="L17" s="1" t="s">
        <v>46</v>
      </c>
      <c r="M17" s="1" t="s">
        <v>47</v>
      </c>
      <c r="N17" s="1" t="s">
        <v>15</v>
      </c>
      <c r="O17">
        <v>1566514926318</v>
      </c>
    </row>
    <row r="18" spans="1:15" x14ac:dyDescent="0.3">
      <c r="A18">
        <v>18</v>
      </c>
      <c r="B18">
        <v>12</v>
      </c>
      <c r="C18">
        <v>5</v>
      </c>
      <c r="D18">
        <v>0</v>
      </c>
      <c r="E18">
        <v>0</v>
      </c>
      <c r="F18">
        <v>0</v>
      </c>
      <c r="G18">
        <v>0</v>
      </c>
      <c r="H18">
        <v>1566428757571</v>
      </c>
      <c r="I18">
        <v>1566426472450</v>
      </c>
      <c r="J18">
        <v>1567525048079</v>
      </c>
      <c r="K18" s="1" t="s">
        <v>48</v>
      </c>
      <c r="L18" s="1" t="s">
        <v>49</v>
      </c>
      <c r="M18" s="1" t="s">
        <v>50</v>
      </c>
      <c r="N18" s="1" t="s">
        <v>15</v>
      </c>
      <c r="O18">
        <v>1566426472450</v>
      </c>
    </row>
    <row r="19" spans="1:15" x14ac:dyDescent="0.3">
      <c r="A19">
        <v>19</v>
      </c>
      <c r="B19">
        <v>12</v>
      </c>
      <c r="C19">
        <v>4</v>
      </c>
      <c r="D19">
        <v>0</v>
      </c>
      <c r="E19">
        <v>0</v>
      </c>
      <c r="F19">
        <v>0</v>
      </c>
      <c r="G19">
        <v>0</v>
      </c>
      <c r="H19">
        <v>1566429004266</v>
      </c>
      <c r="I19">
        <v>1566429004266</v>
      </c>
      <c r="K19" s="1" t="s">
        <v>15</v>
      </c>
      <c r="L19" s="1" t="s">
        <v>51</v>
      </c>
      <c r="M19" s="1" t="s">
        <v>52</v>
      </c>
      <c r="N19" s="1" t="s">
        <v>15</v>
      </c>
      <c r="O19">
        <v>1566429004266</v>
      </c>
    </row>
    <row r="20" spans="1:15" x14ac:dyDescent="0.3">
      <c r="A20">
        <v>20</v>
      </c>
      <c r="B20">
        <v>13</v>
      </c>
      <c r="C20">
        <v>5</v>
      </c>
      <c r="D20">
        <v>0</v>
      </c>
      <c r="E20">
        <v>0</v>
      </c>
      <c r="F20">
        <v>0</v>
      </c>
      <c r="G20">
        <v>0</v>
      </c>
      <c r="H20">
        <v>1566429084998</v>
      </c>
      <c r="I20">
        <v>1614354560473</v>
      </c>
      <c r="J20">
        <v>1614354561977</v>
      </c>
      <c r="K20" s="1" t="s">
        <v>15</v>
      </c>
      <c r="L20" s="1" t="s">
        <v>53</v>
      </c>
      <c r="M20" s="1" t="s">
        <v>54</v>
      </c>
      <c r="N20" s="1" t="s">
        <v>15</v>
      </c>
      <c r="O20">
        <v>1614354560473</v>
      </c>
    </row>
    <row r="21" spans="1:15" x14ac:dyDescent="0.3">
      <c r="A21">
        <v>21</v>
      </c>
      <c r="B21">
        <v>13</v>
      </c>
      <c r="C21">
        <v>5</v>
      </c>
      <c r="D21">
        <v>0</v>
      </c>
      <c r="E21">
        <v>0</v>
      </c>
      <c r="F21">
        <v>0</v>
      </c>
      <c r="G21">
        <v>0</v>
      </c>
      <c r="H21">
        <v>1566429235239</v>
      </c>
      <c r="I21">
        <v>1566429235239</v>
      </c>
      <c r="K21" s="1" t="s">
        <v>15</v>
      </c>
      <c r="L21" s="1" t="s">
        <v>55</v>
      </c>
      <c r="M21" s="1" t="s">
        <v>56</v>
      </c>
      <c r="N21" s="1" t="s">
        <v>15</v>
      </c>
      <c r="O21">
        <v>1566429235239</v>
      </c>
    </row>
    <row r="22" spans="1:15" x14ac:dyDescent="0.3">
      <c r="A22">
        <v>22</v>
      </c>
      <c r="B22">
        <v>18</v>
      </c>
      <c r="C22">
        <v>5</v>
      </c>
      <c r="D22">
        <v>0</v>
      </c>
      <c r="E22">
        <v>0</v>
      </c>
      <c r="F22">
        <v>0</v>
      </c>
      <c r="G22">
        <v>0</v>
      </c>
      <c r="H22">
        <v>1566429498647</v>
      </c>
      <c r="I22">
        <v>1566429498647</v>
      </c>
      <c r="K22" s="1" t="s">
        <v>57</v>
      </c>
      <c r="L22" s="1" t="s">
        <v>58</v>
      </c>
      <c r="M22" s="1" t="s">
        <v>59</v>
      </c>
      <c r="N22" s="1" t="s">
        <v>15</v>
      </c>
      <c r="O22">
        <v>1566429498647</v>
      </c>
    </row>
    <row r="23" spans="1:15" x14ac:dyDescent="0.3">
      <c r="A23">
        <v>23</v>
      </c>
      <c r="B23">
        <v>18</v>
      </c>
      <c r="C23">
        <v>5</v>
      </c>
      <c r="D23">
        <v>0</v>
      </c>
      <c r="E23">
        <v>0</v>
      </c>
      <c r="F23">
        <v>0</v>
      </c>
      <c r="G23">
        <v>0</v>
      </c>
      <c r="H23">
        <v>1566429607255</v>
      </c>
      <c r="I23">
        <v>1566429607255</v>
      </c>
      <c r="K23" s="1" t="s">
        <v>60</v>
      </c>
      <c r="L23" s="1" t="s">
        <v>61</v>
      </c>
      <c r="M23" s="1" t="s">
        <v>62</v>
      </c>
      <c r="N23" s="1" t="s">
        <v>15</v>
      </c>
      <c r="O23">
        <v>1566429607255</v>
      </c>
    </row>
    <row r="24" spans="1:15" x14ac:dyDescent="0.3">
      <c r="A24">
        <v>26</v>
      </c>
      <c r="B24">
        <v>19</v>
      </c>
      <c r="C24">
        <v>5</v>
      </c>
      <c r="D24">
        <v>0</v>
      </c>
      <c r="E24">
        <v>0</v>
      </c>
      <c r="F24">
        <v>0</v>
      </c>
      <c r="G24">
        <v>0</v>
      </c>
      <c r="H24">
        <v>1566429893909</v>
      </c>
      <c r="I24">
        <v>1567439135171</v>
      </c>
      <c r="K24" s="1" t="s">
        <v>63</v>
      </c>
      <c r="L24" s="1" t="s">
        <v>64</v>
      </c>
      <c r="M24" s="1" t="s">
        <v>65</v>
      </c>
      <c r="N24" s="1" t="s">
        <v>15</v>
      </c>
      <c r="O24">
        <v>1567439135171</v>
      </c>
    </row>
    <row r="25" spans="1:15" x14ac:dyDescent="0.3">
      <c r="A25">
        <v>27</v>
      </c>
      <c r="B25">
        <v>20</v>
      </c>
      <c r="C25">
        <v>5</v>
      </c>
      <c r="D25">
        <v>0</v>
      </c>
      <c r="E25">
        <v>0</v>
      </c>
      <c r="F25">
        <v>0</v>
      </c>
      <c r="G25">
        <v>0</v>
      </c>
      <c r="H25">
        <v>1566430036491</v>
      </c>
      <c r="I25">
        <v>1566430036491</v>
      </c>
      <c r="K25" s="1" t="s">
        <v>15</v>
      </c>
      <c r="L25" s="1" t="s">
        <v>66</v>
      </c>
      <c r="M25" s="1" t="s">
        <v>67</v>
      </c>
      <c r="N25" s="1" t="s">
        <v>15</v>
      </c>
      <c r="O25">
        <v>1566430036491</v>
      </c>
    </row>
    <row r="26" spans="1:15" x14ac:dyDescent="0.3">
      <c r="A26">
        <v>28</v>
      </c>
      <c r="B26">
        <v>21</v>
      </c>
      <c r="C26">
        <v>5</v>
      </c>
      <c r="D26">
        <v>15000</v>
      </c>
      <c r="E26">
        <v>20800</v>
      </c>
      <c r="F26">
        <v>0</v>
      </c>
      <c r="G26">
        <v>35800</v>
      </c>
      <c r="H26">
        <v>1566430247984</v>
      </c>
      <c r="I26">
        <v>1566430247984</v>
      </c>
      <c r="J26">
        <v>1578507662240</v>
      </c>
      <c r="K26" s="1" t="s">
        <v>68</v>
      </c>
      <c r="L26" s="1" t="s">
        <v>69</v>
      </c>
      <c r="M26" s="1" t="s">
        <v>70</v>
      </c>
      <c r="N26" s="1" t="s">
        <v>15</v>
      </c>
      <c r="O26">
        <v>1566430247984</v>
      </c>
    </row>
    <row r="27" spans="1:15" x14ac:dyDescent="0.3">
      <c r="A27">
        <v>29</v>
      </c>
      <c r="B27">
        <v>4</v>
      </c>
      <c r="C27">
        <v>5</v>
      </c>
      <c r="D27">
        <v>3500</v>
      </c>
      <c r="E27">
        <v>1300</v>
      </c>
      <c r="F27">
        <v>0</v>
      </c>
      <c r="G27">
        <v>4800</v>
      </c>
      <c r="H27">
        <v>1566475689355</v>
      </c>
      <c r="I27">
        <v>1566475695929</v>
      </c>
      <c r="J27">
        <v>1566475697878</v>
      </c>
      <c r="K27" s="1" t="s">
        <v>15</v>
      </c>
      <c r="L27" s="1" t="s">
        <v>71</v>
      </c>
      <c r="M27" s="1" t="s">
        <v>72</v>
      </c>
      <c r="N27" s="1" t="s">
        <v>15</v>
      </c>
      <c r="O27">
        <v>1566475695929</v>
      </c>
    </row>
    <row r="28" spans="1:15" x14ac:dyDescent="0.3">
      <c r="A28">
        <v>30</v>
      </c>
      <c r="B28">
        <v>17</v>
      </c>
      <c r="C28">
        <v>5</v>
      </c>
      <c r="D28">
        <v>650</v>
      </c>
      <c r="E28">
        <v>1300</v>
      </c>
      <c r="F28">
        <v>0</v>
      </c>
      <c r="G28">
        <v>1950</v>
      </c>
      <c r="H28">
        <v>1566476034817</v>
      </c>
      <c r="I28">
        <v>1566476050284</v>
      </c>
      <c r="J28">
        <v>1566476052824</v>
      </c>
      <c r="K28" s="1" t="s">
        <v>15</v>
      </c>
      <c r="L28" s="1" t="s">
        <v>73</v>
      </c>
      <c r="M28" s="1" t="s">
        <v>74</v>
      </c>
      <c r="N28" s="1" t="s">
        <v>15</v>
      </c>
      <c r="O28">
        <v>1566476050284</v>
      </c>
    </row>
    <row r="29" spans="1:15" x14ac:dyDescent="0.3">
      <c r="A29">
        <v>31</v>
      </c>
      <c r="B29">
        <v>21</v>
      </c>
      <c r="C29">
        <v>5</v>
      </c>
      <c r="D29">
        <v>1500</v>
      </c>
      <c r="E29">
        <v>2600</v>
      </c>
      <c r="F29">
        <v>0</v>
      </c>
      <c r="G29">
        <v>4100</v>
      </c>
      <c r="H29">
        <v>1566478324838</v>
      </c>
      <c r="I29">
        <v>1566478333408</v>
      </c>
      <c r="J29">
        <v>1566478335363</v>
      </c>
      <c r="K29" s="1" t="s">
        <v>15</v>
      </c>
      <c r="L29" s="1" t="s">
        <v>75</v>
      </c>
      <c r="M29" s="1" t="s">
        <v>76</v>
      </c>
      <c r="N29" s="1" t="s">
        <v>15</v>
      </c>
      <c r="O29">
        <v>1566478333408</v>
      </c>
    </row>
    <row r="30" spans="1:15" x14ac:dyDescent="0.3">
      <c r="A30">
        <v>32</v>
      </c>
      <c r="B30">
        <v>3</v>
      </c>
      <c r="C30">
        <v>5</v>
      </c>
      <c r="D30">
        <v>20</v>
      </c>
      <c r="E30">
        <v>1300</v>
      </c>
      <c r="F30">
        <v>0</v>
      </c>
      <c r="G30">
        <v>1320</v>
      </c>
      <c r="H30">
        <v>1566481524392</v>
      </c>
      <c r="I30">
        <v>1566481538554</v>
      </c>
      <c r="J30">
        <v>1566481540460</v>
      </c>
      <c r="K30" s="1" t="s">
        <v>15</v>
      </c>
      <c r="L30" s="1" t="s">
        <v>77</v>
      </c>
      <c r="M30" s="1" t="s">
        <v>78</v>
      </c>
      <c r="N30" s="1" t="s">
        <v>15</v>
      </c>
      <c r="O30">
        <v>1566481538554</v>
      </c>
    </row>
    <row r="31" spans="1:15" x14ac:dyDescent="0.3">
      <c r="A31">
        <v>33</v>
      </c>
      <c r="B31">
        <v>4</v>
      </c>
      <c r="C31">
        <v>5</v>
      </c>
      <c r="D31">
        <v>9700</v>
      </c>
      <c r="E31">
        <v>5200</v>
      </c>
      <c r="F31">
        <v>0</v>
      </c>
      <c r="G31">
        <v>14900</v>
      </c>
      <c r="H31">
        <v>1566482174805</v>
      </c>
      <c r="I31">
        <v>1566588635483</v>
      </c>
      <c r="J31">
        <v>1566944751127</v>
      </c>
      <c r="K31" s="1" t="s">
        <v>15</v>
      </c>
      <c r="L31" s="1" t="s">
        <v>79</v>
      </c>
      <c r="M31" s="1" t="s">
        <v>80</v>
      </c>
      <c r="N31" s="1" t="s">
        <v>15</v>
      </c>
      <c r="O31">
        <v>1566588635483</v>
      </c>
    </row>
    <row r="32" spans="1:15" x14ac:dyDescent="0.3">
      <c r="A32">
        <v>34</v>
      </c>
      <c r="B32">
        <v>21</v>
      </c>
      <c r="C32">
        <v>5</v>
      </c>
      <c r="D32">
        <v>0</v>
      </c>
      <c r="E32">
        <v>0</v>
      </c>
      <c r="F32">
        <v>0</v>
      </c>
      <c r="G32">
        <v>0</v>
      </c>
      <c r="H32">
        <v>1566498917982</v>
      </c>
      <c r="I32">
        <v>1566498935706</v>
      </c>
      <c r="K32" s="1" t="s">
        <v>81</v>
      </c>
      <c r="L32" s="1" t="s">
        <v>82</v>
      </c>
      <c r="M32" s="1" t="s">
        <v>83</v>
      </c>
      <c r="N32" s="1" t="s">
        <v>15</v>
      </c>
      <c r="O32">
        <v>1566498935706</v>
      </c>
    </row>
    <row r="33" spans="1:15" x14ac:dyDescent="0.3">
      <c r="A33">
        <v>35</v>
      </c>
      <c r="B33">
        <v>2</v>
      </c>
      <c r="C33">
        <v>5</v>
      </c>
      <c r="D33">
        <v>0</v>
      </c>
      <c r="E33">
        <v>47600</v>
      </c>
      <c r="F33">
        <v>0</v>
      </c>
      <c r="G33">
        <v>47600</v>
      </c>
      <c r="H33">
        <v>1549442729660</v>
      </c>
      <c r="I33">
        <v>1566467106319</v>
      </c>
      <c r="J33">
        <v>1566812739002</v>
      </c>
      <c r="K33" s="1" t="s">
        <v>15</v>
      </c>
      <c r="L33" s="1" t="s">
        <v>84</v>
      </c>
      <c r="M33" s="1" t="s">
        <v>85</v>
      </c>
      <c r="N33" s="1" t="s">
        <v>15</v>
      </c>
      <c r="O33">
        <v>1566467106319</v>
      </c>
    </row>
    <row r="34" spans="1:15" x14ac:dyDescent="0.3">
      <c r="A34">
        <v>36</v>
      </c>
      <c r="B34">
        <v>14</v>
      </c>
      <c r="C34">
        <v>5</v>
      </c>
      <c r="D34">
        <v>0</v>
      </c>
      <c r="E34">
        <v>0</v>
      </c>
      <c r="F34">
        <v>0</v>
      </c>
      <c r="G34">
        <v>0</v>
      </c>
      <c r="H34">
        <v>1566818841777</v>
      </c>
      <c r="I34">
        <v>1566818863863</v>
      </c>
      <c r="K34" s="1" t="s">
        <v>86</v>
      </c>
      <c r="L34" s="1" t="s">
        <v>87</v>
      </c>
      <c r="M34" s="1" t="s">
        <v>88</v>
      </c>
      <c r="N34" s="1" t="s">
        <v>15</v>
      </c>
      <c r="O34">
        <v>1566818863863</v>
      </c>
    </row>
    <row r="35" spans="1:15" x14ac:dyDescent="0.3">
      <c r="A35">
        <v>37</v>
      </c>
      <c r="B35">
        <v>22</v>
      </c>
      <c r="C35">
        <v>5</v>
      </c>
      <c r="D35">
        <v>0</v>
      </c>
      <c r="E35">
        <v>0</v>
      </c>
      <c r="F35">
        <v>0</v>
      </c>
      <c r="G35">
        <v>0</v>
      </c>
      <c r="H35">
        <v>1566821104334</v>
      </c>
      <c r="I35">
        <v>1566821150002</v>
      </c>
      <c r="J35">
        <v>1566832672628</v>
      </c>
      <c r="K35" s="1" t="s">
        <v>89</v>
      </c>
      <c r="L35" s="1" t="s">
        <v>90</v>
      </c>
      <c r="M35" s="1" t="s">
        <v>91</v>
      </c>
      <c r="N35" s="1" t="s">
        <v>92</v>
      </c>
      <c r="O35">
        <v>1566821150002</v>
      </c>
    </row>
    <row r="36" spans="1:15" x14ac:dyDescent="0.3">
      <c r="A36">
        <v>38</v>
      </c>
      <c r="B36">
        <v>2</v>
      </c>
      <c r="C36">
        <v>5</v>
      </c>
      <c r="D36">
        <v>0</v>
      </c>
      <c r="E36">
        <v>0</v>
      </c>
      <c r="F36">
        <v>0</v>
      </c>
      <c r="G36">
        <v>0</v>
      </c>
      <c r="H36">
        <v>1566838379820</v>
      </c>
      <c r="I36">
        <v>1566838395182</v>
      </c>
      <c r="J36">
        <v>1566838396952</v>
      </c>
      <c r="K36" s="1" t="s">
        <v>15</v>
      </c>
      <c r="L36" s="1" t="s">
        <v>93</v>
      </c>
      <c r="M36" s="1" t="s">
        <v>94</v>
      </c>
      <c r="N36" s="1" t="s">
        <v>15</v>
      </c>
      <c r="O36">
        <v>1566838395182</v>
      </c>
    </row>
    <row r="37" spans="1:15" x14ac:dyDescent="0.3">
      <c r="A37">
        <v>39</v>
      </c>
      <c r="B37">
        <v>11</v>
      </c>
      <c r="C37">
        <v>5</v>
      </c>
      <c r="D37">
        <v>0</v>
      </c>
      <c r="E37">
        <v>0</v>
      </c>
      <c r="F37">
        <v>0</v>
      </c>
      <c r="G37">
        <v>0</v>
      </c>
      <c r="H37">
        <v>1566895956188</v>
      </c>
      <c r="I37">
        <v>1566895956188</v>
      </c>
      <c r="K37" s="1" t="s">
        <v>95</v>
      </c>
      <c r="L37" s="1" t="s">
        <v>96</v>
      </c>
      <c r="M37" s="1" t="s">
        <v>97</v>
      </c>
      <c r="N37" s="1" t="s">
        <v>15</v>
      </c>
      <c r="O37">
        <v>1566895956188</v>
      </c>
    </row>
    <row r="38" spans="1:15" x14ac:dyDescent="0.3">
      <c r="A38">
        <v>41</v>
      </c>
      <c r="B38">
        <v>3</v>
      </c>
      <c r="C38">
        <v>5</v>
      </c>
      <c r="D38">
        <v>0</v>
      </c>
      <c r="E38">
        <v>0</v>
      </c>
      <c r="F38">
        <v>0</v>
      </c>
      <c r="G38">
        <v>0</v>
      </c>
      <c r="H38">
        <v>1566900768034</v>
      </c>
      <c r="I38">
        <v>1578507610343</v>
      </c>
      <c r="J38">
        <v>1614272281247</v>
      </c>
      <c r="K38" s="1" t="s">
        <v>98</v>
      </c>
      <c r="L38" s="1" t="s">
        <v>99</v>
      </c>
      <c r="M38" s="1" t="s">
        <v>100</v>
      </c>
      <c r="N38" s="1" t="s">
        <v>15</v>
      </c>
      <c r="O38">
        <v>1578507610343</v>
      </c>
    </row>
    <row r="39" spans="1:15" x14ac:dyDescent="0.3">
      <c r="A39">
        <v>42</v>
      </c>
      <c r="B39">
        <v>18</v>
      </c>
      <c r="C39">
        <v>5</v>
      </c>
      <c r="D39">
        <v>0</v>
      </c>
      <c r="E39">
        <v>0</v>
      </c>
      <c r="F39">
        <v>0</v>
      </c>
      <c r="G39">
        <v>0</v>
      </c>
      <c r="H39">
        <v>1566900886301</v>
      </c>
      <c r="I39">
        <v>1566991057438</v>
      </c>
      <c r="J39">
        <v>1566991061197</v>
      </c>
      <c r="K39" s="1" t="s">
        <v>15</v>
      </c>
      <c r="L39" s="1" t="s">
        <v>101</v>
      </c>
      <c r="M39" s="1" t="s">
        <v>102</v>
      </c>
      <c r="N39" s="1" t="s">
        <v>15</v>
      </c>
      <c r="O39">
        <v>1566991057438</v>
      </c>
    </row>
    <row r="40" spans="1:15" x14ac:dyDescent="0.3">
      <c r="A40">
        <v>43</v>
      </c>
      <c r="B40">
        <v>4</v>
      </c>
      <c r="C40">
        <v>5</v>
      </c>
      <c r="D40">
        <v>0</v>
      </c>
      <c r="E40">
        <v>0</v>
      </c>
      <c r="F40">
        <v>0</v>
      </c>
      <c r="G40">
        <v>0</v>
      </c>
      <c r="H40">
        <v>1566991255696</v>
      </c>
      <c r="I40">
        <v>1566991266330</v>
      </c>
      <c r="J40">
        <v>1566991268000</v>
      </c>
      <c r="K40" s="1" t="s">
        <v>15</v>
      </c>
      <c r="L40" s="1" t="s">
        <v>103</v>
      </c>
      <c r="M40" s="1" t="s">
        <v>104</v>
      </c>
      <c r="N40" s="1" t="s">
        <v>15</v>
      </c>
      <c r="O40">
        <v>1566991266330</v>
      </c>
    </row>
    <row r="41" spans="1:15" x14ac:dyDescent="0.3">
      <c r="A41">
        <v>44</v>
      </c>
      <c r="B41">
        <v>10</v>
      </c>
      <c r="C41">
        <v>5</v>
      </c>
      <c r="D41">
        <v>0</v>
      </c>
      <c r="E41">
        <v>0</v>
      </c>
      <c r="F41">
        <v>0</v>
      </c>
      <c r="G41">
        <v>0</v>
      </c>
      <c r="H41">
        <v>1566991634758</v>
      </c>
      <c r="I41">
        <v>1566991634758</v>
      </c>
      <c r="K41" s="1" t="s">
        <v>105</v>
      </c>
      <c r="L41" s="1" t="s">
        <v>106</v>
      </c>
      <c r="M41" s="1" t="s">
        <v>107</v>
      </c>
      <c r="N41" s="1" t="s">
        <v>15</v>
      </c>
      <c r="O41">
        <v>1566991634758</v>
      </c>
    </row>
    <row r="42" spans="1:15" x14ac:dyDescent="0.3">
      <c r="A42">
        <v>45</v>
      </c>
      <c r="B42">
        <v>10</v>
      </c>
      <c r="C42">
        <v>5</v>
      </c>
      <c r="D42">
        <v>0</v>
      </c>
      <c r="E42">
        <v>0</v>
      </c>
      <c r="F42">
        <v>0</v>
      </c>
      <c r="G42">
        <v>0</v>
      </c>
      <c r="H42">
        <v>1566991802252</v>
      </c>
      <c r="I42">
        <v>1579112362088</v>
      </c>
      <c r="K42" s="1" t="s">
        <v>108</v>
      </c>
      <c r="L42" s="1" t="s">
        <v>109</v>
      </c>
      <c r="M42" s="1" t="s">
        <v>15</v>
      </c>
      <c r="N42" s="1" t="s">
        <v>110</v>
      </c>
      <c r="O42">
        <v>1579112362088</v>
      </c>
    </row>
    <row r="43" spans="1:15" x14ac:dyDescent="0.3">
      <c r="A43">
        <v>46</v>
      </c>
      <c r="B43">
        <v>21</v>
      </c>
      <c r="C43">
        <v>5</v>
      </c>
      <c r="D43">
        <v>0</v>
      </c>
      <c r="E43">
        <v>0</v>
      </c>
      <c r="F43">
        <v>0</v>
      </c>
      <c r="G43">
        <v>0</v>
      </c>
      <c r="H43">
        <v>1566300814669</v>
      </c>
      <c r="I43">
        <v>1567094531924</v>
      </c>
      <c r="K43" s="1" t="s">
        <v>111</v>
      </c>
      <c r="L43" s="1" t="s">
        <v>112</v>
      </c>
      <c r="M43" s="1" t="s">
        <v>113</v>
      </c>
      <c r="N43" s="1" t="s">
        <v>15</v>
      </c>
      <c r="O43">
        <v>1567094531924</v>
      </c>
    </row>
    <row r="44" spans="1:15" x14ac:dyDescent="0.3">
      <c r="A44">
        <v>49</v>
      </c>
      <c r="B44">
        <v>2</v>
      </c>
      <c r="C44">
        <v>5</v>
      </c>
      <c r="D44">
        <v>0</v>
      </c>
      <c r="E44">
        <v>0</v>
      </c>
      <c r="F44">
        <v>0</v>
      </c>
      <c r="G44">
        <v>0</v>
      </c>
      <c r="H44">
        <v>1567080422173</v>
      </c>
      <c r="I44">
        <v>1567080431122</v>
      </c>
      <c r="J44">
        <v>1567080433412</v>
      </c>
      <c r="K44" s="1" t="s">
        <v>15</v>
      </c>
      <c r="L44" s="1" t="s">
        <v>114</v>
      </c>
      <c r="M44" s="1" t="s">
        <v>115</v>
      </c>
      <c r="N44" s="1" t="s">
        <v>15</v>
      </c>
      <c r="O44">
        <v>1567080431122</v>
      </c>
    </row>
    <row r="45" spans="1:15" x14ac:dyDescent="0.3">
      <c r="A45">
        <v>50</v>
      </c>
      <c r="B45">
        <v>2</v>
      </c>
      <c r="C45">
        <v>5</v>
      </c>
      <c r="D45">
        <v>0</v>
      </c>
      <c r="E45">
        <v>0</v>
      </c>
      <c r="F45">
        <v>0</v>
      </c>
      <c r="G45">
        <v>0</v>
      </c>
      <c r="H45">
        <v>1567080569658</v>
      </c>
      <c r="I45">
        <v>1567080586875</v>
      </c>
      <c r="J45">
        <v>1567080588511</v>
      </c>
      <c r="K45" s="1" t="s">
        <v>15</v>
      </c>
      <c r="L45" s="1" t="s">
        <v>116</v>
      </c>
      <c r="M45" s="1" t="s">
        <v>117</v>
      </c>
      <c r="N45" s="1" t="s">
        <v>15</v>
      </c>
      <c r="O45">
        <v>1567080586875</v>
      </c>
    </row>
    <row r="46" spans="1:15" x14ac:dyDescent="0.3">
      <c r="A46">
        <v>51</v>
      </c>
      <c r="B46">
        <v>18</v>
      </c>
      <c r="C46">
        <v>5</v>
      </c>
      <c r="D46">
        <v>0</v>
      </c>
      <c r="E46">
        <v>4000</v>
      </c>
      <c r="F46">
        <v>0</v>
      </c>
      <c r="G46">
        <v>4000</v>
      </c>
      <c r="H46">
        <v>1567080993696</v>
      </c>
      <c r="I46">
        <v>1567081009787</v>
      </c>
      <c r="K46" s="1" t="s">
        <v>118</v>
      </c>
      <c r="L46" s="1" t="s">
        <v>119</v>
      </c>
      <c r="M46" s="1" t="s">
        <v>120</v>
      </c>
      <c r="N46" s="1" t="s">
        <v>15</v>
      </c>
      <c r="O46">
        <v>1567081009787</v>
      </c>
    </row>
    <row r="47" spans="1:15" x14ac:dyDescent="0.3">
      <c r="A47">
        <v>52</v>
      </c>
      <c r="B47">
        <v>22</v>
      </c>
      <c r="C47">
        <v>5</v>
      </c>
      <c r="D47">
        <v>0</v>
      </c>
      <c r="E47">
        <v>0</v>
      </c>
      <c r="F47">
        <v>0</v>
      </c>
      <c r="G47">
        <v>0</v>
      </c>
      <c r="H47">
        <v>1567100106993</v>
      </c>
      <c r="I47">
        <v>1567100152089</v>
      </c>
      <c r="K47" s="1" t="s">
        <v>89</v>
      </c>
      <c r="L47" s="1" t="s">
        <v>121</v>
      </c>
      <c r="M47" s="1" t="s">
        <v>122</v>
      </c>
      <c r="N47" s="1" t="s">
        <v>15</v>
      </c>
      <c r="O47">
        <v>1567100152089</v>
      </c>
    </row>
    <row r="48" spans="1:15" x14ac:dyDescent="0.3">
      <c r="A48">
        <v>53</v>
      </c>
      <c r="B48">
        <v>22</v>
      </c>
      <c r="C48">
        <v>5</v>
      </c>
      <c r="D48">
        <v>0</v>
      </c>
      <c r="E48">
        <v>0</v>
      </c>
      <c r="F48">
        <v>0</v>
      </c>
      <c r="G48">
        <v>0</v>
      </c>
      <c r="H48">
        <v>1567165408576</v>
      </c>
      <c r="I48">
        <v>1567165422778</v>
      </c>
      <c r="J48">
        <v>1567165427675</v>
      </c>
      <c r="K48" s="1" t="s">
        <v>89</v>
      </c>
      <c r="L48" s="1" t="s">
        <v>123</v>
      </c>
      <c r="M48" s="1" t="s">
        <v>124</v>
      </c>
      <c r="N48" s="1" t="s">
        <v>15</v>
      </c>
      <c r="O48">
        <v>1567165422778</v>
      </c>
    </row>
    <row r="49" spans="1:15" x14ac:dyDescent="0.3">
      <c r="A49">
        <v>54</v>
      </c>
      <c r="B49">
        <v>18</v>
      </c>
      <c r="C49">
        <v>5</v>
      </c>
      <c r="D49">
        <v>0</v>
      </c>
      <c r="E49">
        <v>0</v>
      </c>
      <c r="F49">
        <v>0</v>
      </c>
      <c r="G49">
        <v>0</v>
      </c>
      <c r="H49">
        <v>1567430418781</v>
      </c>
      <c r="I49">
        <v>1567430450940</v>
      </c>
      <c r="J49">
        <v>1567430453213</v>
      </c>
      <c r="K49" s="1" t="s">
        <v>125</v>
      </c>
      <c r="L49" s="1" t="s">
        <v>126</v>
      </c>
      <c r="M49" s="1" t="s">
        <v>127</v>
      </c>
      <c r="N49" s="1" t="s">
        <v>15</v>
      </c>
      <c r="O49">
        <v>1567430450940</v>
      </c>
    </row>
    <row r="50" spans="1:15" x14ac:dyDescent="0.3">
      <c r="A50">
        <v>55</v>
      </c>
      <c r="B50">
        <v>19</v>
      </c>
      <c r="C50">
        <v>5</v>
      </c>
      <c r="D50">
        <v>0</v>
      </c>
      <c r="E50">
        <v>0</v>
      </c>
      <c r="F50">
        <v>0</v>
      </c>
      <c r="G50">
        <v>0</v>
      </c>
      <c r="H50">
        <v>1567430635604</v>
      </c>
      <c r="I50">
        <v>1567430648086</v>
      </c>
      <c r="J50">
        <v>1567430649773</v>
      </c>
      <c r="K50" s="1" t="s">
        <v>15</v>
      </c>
      <c r="L50" s="1" t="s">
        <v>128</v>
      </c>
      <c r="M50" s="1" t="s">
        <v>129</v>
      </c>
      <c r="N50" s="1" t="s">
        <v>15</v>
      </c>
      <c r="O50">
        <v>1567430648086</v>
      </c>
    </row>
    <row r="51" spans="1:15" x14ac:dyDescent="0.3">
      <c r="A51">
        <v>56</v>
      </c>
      <c r="B51">
        <v>5</v>
      </c>
      <c r="C51">
        <v>5</v>
      </c>
      <c r="D51">
        <v>0</v>
      </c>
      <c r="E51">
        <v>0</v>
      </c>
      <c r="F51">
        <v>0</v>
      </c>
      <c r="G51">
        <v>0</v>
      </c>
      <c r="H51">
        <v>1567430820810</v>
      </c>
      <c r="I51">
        <v>1567430834576</v>
      </c>
      <c r="J51">
        <v>1567430836732</v>
      </c>
      <c r="K51" s="1" t="s">
        <v>15</v>
      </c>
      <c r="L51" s="1" t="s">
        <v>130</v>
      </c>
      <c r="M51" s="1" t="s">
        <v>131</v>
      </c>
      <c r="N51" s="1" t="s">
        <v>15</v>
      </c>
      <c r="O51">
        <v>1567430834576</v>
      </c>
    </row>
    <row r="52" spans="1:15" x14ac:dyDescent="0.3">
      <c r="A52">
        <v>57</v>
      </c>
      <c r="B52">
        <v>22</v>
      </c>
      <c r="C52">
        <v>5</v>
      </c>
      <c r="D52">
        <v>0</v>
      </c>
      <c r="E52">
        <v>0</v>
      </c>
      <c r="F52">
        <v>0</v>
      </c>
      <c r="G52">
        <v>0</v>
      </c>
      <c r="H52">
        <v>1567430989995</v>
      </c>
      <c r="I52">
        <v>1567431001012</v>
      </c>
      <c r="J52">
        <v>1567431002700</v>
      </c>
      <c r="K52" s="1" t="s">
        <v>15</v>
      </c>
      <c r="L52" s="1" t="s">
        <v>132</v>
      </c>
      <c r="M52" s="1" t="s">
        <v>133</v>
      </c>
      <c r="N52" s="1" t="s">
        <v>15</v>
      </c>
      <c r="O52">
        <v>1567431001012</v>
      </c>
    </row>
    <row r="53" spans="1:15" x14ac:dyDescent="0.3">
      <c r="A53">
        <v>58</v>
      </c>
      <c r="B53">
        <v>4</v>
      </c>
      <c r="C53">
        <v>5</v>
      </c>
      <c r="D53">
        <v>0</v>
      </c>
      <c r="E53">
        <v>0</v>
      </c>
      <c r="F53">
        <v>0</v>
      </c>
      <c r="G53">
        <v>0</v>
      </c>
      <c r="H53">
        <v>1567431470209</v>
      </c>
      <c r="I53">
        <v>1567431470209</v>
      </c>
      <c r="K53" s="1" t="s">
        <v>15</v>
      </c>
      <c r="L53" s="1" t="s">
        <v>134</v>
      </c>
      <c r="M53" s="1" t="s">
        <v>135</v>
      </c>
      <c r="N53" s="1" t="s">
        <v>15</v>
      </c>
      <c r="O53">
        <v>1567431470209</v>
      </c>
    </row>
    <row r="54" spans="1:15" x14ac:dyDescent="0.3">
      <c r="A54">
        <v>59</v>
      </c>
      <c r="B54">
        <v>10</v>
      </c>
      <c r="C54">
        <v>5</v>
      </c>
      <c r="D54">
        <v>0</v>
      </c>
      <c r="E54">
        <v>0</v>
      </c>
      <c r="F54">
        <v>0</v>
      </c>
      <c r="G54">
        <v>0</v>
      </c>
      <c r="H54">
        <v>1567431705453</v>
      </c>
      <c r="I54">
        <v>1579112303608</v>
      </c>
      <c r="K54" s="1" t="s">
        <v>15</v>
      </c>
      <c r="L54" s="1" t="s">
        <v>136</v>
      </c>
      <c r="M54" s="1" t="s">
        <v>137</v>
      </c>
      <c r="N54" s="1" t="s">
        <v>15</v>
      </c>
      <c r="O54">
        <v>1579112303608</v>
      </c>
    </row>
    <row r="55" spans="1:15" x14ac:dyDescent="0.3">
      <c r="A55">
        <v>60</v>
      </c>
      <c r="B55">
        <v>23</v>
      </c>
      <c r="C55">
        <v>5</v>
      </c>
      <c r="D55">
        <v>0</v>
      </c>
      <c r="E55">
        <v>0</v>
      </c>
      <c r="F55">
        <v>0</v>
      </c>
      <c r="G55">
        <v>0</v>
      </c>
      <c r="H55">
        <v>1567439899728</v>
      </c>
      <c r="I55">
        <v>1568312263859</v>
      </c>
      <c r="K55" s="1" t="s">
        <v>15</v>
      </c>
      <c r="L55" s="1" t="s">
        <v>138</v>
      </c>
      <c r="M55" s="1" t="s">
        <v>139</v>
      </c>
      <c r="N55" s="1" t="s">
        <v>15</v>
      </c>
      <c r="O55">
        <v>1568312263859</v>
      </c>
    </row>
    <row r="56" spans="1:15" x14ac:dyDescent="0.3">
      <c r="A56">
        <v>61</v>
      </c>
      <c r="B56">
        <v>10</v>
      </c>
      <c r="C56">
        <v>5</v>
      </c>
      <c r="D56">
        <v>0</v>
      </c>
      <c r="E56">
        <v>0</v>
      </c>
      <c r="F56">
        <v>0</v>
      </c>
      <c r="G56">
        <v>0</v>
      </c>
      <c r="H56">
        <v>1567451449865</v>
      </c>
      <c r="I56">
        <v>1567451449865</v>
      </c>
      <c r="K56" s="1" t="s">
        <v>140</v>
      </c>
      <c r="L56" s="1" t="s">
        <v>141</v>
      </c>
      <c r="M56" s="1" t="s">
        <v>142</v>
      </c>
      <c r="N56" s="1" t="s">
        <v>143</v>
      </c>
      <c r="O56">
        <v>1567451449865</v>
      </c>
    </row>
    <row r="57" spans="1:15" x14ac:dyDescent="0.3">
      <c r="A57">
        <v>62</v>
      </c>
      <c r="B57">
        <v>6</v>
      </c>
      <c r="C57">
        <v>5</v>
      </c>
      <c r="D57">
        <v>0</v>
      </c>
      <c r="E57">
        <v>0</v>
      </c>
      <c r="F57">
        <v>0</v>
      </c>
      <c r="G57">
        <v>0</v>
      </c>
      <c r="H57">
        <v>1567509346807</v>
      </c>
      <c r="I57">
        <v>1567509385142</v>
      </c>
      <c r="J57">
        <v>1567509386896</v>
      </c>
      <c r="K57" s="1" t="s">
        <v>15</v>
      </c>
      <c r="L57" s="1" t="s">
        <v>144</v>
      </c>
      <c r="M57" s="1" t="s">
        <v>145</v>
      </c>
      <c r="N57" s="1" t="s">
        <v>15</v>
      </c>
      <c r="O57">
        <v>1567509385142</v>
      </c>
    </row>
    <row r="58" spans="1:15" x14ac:dyDescent="0.3">
      <c r="A58">
        <v>63</v>
      </c>
      <c r="B58">
        <v>4</v>
      </c>
      <c r="C58">
        <v>5</v>
      </c>
      <c r="D58">
        <v>0</v>
      </c>
      <c r="E58">
        <v>0</v>
      </c>
      <c r="F58">
        <v>0</v>
      </c>
      <c r="G58">
        <v>0</v>
      </c>
      <c r="H58">
        <v>1567510450379</v>
      </c>
      <c r="I58">
        <v>1567510461974</v>
      </c>
      <c r="J58">
        <v>1567510463311</v>
      </c>
      <c r="K58" s="1" t="s">
        <v>15</v>
      </c>
      <c r="L58" s="1" t="s">
        <v>146</v>
      </c>
      <c r="M58" s="1" t="s">
        <v>147</v>
      </c>
      <c r="N58" s="1" t="s">
        <v>15</v>
      </c>
      <c r="O58">
        <v>1567510461974</v>
      </c>
    </row>
    <row r="59" spans="1:15" x14ac:dyDescent="0.3">
      <c r="A59">
        <v>64</v>
      </c>
      <c r="B59">
        <v>18</v>
      </c>
      <c r="C59">
        <v>5</v>
      </c>
      <c r="D59">
        <v>0</v>
      </c>
      <c r="E59">
        <v>0</v>
      </c>
      <c r="F59">
        <v>0</v>
      </c>
      <c r="G59">
        <v>0</v>
      </c>
      <c r="H59">
        <v>1567511886892</v>
      </c>
      <c r="I59">
        <v>1567511901669</v>
      </c>
      <c r="J59">
        <v>1567511903374</v>
      </c>
      <c r="K59" s="1" t="s">
        <v>148</v>
      </c>
      <c r="L59" s="1" t="s">
        <v>149</v>
      </c>
      <c r="M59" s="1" t="s">
        <v>150</v>
      </c>
      <c r="N59" s="1" t="s">
        <v>15</v>
      </c>
      <c r="O59">
        <v>1567511901669</v>
      </c>
    </row>
    <row r="60" spans="1:15" x14ac:dyDescent="0.3">
      <c r="A60">
        <v>65</v>
      </c>
      <c r="B60">
        <v>18</v>
      </c>
      <c r="C60">
        <v>5</v>
      </c>
      <c r="D60">
        <v>0</v>
      </c>
      <c r="E60">
        <v>0</v>
      </c>
      <c r="F60">
        <v>0</v>
      </c>
      <c r="G60">
        <v>0</v>
      </c>
      <c r="H60">
        <v>1567519276034</v>
      </c>
      <c r="I60">
        <v>1567519291308</v>
      </c>
      <c r="J60">
        <v>1567519294116</v>
      </c>
      <c r="K60" s="1" t="s">
        <v>151</v>
      </c>
      <c r="L60" s="1" t="s">
        <v>152</v>
      </c>
      <c r="M60" s="1" t="s">
        <v>153</v>
      </c>
      <c r="N60" s="1" t="s">
        <v>15</v>
      </c>
      <c r="O60">
        <v>1567519291308</v>
      </c>
    </row>
    <row r="61" spans="1:15" x14ac:dyDescent="0.3">
      <c r="A61">
        <v>66</v>
      </c>
      <c r="B61">
        <v>18</v>
      </c>
      <c r="C61">
        <v>5</v>
      </c>
      <c r="D61">
        <v>0</v>
      </c>
      <c r="E61">
        <v>0</v>
      </c>
      <c r="F61">
        <v>0</v>
      </c>
      <c r="G61">
        <v>0</v>
      </c>
      <c r="H61">
        <v>1567519429468</v>
      </c>
      <c r="I61">
        <v>1567519438983</v>
      </c>
      <c r="K61" s="1" t="s">
        <v>154</v>
      </c>
      <c r="L61" s="1" t="s">
        <v>155</v>
      </c>
      <c r="M61" s="1" t="s">
        <v>156</v>
      </c>
      <c r="N61" s="1" t="s">
        <v>15</v>
      </c>
      <c r="O61">
        <v>1567519438983</v>
      </c>
    </row>
    <row r="62" spans="1:15" x14ac:dyDescent="0.3">
      <c r="A62">
        <v>67</v>
      </c>
      <c r="B62">
        <v>14</v>
      </c>
      <c r="C62">
        <v>5</v>
      </c>
      <c r="D62">
        <v>0</v>
      </c>
      <c r="E62">
        <v>0</v>
      </c>
      <c r="F62">
        <v>0</v>
      </c>
      <c r="G62">
        <v>0</v>
      </c>
      <c r="H62">
        <v>1567526276177</v>
      </c>
      <c r="I62">
        <v>1567526293519</v>
      </c>
      <c r="J62">
        <v>1567526295274</v>
      </c>
      <c r="K62" s="1" t="s">
        <v>15</v>
      </c>
      <c r="L62" s="1" t="s">
        <v>157</v>
      </c>
      <c r="M62" s="1" t="s">
        <v>158</v>
      </c>
      <c r="N62" s="1" t="s">
        <v>15</v>
      </c>
      <c r="O62">
        <v>1567526293519</v>
      </c>
    </row>
    <row r="63" spans="1:15" x14ac:dyDescent="0.3">
      <c r="A63">
        <v>68</v>
      </c>
      <c r="B63">
        <v>16</v>
      </c>
      <c r="C63">
        <v>5</v>
      </c>
      <c r="D63">
        <v>0</v>
      </c>
      <c r="E63">
        <v>1300</v>
      </c>
      <c r="F63">
        <v>0</v>
      </c>
      <c r="G63">
        <v>1300</v>
      </c>
      <c r="H63">
        <v>1578508025887</v>
      </c>
      <c r="I63">
        <v>1578508035951</v>
      </c>
      <c r="J63">
        <v>1578508037386</v>
      </c>
      <c r="K63" s="1" t="s">
        <v>159</v>
      </c>
      <c r="L63" s="1" t="s">
        <v>160</v>
      </c>
      <c r="M63" s="1" t="s">
        <v>161</v>
      </c>
      <c r="N63" s="1" t="s">
        <v>15</v>
      </c>
      <c r="O63">
        <v>1578508035951</v>
      </c>
    </row>
    <row r="64" spans="1:15" x14ac:dyDescent="0.3">
      <c r="A64">
        <v>69</v>
      </c>
      <c r="B64">
        <v>18</v>
      </c>
      <c r="C64">
        <v>5</v>
      </c>
      <c r="D64">
        <v>0</v>
      </c>
      <c r="E64">
        <v>3900</v>
      </c>
      <c r="F64">
        <v>0</v>
      </c>
      <c r="G64">
        <v>3900</v>
      </c>
      <c r="H64">
        <v>1578421832287</v>
      </c>
      <c r="I64">
        <v>1578508234726</v>
      </c>
      <c r="J64">
        <v>1578508236498</v>
      </c>
      <c r="K64" s="1" t="s">
        <v>148</v>
      </c>
      <c r="L64" s="1" t="s">
        <v>162</v>
      </c>
      <c r="M64" s="1" t="s">
        <v>163</v>
      </c>
      <c r="N64" s="1" t="s">
        <v>15</v>
      </c>
      <c r="O64">
        <v>1578508234726</v>
      </c>
    </row>
    <row r="65" spans="1:15" x14ac:dyDescent="0.3">
      <c r="A65">
        <v>70</v>
      </c>
      <c r="B65">
        <v>18</v>
      </c>
      <c r="C65">
        <v>5</v>
      </c>
      <c r="D65">
        <v>0</v>
      </c>
      <c r="E65">
        <v>0</v>
      </c>
      <c r="F65">
        <v>0</v>
      </c>
      <c r="G65">
        <v>0</v>
      </c>
      <c r="H65">
        <v>1578508376414</v>
      </c>
      <c r="I65">
        <v>1578594803634</v>
      </c>
      <c r="J65">
        <v>1578508406475</v>
      </c>
      <c r="K65" s="1" t="s">
        <v>164</v>
      </c>
      <c r="L65" s="1" t="s">
        <v>165</v>
      </c>
      <c r="M65" s="1" t="s">
        <v>166</v>
      </c>
      <c r="N65" s="1" t="s">
        <v>15</v>
      </c>
      <c r="O65">
        <v>1578594803634</v>
      </c>
    </row>
    <row r="66" spans="1:15" x14ac:dyDescent="0.3">
      <c r="A66">
        <v>71</v>
      </c>
      <c r="B66">
        <v>18</v>
      </c>
      <c r="C66">
        <v>5</v>
      </c>
      <c r="D66">
        <v>0</v>
      </c>
      <c r="E66">
        <v>0</v>
      </c>
      <c r="F66">
        <v>0</v>
      </c>
      <c r="G66">
        <v>0</v>
      </c>
      <c r="H66">
        <v>1578508510833</v>
      </c>
      <c r="I66">
        <v>1578508518390</v>
      </c>
      <c r="J66">
        <v>1578508519793</v>
      </c>
      <c r="K66" s="1" t="s">
        <v>164</v>
      </c>
      <c r="L66" s="1" t="s">
        <v>167</v>
      </c>
      <c r="M66" s="1" t="s">
        <v>168</v>
      </c>
      <c r="N66" s="1" t="s">
        <v>15</v>
      </c>
      <c r="O66">
        <v>1578508518390</v>
      </c>
    </row>
    <row r="67" spans="1:15" x14ac:dyDescent="0.3">
      <c r="A67">
        <v>72</v>
      </c>
      <c r="B67">
        <v>19</v>
      </c>
      <c r="C67">
        <v>5</v>
      </c>
      <c r="D67">
        <v>0</v>
      </c>
      <c r="E67">
        <v>0</v>
      </c>
      <c r="F67">
        <v>0</v>
      </c>
      <c r="G67">
        <v>0</v>
      </c>
      <c r="H67">
        <v>1578508635322</v>
      </c>
      <c r="I67">
        <v>1578508653763</v>
      </c>
      <c r="J67">
        <v>1578508655702</v>
      </c>
      <c r="K67" s="1" t="s">
        <v>15</v>
      </c>
      <c r="L67" s="1" t="s">
        <v>169</v>
      </c>
      <c r="M67" s="1" t="s">
        <v>170</v>
      </c>
      <c r="N67" s="1" t="s">
        <v>15</v>
      </c>
      <c r="O67">
        <v>1578508653763</v>
      </c>
    </row>
    <row r="68" spans="1:15" x14ac:dyDescent="0.3">
      <c r="A68">
        <v>73</v>
      </c>
      <c r="B68">
        <v>19</v>
      </c>
      <c r="C68">
        <v>5</v>
      </c>
      <c r="D68">
        <v>0</v>
      </c>
      <c r="E68">
        <v>0</v>
      </c>
      <c r="F68">
        <v>0</v>
      </c>
      <c r="G68">
        <v>0</v>
      </c>
      <c r="H68">
        <v>1578508827270</v>
      </c>
      <c r="I68">
        <v>1578508880767</v>
      </c>
      <c r="J68">
        <v>1578508882792</v>
      </c>
      <c r="K68" s="1" t="s">
        <v>171</v>
      </c>
      <c r="L68" s="1" t="s">
        <v>172</v>
      </c>
      <c r="M68" s="1" t="s">
        <v>173</v>
      </c>
      <c r="N68" s="1" t="s">
        <v>15</v>
      </c>
      <c r="O68">
        <v>1578508880767</v>
      </c>
    </row>
    <row r="69" spans="1:15" x14ac:dyDescent="0.3">
      <c r="A69">
        <v>74</v>
      </c>
      <c r="B69">
        <v>24</v>
      </c>
      <c r="C69">
        <v>5</v>
      </c>
      <c r="D69">
        <v>0</v>
      </c>
      <c r="E69">
        <v>0</v>
      </c>
      <c r="F69">
        <v>0</v>
      </c>
      <c r="G69">
        <v>0</v>
      </c>
      <c r="H69">
        <v>1578422675710</v>
      </c>
      <c r="I69">
        <v>1578595480670</v>
      </c>
      <c r="J69">
        <v>1578509085081</v>
      </c>
      <c r="K69" s="1" t="s">
        <v>174</v>
      </c>
      <c r="L69" s="1" t="s">
        <v>175</v>
      </c>
      <c r="M69" s="1" t="s">
        <v>176</v>
      </c>
      <c r="N69" s="1" t="s">
        <v>15</v>
      </c>
      <c r="O69">
        <v>1578595480670</v>
      </c>
    </row>
    <row r="70" spans="1:15" x14ac:dyDescent="0.3">
      <c r="A70">
        <v>75</v>
      </c>
      <c r="B70">
        <v>4</v>
      </c>
      <c r="C70">
        <v>5</v>
      </c>
      <c r="D70">
        <v>0</v>
      </c>
      <c r="E70">
        <v>0</v>
      </c>
      <c r="F70">
        <v>0</v>
      </c>
      <c r="G70">
        <v>0</v>
      </c>
      <c r="H70">
        <v>1578509248845</v>
      </c>
      <c r="I70">
        <v>1578509268142</v>
      </c>
      <c r="J70">
        <v>1578509269829</v>
      </c>
      <c r="K70" s="1" t="s">
        <v>15</v>
      </c>
      <c r="L70" s="1" t="s">
        <v>177</v>
      </c>
      <c r="M70" s="1" t="s">
        <v>178</v>
      </c>
      <c r="N70" s="1" t="s">
        <v>15</v>
      </c>
      <c r="O70">
        <v>1578509268142</v>
      </c>
    </row>
    <row r="71" spans="1:15" x14ac:dyDescent="0.3">
      <c r="A71">
        <v>76</v>
      </c>
      <c r="B71">
        <v>3</v>
      </c>
      <c r="C71">
        <v>5</v>
      </c>
      <c r="D71">
        <v>0</v>
      </c>
      <c r="E71">
        <v>0</v>
      </c>
      <c r="F71">
        <v>0</v>
      </c>
      <c r="G71">
        <v>0</v>
      </c>
      <c r="H71">
        <v>1578509351106</v>
      </c>
      <c r="I71">
        <v>1578509365537</v>
      </c>
      <c r="J71">
        <v>1578916207555</v>
      </c>
      <c r="K71" s="1" t="s">
        <v>15</v>
      </c>
      <c r="L71" s="1" t="s">
        <v>179</v>
      </c>
      <c r="M71" s="1" t="s">
        <v>180</v>
      </c>
      <c r="N71" s="1" t="s">
        <v>15</v>
      </c>
      <c r="O71">
        <v>1578509365537</v>
      </c>
    </row>
    <row r="72" spans="1:15" x14ac:dyDescent="0.3">
      <c r="A72">
        <v>77</v>
      </c>
      <c r="B72">
        <v>24</v>
      </c>
      <c r="C72">
        <v>5</v>
      </c>
      <c r="D72">
        <v>0</v>
      </c>
      <c r="E72">
        <v>0</v>
      </c>
      <c r="F72">
        <v>0</v>
      </c>
      <c r="G72">
        <v>0</v>
      </c>
      <c r="H72">
        <v>1578509447780</v>
      </c>
      <c r="I72">
        <v>1578509511888</v>
      </c>
      <c r="J72">
        <v>1578600098108</v>
      </c>
      <c r="K72" s="1" t="s">
        <v>181</v>
      </c>
      <c r="L72" s="1" t="s">
        <v>182</v>
      </c>
      <c r="M72" s="1" t="s">
        <v>183</v>
      </c>
      <c r="N72" s="1" t="s">
        <v>15</v>
      </c>
      <c r="O72">
        <v>1578509511888</v>
      </c>
    </row>
    <row r="73" spans="1:15" x14ac:dyDescent="0.3">
      <c r="A73">
        <v>78</v>
      </c>
      <c r="B73">
        <v>21</v>
      </c>
      <c r="C73">
        <v>5</v>
      </c>
      <c r="D73">
        <v>0</v>
      </c>
      <c r="E73">
        <v>0</v>
      </c>
      <c r="F73">
        <v>0</v>
      </c>
      <c r="G73">
        <v>0</v>
      </c>
      <c r="H73">
        <v>1578509743143</v>
      </c>
      <c r="I73">
        <v>1578509766495</v>
      </c>
      <c r="K73" s="1" t="s">
        <v>184</v>
      </c>
      <c r="L73" s="1" t="s">
        <v>185</v>
      </c>
      <c r="M73" s="1" t="s">
        <v>186</v>
      </c>
      <c r="N73" s="1" t="s">
        <v>15</v>
      </c>
      <c r="O73">
        <v>1578509766495</v>
      </c>
    </row>
    <row r="74" spans="1:15" x14ac:dyDescent="0.3">
      <c r="A74">
        <v>79</v>
      </c>
      <c r="B74">
        <v>24</v>
      </c>
      <c r="C74">
        <v>5</v>
      </c>
      <c r="D74">
        <v>0</v>
      </c>
      <c r="E74">
        <v>0</v>
      </c>
      <c r="F74">
        <v>0</v>
      </c>
      <c r="G74">
        <v>0</v>
      </c>
      <c r="H74">
        <v>1578509927347</v>
      </c>
      <c r="I74">
        <v>1614354625937</v>
      </c>
      <c r="J74">
        <v>1614354627475</v>
      </c>
      <c r="K74" s="1" t="s">
        <v>187</v>
      </c>
      <c r="L74" s="1" t="s">
        <v>188</v>
      </c>
      <c r="M74" s="1" t="s">
        <v>189</v>
      </c>
      <c r="N74" s="1" t="s">
        <v>15</v>
      </c>
      <c r="O74">
        <v>1614354625937</v>
      </c>
    </row>
    <row r="75" spans="1:15" x14ac:dyDescent="0.3">
      <c r="A75">
        <v>80</v>
      </c>
      <c r="B75">
        <v>26</v>
      </c>
      <c r="C75">
        <v>5</v>
      </c>
      <c r="D75">
        <v>0</v>
      </c>
      <c r="E75">
        <v>0</v>
      </c>
      <c r="F75">
        <v>0</v>
      </c>
      <c r="G75">
        <v>0</v>
      </c>
      <c r="H75">
        <v>1578569204327</v>
      </c>
      <c r="I75">
        <v>1578569243759</v>
      </c>
      <c r="J75">
        <v>1578569245364</v>
      </c>
      <c r="K75" s="1" t="s">
        <v>190</v>
      </c>
      <c r="L75" s="1" t="s">
        <v>191</v>
      </c>
      <c r="M75" s="1" t="s">
        <v>192</v>
      </c>
      <c r="N75" s="1" t="s">
        <v>15</v>
      </c>
      <c r="O75">
        <v>1578569243759</v>
      </c>
    </row>
    <row r="76" spans="1:15" x14ac:dyDescent="0.3">
      <c r="A76">
        <v>81</v>
      </c>
      <c r="B76">
        <v>3</v>
      </c>
      <c r="C76">
        <v>5</v>
      </c>
      <c r="D76">
        <v>0</v>
      </c>
      <c r="E76">
        <v>0</v>
      </c>
      <c r="F76">
        <v>0</v>
      </c>
      <c r="G76">
        <v>0</v>
      </c>
      <c r="H76">
        <v>1578569341579</v>
      </c>
      <c r="I76">
        <v>1578569359885</v>
      </c>
      <c r="J76">
        <v>1578569361272</v>
      </c>
      <c r="K76" s="1" t="s">
        <v>193</v>
      </c>
      <c r="L76" s="1" t="s">
        <v>194</v>
      </c>
      <c r="M76" s="1" t="s">
        <v>195</v>
      </c>
      <c r="N76" s="1" t="s">
        <v>15</v>
      </c>
      <c r="O76">
        <v>1578569359885</v>
      </c>
    </row>
    <row r="77" spans="1:15" x14ac:dyDescent="0.3">
      <c r="A77">
        <v>82</v>
      </c>
      <c r="B77">
        <v>2</v>
      </c>
      <c r="C77">
        <v>5</v>
      </c>
      <c r="D77">
        <v>0</v>
      </c>
      <c r="E77">
        <v>0</v>
      </c>
      <c r="F77">
        <v>0</v>
      </c>
      <c r="G77">
        <v>0</v>
      </c>
      <c r="H77">
        <v>1578487170533</v>
      </c>
      <c r="I77">
        <v>1578573566023</v>
      </c>
      <c r="J77">
        <v>1578573567308</v>
      </c>
      <c r="K77" s="1" t="s">
        <v>196</v>
      </c>
      <c r="L77" s="1" t="s">
        <v>197</v>
      </c>
      <c r="M77" s="1" t="s">
        <v>15</v>
      </c>
      <c r="N77" s="1" t="s">
        <v>15</v>
      </c>
      <c r="O77">
        <v>1578573566023</v>
      </c>
    </row>
    <row r="78" spans="1:15" x14ac:dyDescent="0.3">
      <c r="A78">
        <v>83</v>
      </c>
      <c r="B78">
        <v>27</v>
      </c>
      <c r="C78">
        <v>1</v>
      </c>
      <c r="D78">
        <v>0</v>
      </c>
      <c r="E78">
        <v>0</v>
      </c>
      <c r="F78">
        <v>0</v>
      </c>
      <c r="G78">
        <v>0</v>
      </c>
      <c r="H78">
        <v>1578573756529</v>
      </c>
      <c r="I78">
        <v>1578573756529</v>
      </c>
      <c r="K78" s="1" t="s">
        <v>198</v>
      </c>
      <c r="L78" s="1" t="s">
        <v>199</v>
      </c>
      <c r="M78" s="1" t="s">
        <v>200</v>
      </c>
      <c r="N78" s="1" t="s">
        <v>15</v>
      </c>
      <c r="O78">
        <v>1578573756529</v>
      </c>
    </row>
    <row r="79" spans="1:15" x14ac:dyDescent="0.3">
      <c r="A79">
        <v>84</v>
      </c>
      <c r="B79">
        <v>28</v>
      </c>
      <c r="C79">
        <v>5</v>
      </c>
      <c r="D79">
        <v>0</v>
      </c>
      <c r="E79">
        <v>0</v>
      </c>
      <c r="F79">
        <v>0</v>
      </c>
      <c r="G79">
        <v>0</v>
      </c>
      <c r="H79">
        <v>1578599825815</v>
      </c>
      <c r="I79">
        <v>1578599865705</v>
      </c>
      <c r="J79">
        <v>1578599867344</v>
      </c>
      <c r="K79" s="1" t="s">
        <v>201</v>
      </c>
      <c r="L79" s="1" t="s">
        <v>202</v>
      </c>
      <c r="M79" s="1" t="s">
        <v>203</v>
      </c>
      <c r="N79" s="1" t="s">
        <v>15</v>
      </c>
      <c r="O79">
        <v>1578599865705</v>
      </c>
    </row>
    <row r="80" spans="1:15" x14ac:dyDescent="0.3">
      <c r="A80">
        <v>85</v>
      </c>
      <c r="B80">
        <v>24</v>
      </c>
      <c r="C80">
        <v>5</v>
      </c>
      <c r="D80">
        <v>0</v>
      </c>
      <c r="E80">
        <v>0</v>
      </c>
      <c r="F80">
        <v>0</v>
      </c>
      <c r="G80">
        <v>0</v>
      </c>
      <c r="H80">
        <v>1578599953261</v>
      </c>
      <c r="I80">
        <v>1578599963486</v>
      </c>
      <c r="J80">
        <v>1578599964889</v>
      </c>
      <c r="K80" s="1" t="s">
        <v>204</v>
      </c>
      <c r="L80" s="1" t="s">
        <v>205</v>
      </c>
      <c r="M80" s="1" t="s">
        <v>206</v>
      </c>
      <c r="N80" s="1" t="s">
        <v>15</v>
      </c>
      <c r="O80">
        <v>1578599963486</v>
      </c>
    </row>
    <row r="81" spans="1:15" x14ac:dyDescent="0.3">
      <c r="A81">
        <v>86</v>
      </c>
      <c r="B81">
        <v>23</v>
      </c>
      <c r="C81">
        <v>5</v>
      </c>
      <c r="D81">
        <v>0</v>
      </c>
      <c r="E81">
        <v>0</v>
      </c>
      <c r="F81">
        <v>0</v>
      </c>
      <c r="G81">
        <v>0</v>
      </c>
      <c r="H81">
        <v>1578600151463</v>
      </c>
      <c r="I81">
        <v>1578600170707</v>
      </c>
      <c r="J81">
        <v>1578600172060</v>
      </c>
      <c r="K81" s="1" t="s">
        <v>207</v>
      </c>
      <c r="L81" s="1" t="s">
        <v>208</v>
      </c>
      <c r="M81" s="1" t="s">
        <v>209</v>
      </c>
      <c r="N81" s="1" t="s">
        <v>15</v>
      </c>
      <c r="O81">
        <v>1578600170707</v>
      </c>
    </row>
    <row r="82" spans="1:15" x14ac:dyDescent="0.3">
      <c r="A82">
        <v>87</v>
      </c>
      <c r="B82">
        <v>29</v>
      </c>
      <c r="C82">
        <v>5</v>
      </c>
      <c r="D82">
        <v>0</v>
      </c>
      <c r="E82">
        <v>0</v>
      </c>
      <c r="F82">
        <v>0</v>
      </c>
      <c r="G82">
        <v>0</v>
      </c>
      <c r="H82">
        <v>1578600299933</v>
      </c>
      <c r="I82">
        <v>1578600355154</v>
      </c>
      <c r="J82">
        <v>1578600356825</v>
      </c>
      <c r="K82" s="1" t="s">
        <v>210</v>
      </c>
      <c r="L82" s="1" t="s">
        <v>211</v>
      </c>
      <c r="M82" s="1" t="s">
        <v>212</v>
      </c>
      <c r="N82" s="1" t="s">
        <v>15</v>
      </c>
      <c r="O82">
        <v>1578600355154</v>
      </c>
    </row>
    <row r="83" spans="1:15" x14ac:dyDescent="0.3">
      <c r="A83">
        <v>88</v>
      </c>
      <c r="B83">
        <v>4</v>
      </c>
      <c r="C83">
        <v>5</v>
      </c>
      <c r="D83">
        <v>0</v>
      </c>
      <c r="E83">
        <v>0</v>
      </c>
      <c r="F83">
        <v>0</v>
      </c>
      <c r="G83">
        <v>0</v>
      </c>
      <c r="H83">
        <v>1578916230184</v>
      </c>
      <c r="I83">
        <v>1578916241123</v>
      </c>
      <c r="J83">
        <v>1578916242576</v>
      </c>
      <c r="K83" s="1" t="s">
        <v>15</v>
      </c>
      <c r="L83" s="1" t="s">
        <v>213</v>
      </c>
      <c r="M83" s="1" t="s">
        <v>214</v>
      </c>
      <c r="N83" s="1" t="s">
        <v>15</v>
      </c>
      <c r="O83">
        <v>1578916241123</v>
      </c>
    </row>
    <row r="84" spans="1:15" x14ac:dyDescent="0.3">
      <c r="A84">
        <v>89</v>
      </c>
      <c r="B84">
        <v>30</v>
      </c>
      <c r="C84">
        <v>5</v>
      </c>
      <c r="D84">
        <v>0</v>
      </c>
      <c r="E84">
        <v>0</v>
      </c>
      <c r="F84">
        <v>0</v>
      </c>
      <c r="G84">
        <v>0</v>
      </c>
      <c r="H84">
        <v>1578934238953</v>
      </c>
      <c r="I84">
        <v>1578934295854</v>
      </c>
      <c r="J84">
        <v>1578934297392</v>
      </c>
      <c r="K84" s="1" t="s">
        <v>215</v>
      </c>
      <c r="L84" s="1" t="s">
        <v>216</v>
      </c>
      <c r="M84" s="1" t="s">
        <v>217</v>
      </c>
      <c r="N84" s="1" t="s">
        <v>15</v>
      </c>
      <c r="O84">
        <v>1578934295854</v>
      </c>
    </row>
    <row r="85" spans="1:15" x14ac:dyDescent="0.3">
      <c r="A85">
        <v>90</v>
      </c>
      <c r="B85">
        <v>21</v>
      </c>
      <c r="C85">
        <v>5</v>
      </c>
      <c r="D85">
        <v>0</v>
      </c>
      <c r="E85">
        <v>0</v>
      </c>
      <c r="F85">
        <v>0</v>
      </c>
      <c r="G85">
        <v>0</v>
      </c>
      <c r="H85">
        <v>1578940375040</v>
      </c>
      <c r="I85">
        <v>1578940388970</v>
      </c>
      <c r="J85">
        <v>1578940390557</v>
      </c>
      <c r="K85" s="1" t="s">
        <v>218</v>
      </c>
      <c r="L85" s="1" t="s">
        <v>219</v>
      </c>
      <c r="M85" s="1" t="s">
        <v>220</v>
      </c>
      <c r="N85" s="1" t="s">
        <v>15</v>
      </c>
      <c r="O85">
        <v>1578940388970</v>
      </c>
    </row>
    <row r="86" spans="1:15" x14ac:dyDescent="0.3">
      <c r="A86">
        <v>91</v>
      </c>
      <c r="B86">
        <v>20</v>
      </c>
      <c r="C86">
        <v>5</v>
      </c>
      <c r="D86">
        <v>0</v>
      </c>
      <c r="E86">
        <v>0</v>
      </c>
      <c r="F86">
        <v>0</v>
      </c>
      <c r="G86">
        <v>0</v>
      </c>
      <c r="H86">
        <v>1579031836128</v>
      </c>
      <c r="I86">
        <v>1579031853686</v>
      </c>
      <c r="J86">
        <v>1579031855155</v>
      </c>
      <c r="K86" s="1" t="s">
        <v>15</v>
      </c>
      <c r="L86" s="1" t="s">
        <v>221</v>
      </c>
      <c r="M86" s="1" t="s">
        <v>222</v>
      </c>
      <c r="N86" s="1" t="s">
        <v>15</v>
      </c>
      <c r="O86">
        <v>1579031853686</v>
      </c>
    </row>
    <row r="87" spans="1:15" x14ac:dyDescent="0.3">
      <c r="A87">
        <v>92</v>
      </c>
      <c r="B87">
        <v>18</v>
      </c>
      <c r="C87">
        <v>5</v>
      </c>
      <c r="D87">
        <v>0</v>
      </c>
      <c r="E87">
        <v>0</v>
      </c>
      <c r="F87">
        <v>0</v>
      </c>
      <c r="G87">
        <v>0</v>
      </c>
      <c r="H87">
        <v>1579031918199</v>
      </c>
      <c r="I87">
        <v>1579031933469</v>
      </c>
      <c r="J87">
        <v>1579031934873</v>
      </c>
      <c r="K87" s="1" t="s">
        <v>148</v>
      </c>
      <c r="L87" s="1" t="s">
        <v>223</v>
      </c>
      <c r="M87" s="1" t="s">
        <v>224</v>
      </c>
      <c r="N87" s="1" t="s">
        <v>15</v>
      </c>
      <c r="O87">
        <v>1579031933469</v>
      </c>
    </row>
    <row r="88" spans="1:15" x14ac:dyDescent="0.3">
      <c r="A88">
        <v>93</v>
      </c>
      <c r="B88">
        <v>28</v>
      </c>
      <c r="C88">
        <v>5</v>
      </c>
      <c r="D88">
        <v>0</v>
      </c>
      <c r="E88">
        <v>0</v>
      </c>
      <c r="F88">
        <v>0</v>
      </c>
      <c r="G88">
        <v>0</v>
      </c>
      <c r="H88">
        <v>1579032057586</v>
      </c>
      <c r="I88">
        <v>1579032068024</v>
      </c>
      <c r="J88">
        <v>1579032070163</v>
      </c>
      <c r="K88" s="1" t="s">
        <v>225</v>
      </c>
      <c r="L88" s="1" t="s">
        <v>226</v>
      </c>
      <c r="M88" s="1" t="s">
        <v>227</v>
      </c>
      <c r="N88" s="1" t="s">
        <v>15</v>
      </c>
      <c r="O88">
        <v>1579032068024</v>
      </c>
    </row>
    <row r="89" spans="1:15" x14ac:dyDescent="0.3">
      <c r="A89">
        <v>94</v>
      </c>
      <c r="B89">
        <v>18</v>
      </c>
      <c r="C89">
        <v>5</v>
      </c>
      <c r="D89">
        <v>0</v>
      </c>
      <c r="E89">
        <v>0</v>
      </c>
      <c r="F89">
        <v>0</v>
      </c>
      <c r="G89">
        <v>0</v>
      </c>
      <c r="H89">
        <v>1579103638305</v>
      </c>
      <c r="I89">
        <v>1579103658244</v>
      </c>
      <c r="J89">
        <v>1579103660032</v>
      </c>
      <c r="K89" s="1" t="s">
        <v>228</v>
      </c>
      <c r="L89" s="1" t="s">
        <v>229</v>
      </c>
      <c r="M89" s="1" t="s">
        <v>230</v>
      </c>
      <c r="N89" s="1" t="s">
        <v>15</v>
      </c>
      <c r="O89">
        <v>1579103658244</v>
      </c>
    </row>
    <row r="90" spans="1:15" x14ac:dyDescent="0.3">
      <c r="A90">
        <v>95</v>
      </c>
      <c r="B90">
        <v>3</v>
      </c>
      <c r="C90">
        <v>5</v>
      </c>
      <c r="D90">
        <v>0</v>
      </c>
      <c r="E90">
        <v>0</v>
      </c>
      <c r="F90">
        <v>0</v>
      </c>
      <c r="G90">
        <v>0</v>
      </c>
      <c r="H90">
        <v>1579103731822</v>
      </c>
      <c r="I90">
        <v>1579103747704</v>
      </c>
      <c r="J90">
        <v>1579103749224</v>
      </c>
      <c r="K90" s="1" t="s">
        <v>231</v>
      </c>
      <c r="L90" s="1" t="s">
        <v>232</v>
      </c>
      <c r="M90" s="1" t="s">
        <v>233</v>
      </c>
      <c r="N90" s="1" t="s">
        <v>15</v>
      </c>
      <c r="O90">
        <v>1579103747704</v>
      </c>
    </row>
    <row r="91" spans="1:15" x14ac:dyDescent="0.3">
      <c r="A91">
        <v>96</v>
      </c>
      <c r="B91">
        <v>19</v>
      </c>
      <c r="C91">
        <v>5</v>
      </c>
      <c r="D91">
        <v>0</v>
      </c>
      <c r="E91">
        <v>0</v>
      </c>
      <c r="F91">
        <v>0</v>
      </c>
      <c r="G91">
        <v>0</v>
      </c>
      <c r="H91">
        <v>1579103928130</v>
      </c>
      <c r="I91">
        <v>1579103943345</v>
      </c>
      <c r="J91">
        <v>1579282621394</v>
      </c>
      <c r="K91" s="1" t="s">
        <v>234</v>
      </c>
      <c r="L91" s="1" t="s">
        <v>235</v>
      </c>
      <c r="M91" s="1" t="s">
        <v>107</v>
      </c>
      <c r="N91" s="1" t="s">
        <v>15</v>
      </c>
      <c r="O91">
        <v>1579103943345</v>
      </c>
    </row>
    <row r="92" spans="1:15" x14ac:dyDescent="0.3">
      <c r="A92">
        <v>97</v>
      </c>
      <c r="B92">
        <v>10</v>
      </c>
      <c r="C92">
        <v>5</v>
      </c>
      <c r="D92">
        <v>0</v>
      </c>
      <c r="E92">
        <v>0</v>
      </c>
      <c r="F92">
        <v>0</v>
      </c>
      <c r="G92">
        <v>0</v>
      </c>
      <c r="H92">
        <v>1579282673994</v>
      </c>
      <c r="I92">
        <v>1579282675414</v>
      </c>
      <c r="J92">
        <v>1579282676668</v>
      </c>
      <c r="K92" s="1" t="s">
        <v>236</v>
      </c>
      <c r="L92" s="1" t="s">
        <v>237</v>
      </c>
      <c r="M92" s="1" t="s">
        <v>238</v>
      </c>
      <c r="N92" s="1" t="s">
        <v>15</v>
      </c>
      <c r="O92">
        <v>1579282675414</v>
      </c>
    </row>
    <row r="93" spans="1:15" x14ac:dyDescent="0.3">
      <c r="A93">
        <v>98</v>
      </c>
      <c r="B93">
        <v>18</v>
      </c>
      <c r="C93">
        <v>5</v>
      </c>
      <c r="D93">
        <v>0</v>
      </c>
      <c r="E93">
        <v>0</v>
      </c>
      <c r="F93">
        <v>0</v>
      </c>
      <c r="G93">
        <v>0</v>
      </c>
      <c r="H93">
        <v>1579282817106</v>
      </c>
      <c r="I93">
        <v>1579282818341</v>
      </c>
      <c r="J93">
        <v>1579282820078</v>
      </c>
      <c r="K93" s="1" t="s">
        <v>148</v>
      </c>
      <c r="L93" s="1" t="s">
        <v>239</v>
      </c>
      <c r="M93" s="1" t="s">
        <v>240</v>
      </c>
      <c r="N93" s="1" t="s">
        <v>15</v>
      </c>
      <c r="O93">
        <v>1579282818341</v>
      </c>
    </row>
    <row r="94" spans="1:15" x14ac:dyDescent="0.3">
      <c r="A94">
        <v>99</v>
      </c>
      <c r="B94">
        <v>6</v>
      </c>
      <c r="C94">
        <v>5</v>
      </c>
      <c r="D94">
        <v>0</v>
      </c>
      <c r="E94">
        <v>0</v>
      </c>
      <c r="F94">
        <v>0</v>
      </c>
      <c r="G94">
        <v>0</v>
      </c>
      <c r="H94">
        <v>1579282894235</v>
      </c>
      <c r="I94">
        <v>1579282911157</v>
      </c>
      <c r="J94">
        <v>1579282912460</v>
      </c>
      <c r="K94" s="1" t="s">
        <v>63</v>
      </c>
      <c r="L94" s="1" t="s">
        <v>241</v>
      </c>
      <c r="M94" s="1" t="s">
        <v>242</v>
      </c>
      <c r="N94" s="1" t="s">
        <v>15</v>
      </c>
      <c r="O94">
        <v>1579282911157</v>
      </c>
    </row>
    <row r="95" spans="1:15" x14ac:dyDescent="0.3">
      <c r="A95">
        <v>100</v>
      </c>
      <c r="B95">
        <v>6</v>
      </c>
      <c r="C95">
        <v>5</v>
      </c>
      <c r="D95">
        <v>0</v>
      </c>
      <c r="E95">
        <v>0</v>
      </c>
      <c r="F95">
        <v>0</v>
      </c>
      <c r="G95">
        <v>0</v>
      </c>
      <c r="H95">
        <v>1579282987687</v>
      </c>
      <c r="I95">
        <v>1579282988903</v>
      </c>
      <c r="J95">
        <v>1579282990825</v>
      </c>
      <c r="K95" s="1" t="s">
        <v>243</v>
      </c>
      <c r="L95" s="1" t="s">
        <v>244</v>
      </c>
      <c r="M95" s="1" t="s">
        <v>245</v>
      </c>
      <c r="N95" s="1" t="s">
        <v>15</v>
      </c>
      <c r="O95">
        <v>1579282988903</v>
      </c>
    </row>
    <row r="96" spans="1:15" x14ac:dyDescent="0.3">
      <c r="A96">
        <v>101</v>
      </c>
      <c r="B96">
        <v>2</v>
      </c>
      <c r="C96">
        <v>5</v>
      </c>
      <c r="D96">
        <v>0</v>
      </c>
      <c r="E96">
        <v>0</v>
      </c>
      <c r="F96">
        <v>0</v>
      </c>
      <c r="G96">
        <v>0</v>
      </c>
      <c r="H96">
        <v>1579283032285</v>
      </c>
      <c r="I96">
        <v>1579283048955</v>
      </c>
      <c r="J96">
        <v>1579283047334</v>
      </c>
      <c r="K96" s="1" t="s">
        <v>15</v>
      </c>
      <c r="L96" s="1" t="s">
        <v>246</v>
      </c>
      <c r="M96" s="1" t="s">
        <v>247</v>
      </c>
      <c r="N96" s="1" t="s">
        <v>15</v>
      </c>
      <c r="O96">
        <v>1579283048955</v>
      </c>
    </row>
    <row r="97" spans="1:15" x14ac:dyDescent="0.3">
      <c r="A97">
        <v>102</v>
      </c>
      <c r="B97">
        <v>32</v>
      </c>
      <c r="C97">
        <v>0</v>
      </c>
      <c r="D97">
        <v>85000</v>
      </c>
      <c r="E97">
        <v>35000</v>
      </c>
      <c r="F97">
        <v>0</v>
      </c>
      <c r="G97">
        <v>120000</v>
      </c>
      <c r="H97">
        <v>1596036352429</v>
      </c>
      <c r="I97">
        <v>1596036352429</v>
      </c>
      <c r="K97" s="1" t="s">
        <v>248</v>
      </c>
      <c r="L97" s="1" t="s">
        <v>249</v>
      </c>
      <c r="M97" s="1" t="s">
        <v>250</v>
      </c>
      <c r="N97" s="1" t="s">
        <v>15</v>
      </c>
      <c r="O97">
        <v>1596036352429</v>
      </c>
    </row>
    <row r="98" spans="1:15" x14ac:dyDescent="0.3">
      <c r="A98">
        <v>103</v>
      </c>
      <c r="B98">
        <v>21</v>
      </c>
      <c r="C98">
        <v>5</v>
      </c>
      <c r="D98">
        <v>0</v>
      </c>
      <c r="E98">
        <v>0</v>
      </c>
      <c r="F98">
        <v>0</v>
      </c>
      <c r="G98">
        <v>0</v>
      </c>
      <c r="H98">
        <v>1596471064023</v>
      </c>
      <c r="I98">
        <v>1596471087327</v>
      </c>
      <c r="J98">
        <v>1596471090018</v>
      </c>
      <c r="K98" s="1" t="s">
        <v>251</v>
      </c>
      <c r="L98" s="1" t="s">
        <v>252</v>
      </c>
      <c r="M98" s="1" t="s">
        <v>253</v>
      </c>
      <c r="N98" s="1" t="s">
        <v>15</v>
      </c>
      <c r="O98">
        <v>1596471087327</v>
      </c>
    </row>
    <row r="99" spans="1:15" x14ac:dyDescent="0.3">
      <c r="A99">
        <v>104</v>
      </c>
      <c r="B99">
        <v>3</v>
      </c>
      <c r="C99">
        <v>5</v>
      </c>
      <c r="D99">
        <v>0</v>
      </c>
      <c r="E99">
        <v>0</v>
      </c>
      <c r="F99">
        <v>0</v>
      </c>
      <c r="G99">
        <v>0</v>
      </c>
      <c r="H99">
        <v>1596471185863</v>
      </c>
      <c r="I99">
        <v>1596471201499</v>
      </c>
      <c r="J99">
        <v>1596471202970</v>
      </c>
      <c r="K99" s="1" t="s">
        <v>254</v>
      </c>
      <c r="L99" s="1" t="s">
        <v>255</v>
      </c>
      <c r="M99" s="1" t="s">
        <v>172</v>
      </c>
      <c r="N99" s="1" t="s">
        <v>15</v>
      </c>
      <c r="O99">
        <v>1596471201499</v>
      </c>
    </row>
    <row r="100" spans="1:15" x14ac:dyDescent="0.3">
      <c r="A100">
        <v>105</v>
      </c>
      <c r="B100">
        <v>33</v>
      </c>
      <c r="C100">
        <v>5</v>
      </c>
      <c r="D100">
        <v>0</v>
      </c>
      <c r="E100">
        <v>0</v>
      </c>
      <c r="F100">
        <v>0</v>
      </c>
      <c r="G100">
        <v>0</v>
      </c>
      <c r="H100">
        <v>1596471389376</v>
      </c>
      <c r="I100">
        <v>1596471450106</v>
      </c>
      <c r="J100">
        <v>1596471451811</v>
      </c>
      <c r="K100" s="1" t="s">
        <v>256</v>
      </c>
      <c r="L100" s="1" t="s">
        <v>257</v>
      </c>
      <c r="M100" s="1" t="s">
        <v>258</v>
      </c>
      <c r="N100" s="1" t="s">
        <v>15</v>
      </c>
      <c r="O100">
        <v>1596471450106</v>
      </c>
    </row>
    <row r="101" spans="1:15" x14ac:dyDescent="0.3">
      <c r="A101">
        <v>106</v>
      </c>
      <c r="B101">
        <v>1</v>
      </c>
      <c r="C101">
        <v>5</v>
      </c>
      <c r="D101">
        <v>0</v>
      </c>
      <c r="E101">
        <v>0</v>
      </c>
      <c r="F101">
        <v>0</v>
      </c>
      <c r="G101">
        <v>0</v>
      </c>
      <c r="H101">
        <v>1596471532895</v>
      </c>
      <c r="I101">
        <v>1596471546817</v>
      </c>
      <c r="J101">
        <v>1596471548137</v>
      </c>
      <c r="K101" s="1" t="s">
        <v>259</v>
      </c>
      <c r="L101" s="1" t="s">
        <v>260</v>
      </c>
      <c r="M101" s="1" t="s">
        <v>261</v>
      </c>
      <c r="N101" s="1" t="s">
        <v>15</v>
      </c>
      <c r="O101">
        <v>1596471546817</v>
      </c>
    </row>
    <row r="102" spans="1:15" x14ac:dyDescent="0.3">
      <c r="A102">
        <v>107</v>
      </c>
      <c r="B102">
        <v>13</v>
      </c>
      <c r="C102">
        <v>5</v>
      </c>
      <c r="D102">
        <v>0</v>
      </c>
      <c r="E102">
        <v>0</v>
      </c>
      <c r="F102">
        <v>0</v>
      </c>
      <c r="G102">
        <v>0</v>
      </c>
      <c r="H102">
        <v>1596472547548</v>
      </c>
      <c r="I102">
        <v>1596472564840</v>
      </c>
      <c r="K102" s="1" t="s">
        <v>15</v>
      </c>
      <c r="L102" s="1" t="s">
        <v>262</v>
      </c>
      <c r="M102" s="1" t="s">
        <v>263</v>
      </c>
      <c r="N102" s="1" t="s">
        <v>15</v>
      </c>
      <c r="O102">
        <v>1596472564840</v>
      </c>
    </row>
    <row r="103" spans="1:15" x14ac:dyDescent="0.3">
      <c r="A103">
        <v>108</v>
      </c>
      <c r="B103">
        <v>3</v>
      </c>
      <c r="C103">
        <v>5</v>
      </c>
      <c r="D103">
        <v>0</v>
      </c>
      <c r="E103">
        <v>0</v>
      </c>
      <c r="F103">
        <v>0</v>
      </c>
      <c r="G103">
        <v>0</v>
      </c>
      <c r="H103">
        <v>1596477755465</v>
      </c>
      <c r="I103">
        <v>1596477766033</v>
      </c>
      <c r="J103">
        <v>1596477767537</v>
      </c>
      <c r="K103" s="1" t="s">
        <v>264</v>
      </c>
      <c r="L103" s="1" t="s">
        <v>265</v>
      </c>
      <c r="M103" s="1" t="s">
        <v>266</v>
      </c>
      <c r="N103" s="1" t="s">
        <v>15</v>
      </c>
      <c r="O103">
        <v>1596477766033</v>
      </c>
    </row>
    <row r="104" spans="1:15" x14ac:dyDescent="0.3">
      <c r="A104">
        <v>109</v>
      </c>
      <c r="B104">
        <v>3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1596477880727</v>
      </c>
      <c r="I104">
        <v>1596477901657</v>
      </c>
      <c r="J104">
        <v>1596477903114</v>
      </c>
      <c r="K104" s="1" t="s">
        <v>267</v>
      </c>
      <c r="L104" s="1" t="s">
        <v>268</v>
      </c>
      <c r="M104" s="1" t="s">
        <v>269</v>
      </c>
      <c r="N104" s="1" t="s">
        <v>15</v>
      </c>
      <c r="O104">
        <v>1596477901657</v>
      </c>
    </row>
    <row r="105" spans="1:15" x14ac:dyDescent="0.3">
      <c r="A105">
        <v>110</v>
      </c>
      <c r="B105">
        <v>19</v>
      </c>
      <c r="C105">
        <v>5</v>
      </c>
      <c r="D105">
        <v>0</v>
      </c>
      <c r="E105">
        <v>0</v>
      </c>
      <c r="F105">
        <v>0</v>
      </c>
      <c r="G105">
        <v>0</v>
      </c>
      <c r="H105">
        <v>1596479936243</v>
      </c>
      <c r="I105">
        <v>1596479960090</v>
      </c>
      <c r="J105">
        <v>1596479961778</v>
      </c>
      <c r="K105" s="1" t="s">
        <v>270</v>
      </c>
      <c r="L105" s="1" t="s">
        <v>271</v>
      </c>
      <c r="M105" s="1" t="s">
        <v>272</v>
      </c>
      <c r="N105" s="1" t="s">
        <v>15</v>
      </c>
      <c r="O105">
        <v>1596479960090</v>
      </c>
    </row>
    <row r="106" spans="1:15" x14ac:dyDescent="0.3">
      <c r="A106">
        <v>111</v>
      </c>
      <c r="B106">
        <v>34</v>
      </c>
      <c r="C106">
        <v>5</v>
      </c>
      <c r="D106">
        <v>0</v>
      </c>
      <c r="E106">
        <v>0</v>
      </c>
      <c r="F106">
        <v>0</v>
      </c>
      <c r="G106">
        <v>0</v>
      </c>
      <c r="H106">
        <v>1596810619541</v>
      </c>
      <c r="I106">
        <v>1596810767561</v>
      </c>
      <c r="J106">
        <v>1598629962931</v>
      </c>
      <c r="K106" s="1" t="s">
        <v>273</v>
      </c>
      <c r="L106" s="1" t="s">
        <v>274</v>
      </c>
      <c r="M106" s="1" t="s">
        <v>275</v>
      </c>
      <c r="N106" s="1" t="s">
        <v>276</v>
      </c>
      <c r="O106">
        <v>1596810767561</v>
      </c>
    </row>
    <row r="107" spans="1:15" x14ac:dyDescent="0.3">
      <c r="A107">
        <v>112</v>
      </c>
      <c r="B107">
        <v>22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1596810911387</v>
      </c>
      <c r="I107">
        <v>1598629938620</v>
      </c>
      <c r="J107">
        <v>1598629936398</v>
      </c>
      <c r="K107" s="1" t="s">
        <v>277</v>
      </c>
      <c r="L107" s="1" t="s">
        <v>278</v>
      </c>
      <c r="M107" s="1" t="s">
        <v>279</v>
      </c>
      <c r="N107" s="1" t="s">
        <v>15</v>
      </c>
      <c r="O107">
        <v>1598629938620</v>
      </c>
    </row>
    <row r="108" spans="1:15" x14ac:dyDescent="0.3">
      <c r="A108">
        <v>113</v>
      </c>
      <c r="B108">
        <v>19</v>
      </c>
      <c r="C108">
        <v>5</v>
      </c>
      <c r="D108">
        <v>0</v>
      </c>
      <c r="E108">
        <v>0</v>
      </c>
      <c r="F108">
        <v>0</v>
      </c>
      <c r="G108">
        <v>0</v>
      </c>
      <c r="H108">
        <v>1596811006980</v>
      </c>
      <c r="I108">
        <v>1596811057925</v>
      </c>
      <c r="J108">
        <v>1598629910734</v>
      </c>
      <c r="K108" s="1" t="s">
        <v>280</v>
      </c>
      <c r="L108" s="1" t="s">
        <v>281</v>
      </c>
      <c r="M108" s="1" t="s">
        <v>282</v>
      </c>
      <c r="N108" s="1" t="s">
        <v>15</v>
      </c>
      <c r="O108">
        <v>1596811057925</v>
      </c>
    </row>
    <row r="109" spans="1:15" x14ac:dyDescent="0.3">
      <c r="A109">
        <v>114</v>
      </c>
      <c r="B109">
        <v>14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1596811226757</v>
      </c>
      <c r="I109">
        <v>1596811243209</v>
      </c>
      <c r="J109">
        <v>1598629874175</v>
      </c>
      <c r="K109" s="1" t="s">
        <v>283</v>
      </c>
      <c r="L109" s="1" t="s">
        <v>284</v>
      </c>
      <c r="M109" s="1" t="s">
        <v>285</v>
      </c>
      <c r="N109" s="1" t="s">
        <v>15</v>
      </c>
      <c r="O109">
        <v>1596811243209</v>
      </c>
    </row>
    <row r="110" spans="1:15" x14ac:dyDescent="0.3">
      <c r="A110">
        <v>115</v>
      </c>
      <c r="B110">
        <v>21</v>
      </c>
      <c r="C110">
        <v>5</v>
      </c>
      <c r="D110">
        <v>0</v>
      </c>
      <c r="E110">
        <v>0</v>
      </c>
      <c r="F110">
        <v>0</v>
      </c>
      <c r="G110">
        <v>0</v>
      </c>
      <c r="H110">
        <v>1596811332495</v>
      </c>
      <c r="I110">
        <v>1596811355222</v>
      </c>
      <c r="J110">
        <v>1596811356743</v>
      </c>
      <c r="K110" s="1" t="s">
        <v>184</v>
      </c>
      <c r="L110" s="1" t="s">
        <v>286</v>
      </c>
      <c r="M110" s="1" t="s">
        <v>287</v>
      </c>
      <c r="N110" s="1" t="s">
        <v>15</v>
      </c>
      <c r="O110">
        <v>1596811355222</v>
      </c>
    </row>
    <row r="111" spans="1:15" x14ac:dyDescent="0.3">
      <c r="A111">
        <v>116</v>
      </c>
      <c r="B111">
        <v>33</v>
      </c>
      <c r="C111">
        <v>5</v>
      </c>
      <c r="D111">
        <v>0</v>
      </c>
      <c r="E111">
        <v>0</v>
      </c>
      <c r="F111">
        <v>0</v>
      </c>
      <c r="G111">
        <v>0</v>
      </c>
      <c r="H111">
        <v>1596811453454</v>
      </c>
      <c r="I111">
        <v>1596811477799</v>
      </c>
      <c r="J111">
        <v>1596811482057</v>
      </c>
      <c r="K111" s="1" t="s">
        <v>288</v>
      </c>
      <c r="L111" s="1" t="s">
        <v>289</v>
      </c>
      <c r="M111" s="1" t="s">
        <v>290</v>
      </c>
      <c r="N111" s="1" t="s">
        <v>15</v>
      </c>
      <c r="O111">
        <v>1596811477799</v>
      </c>
    </row>
    <row r="112" spans="1:15" x14ac:dyDescent="0.3">
      <c r="A112">
        <v>117</v>
      </c>
      <c r="B112">
        <v>34</v>
      </c>
      <c r="C112">
        <v>5</v>
      </c>
      <c r="D112">
        <v>0</v>
      </c>
      <c r="E112">
        <v>0</v>
      </c>
      <c r="F112">
        <v>0</v>
      </c>
      <c r="G112">
        <v>0</v>
      </c>
      <c r="H112">
        <v>1596811621297</v>
      </c>
      <c r="I112">
        <v>1596811637070</v>
      </c>
      <c r="J112">
        <v>1596811638635</v>
      </c>
      <c r="K112" s="1" t="s">
        <v>288</v>
      </c>
      <c r="L112" s="1" t="s">
        <v>291</v>
      </c>
      <c r="M112" s="1" t="s">
        <v>292</v>
      </c>
      <c r="N112" s="1" t="s">
        <v>15</v>
      </c>
      <c r="O112">
        <v>1596811637070</v>
      </c>
    </row>
    <row r="113" spans="1:15" x14ac:dyDescent="0.3">
      <c r="A113">
        <v>118</v>
      </c>
      <c r="B113">
        <v>34</v>
      </c>
      <c r="C113">
        <v>5</v>
      </c>
      <c r="D113">
        <v>2900</v>
      </c>
      <c r="E113">
        <v>3900</v>
      </c>
      <c r="F113">
        <v>0</v>
      </c>
      <c r="G113">
        <v>6800</v>
      </c>
      <c r="H113">
        <v>1596812068946</v>
      </c>
      <c r="I113">
        <v>1596812068946</v>
      </c>
      <c r="J113">
        <v>1598629856881</v>
      </c>
      <c r="K113" s="1" t="s">
        <v>293</v>
      </c>
      <c r="L113" s="1" t="s">
        <v>294</v>
      </c>
      <c r="M113" s="1" t="s">
        <v>295</v>
      </c>
      <c r="N113" s="1" t="s">
        <v>296</v>
      </c>
      <c r="O113">
        <v>1596812068946</v>
      </c>
    </row>
    <row r="114" spans="1:15" x14ac:dyDescent="0.3">
      <c r="A114">
        <v>119</v>
      </c>
      <c r="B114">
        <v>35</v>
      </c>
      <c r="C114">
        <v>4</v>
      </c>
      <c r="D114">
        <v>200</v>
      </c>
      <c r="E114">
        <v>5000</v>
      </c>
      <c r="F114">
        <v>0</v>
      </c>
      <c r="G114">
        <v>5200</v>
      </c>
      <c r="H114">
        <v>1596815102768</v>
      </c>
      <c r="I114">
        <v>1596815173962</v>
      </c>
      <c r="J114">
        <v>1603709877530</v>
      </c>
      <c r="K114" s="1" t="s">
        <v>297</v>
      </c>
      <c r="L114" s="1" t="s">
        <v>298</v>
      </c>
      <c r="M114" s="1" t="s">
        <v>299</v>
      </c>
      <c r="N114" s="1" t="s">
        <v>15</v>
      </c>
      <c r="O114">
        <v>1596815173962</v>
      </c>
    </row>
    <row r="115" spans="1:15" x14ac:dyDescent="0.3">
      <c r="A115">
        <v>120</v>
      </c>
      <c r="B115">
        <v>18</v>
      </c>
      <c r="C115">
        <v>5</v>
      </c>
      <c r="D115">
        <v>0</v>
      </c>
      <c r="E115">
        <v>0</v>
      </c>
      <c r="F115">
        <v>0</v>
      </c>
      <c r="G115">
        <v>0</v>
      </c>
      <c r="H115">
        <v>1597058118899</v>
      </c>
      <c r="I115">
        <v>1597058145125</v>
      </c>
      <c r="J115">
        <v>1597063057350</v>
      </c>
      <c r="K115" s="1" t="s">
        <v>300</v>
      </c>
      <c r="L115" s="1" t="s">
        <v>301</v>
      </c>
      <c r="M115" s="1" t="s">
        <v>302</v>
      </c>
      <c r="N115" s="1" t="s">
        <v>15</v>
      </c>
      <c r="O115">
        <v>1597058145125</v>
      </c>
    </row>
    <row r="116" spans="1:15" x14ac:dyDescent="0.3">
      <c r="A116">
        <v>121</v>
      </c>
      <c r="B116">
        <v>3</v>
      </c>
      <c r="C116">
        <v>5</v>
      </c>
      <c r="D116">
        <v>0</v>
      </c>
      <c r="E116">
        <v>0</v>
      </c>
      <c r="F116">
        <v>0</v>
      </c>
      <c r="G116">
        <v>0</v>
      </c>
      <c r="H116">
        <v>1597061897845</v>
      </c>
      <c r="I116">
        <v>1597061911836</v>
      </c>
      <c r="J116">
        <v>1598629768141</v>
      </c>
      <c r="K116" s="1" t="s">
        <v>303</v>
      </c>
      <c r="L116" s="1" t="s">
        <v>304</v>
      </c>
      <c r="M116" s="1" t="s">
        <v>305</v>
      </c>
      <c r="N116" s="1" t="s">
        <v>15</v>
      </c>
      <c r="O116">
        <v>1597061911836</v>
      </c>
    </row>
    <row r="117" spans="1:15" x14ac:dyDescent="0.3">
      <c r="A117">
        <v>122</v>
      </c>
      <c r="B117">
        <v>24</v>
      </c>
      <c r="C117">
        <v>5</v>
      </c>
      <c r="D117">
        <v>2500</v>
      </c>
      <c r="E117">
        <v>7500</v>
      </c>
      <c r="F117">
        <v>0</v>
      </c>
      <c r="G117">
        <v>10000</v>
      </c>
      <c r="H117">
        <v>1597062011019</v>
      </c>
      <c r="I117">
        <v>1597062061681</v>
      </c>
      <c r="J117">
        <v>1598629723847</v>
      </c>
      <c r="K117" s="1" t="s">
        <v>306</v>
      </c>
      <c r="L117" s="1" t="s">
        <v>307</v>
      </c>
      <c r="M117" s="1" t="s">
        <v>15</v>
      </c>
      <c r="N117" s="1" t="s">
        <v>15</v>
      </c>
      <c r="O117">
        <v>1597062061681</v>
      </c>
    </row>
    <row r="118" spans="1:15" x14ac:dyDescent="0.3">
      <c r="A118">
        <v>123</v>
      </c>
      <c r="B118">
        <v>4</v>
      </c>
      <c r="C118">
        <v>5</v>
      </c>
      <c r="D118">
        <v>100</v>
      </c>
      <c r="E118">
        <v>5000</v>
      </c>
      <c r="F118">
        <v>0</v>
      </c>
      <c r="G118">
        <v>5100</v>
      </c>
      <c r="H118">
        <v>1597064504515</v>
      </c>
      <c r="I118">
        <v>1597064527163</v>
      </c>
      <c r="J118">
        <v>1617044180758</v>
      </c>
      <c r="K118" s="1" t="s">
        <v>15</v>
      </c>
      <c r="L118" s="1" t="s">
        <v>308</v>
      </c>
      <c r="M118" s="1" t="s">
        <v>309</v>
      </c>
      <c r="N118" s="1" t="s">
        <v>310</v>
      </c>
      <c r="O118">
        <v>1597064527163</v>
      </c>
    </row>
    <row r="119" spans="1:15" x14ac:dyDescent="0.3">
      <c r="A119">
        <v>124</v>
      </c>
      <c r="B119">
        <v>4</v>
      </c>
      <c r="C119">
        <v>5</v>
      </c>
      <c r="D119">
        <v>200</v>
      </c>
      <c r="E119">
        <v>5000</v>
      </c>
      <c r="F119">
        <v>0</v>
      </c>
      <c r="G119">
        <v>5200</v>
      </c>
      <c r="H119">
        <v>1597064586223</v>
      </c>
      <c r="I119">
        <v>1598629490260</v>
      </c>
      <c r="J119">
        <v>1598629492321</v>
      </c>
      <c r="K119" s="1" t="s">
        <v>15</v>
      </c>
      <c r="L119" s="1" t="s">
        <v>311</v>
      </c>
      <c r="M119" s="1" t="s">
        <v>312</v>
      </c>
      <c r="N119" s="1" t="s">
        <v>15</v>
      </c>
      <c r="O119">
        <v>1598629490260</v>
      </c>
    </row>
    <row r="120" spans="1:15" x14ac:dyDescent="0.3">
      <c r="A120">
        <v>125</v>
      </c>
      <c r="B120">
        <v>3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1597082017623</v>
      </c>
      <c r="I120">
        <v>1597089619928</v>
      </c>
      <c r="J120">
        <v>1597089621555</v>
      </c>
      <c r="K120" s="1" t="s">
        <v>15</v>
      </c>
      <c r="L120" s="1" t="s">
        <v>313</v>
      </c>
      <c r="M120" s="1" t="s">
        <v>314</v>
      </c>
      <c r="N120" s="1" t="s">
        <v>15</v>
      </c>
      <c r="O120">
        <v>1597089619928</v>
      </c>
    </row>
    <row r="121" spans="1:15" x14ac:dyDescent="0.3">
      <c r="A121">
        <v>126</v>
      </c>
      <c r="B121">
        <v>36</v>
      </c>
      <c r="C121">
        <v>5</v>
      </c>
      <c r="D121">
        <v>0</v>
      </c>
      <c r="E121">
        <v>0</v>
      </c>
      <c r="F121">
        <v>0</v>
      </c>
      <c r="G121">
        <v>0</v>
      </c>
      <c r="H121">
        <v>1597338776551</v>
      </c>
      <c r="I121">
        <v>1597338868158</v>
      </c>
      <c r="J121">
        <v>1597338869895</v>
      </c>
      <c r="K121" s="1" t="s">
        <v>15</v>
      </c>
      <c r="L121" s="1" t="s">
        <v>315</v>
      </c>
      <c r="M121" s="1" t="s">
        <v>316</v>
      </c>
      <c r="N121" s="1" t="s">
        <v>15</v>
      </c>
      <c r="O121">
        <v>1597338868158</v>
      </c>
    </row>
    <row r="122" spans="1:15" x14ac:dyDescent="0.3">
      <c r="A122">
        <v>127</v>
      </c>
      <c r="B122">
        <v>22</v>
      </c>
      <c r="C122">
        <v>5</v>
      </c>
      <c r="D122">
        <v>0</v>
      </c>
      <c r="E122">
        <v>0</v>
      </c>
      <c r="F122">
        <v>0</v>
      </c>
      <c r="G122">
        <v>0</v>
      </c>
      <c r="H122">
        <v>1598630038915</v>
      </c>
      <c r="I122">
        <v>1598630135632</v>
      </c>
      <c r="J122">
        <v>1598630137319</v>
      </c>
      <c r="K122" s="1" t="s">
        <v>317</v>
      </c>
      <c r="L122" s="1" t="s">
        <v>318</v>
      </c>
      <c r="M122" s="1" t="s">
        <v>319</v>
      </c>
      <c r="N122" s="1" t="s">
        <v>15</v>
      </c>
      <c r="O122">
        <v>1598630135632</v>
      </c>
    </row>
    <row r="123" spans="1:15" x14ac:dyDescent="0.3">
      <c r="A123">
        <v>128</v>
      </c>
      <c r="B123">
        <v>14</v>
      </c>
      <c r="C123">
        <v>5</v>
      </c>
      <c r="D123">
        <v>0</v>
      </c>
      <c r="E123">
        <v>0</v>
      </c>
      <c r="F123">
        <v>0</v>
      </c>
      <c r="G123">
        <v>0</v>
      </c>
      <c r="H123">
        <v>1598868604540</v>
      </c>
      <c r="I123">
        <v>1598868621076</v>
      </c>
      <c r="J123">
        <v>1598962292642</v>
      </c>
      <c r="K123" s="1" t="s">
        <v>320</v>
      </c>
      <c r="L123" s="1" t="s">
        <v>321</v>
      </c>
      <c r="M123" s="1" t="s">
        <v>322</v>
      </c>
      <c r="N123" s="1" t="s">
        <v>15</v>
      </c>
      <c r="O123">
        <v>1598868621076</v>
      </c>
    </row>
    <row r="124" spans="1:15" x14ac:dyDescent="0.3">
      <c r="A124">
        <v>129</v>
      </c>
      <c r="B124">
        <v>16</v>
      </c>
      <c r="C124">
        <v>5</v>
      </c>
      <c r="D124">
        <v>0</v>
      </c>
      <c r="E124">
        <v>2500</v>
      </c>
      <c r="F124">
        <v>0</v>
      </c>
      <c r="G124">
        <v>2500</v>
      </c>
      <c r="H124">
        <v>1599083539710</v>
      </c>
      <c r="I124">
        <v>1599083541666</v>
      </c>
      <c r="J124">
        <v>1599083543988</v>
      </c>
      <c r="K124" s="1" t="s">
        <v>159</v>
      </c>
      <c r="L124" s="1" t="s">
        <v>323</v>
      </c>
      <c r="M124" s="1" t="s">
        <v>324</v>
      </c>
      <c r="N124" s="1" t="s">
        <v>15</v>
      </c>
      <c r="O124">
        <v>1599083541666</v>
      </c>
    </row>
    <row r="125" spans="1:15" x14ac:dyDescent="0.3">
      <c r="A125">
        <v>130</v>
      </c>
      <c r="B125">
        <v>2</v>
      </c>
      <c r="C125">
        <v>5</v>
      </c>
      <c r="D125">
        <v>0</v>
      </c>
      <c r="E125">
        <v>5000</v>
      </c>
      <c r="F125">
        <v>0</v>
      </c>
      <c r="G125">
        <v>5000</v>
      </c>
      <c r="H125">
        <v>1599048704153</v>
      </c>
      <c r="I125">
        <v>1599048720445</v>
      </c>
      <c r="J125">
        <v>1599048721832</v>
      </c>
      <c r="K125" s="1" t="s">
        <v>325</v>
      </c>
      <c r="L125" s="1" t="s">
        <v>326</v>
      </c>
      <c r="M125" s="1" t="s">
        <v>327</v>
      </c>
      <c r="N125" s="1" t="s">
        <v>15</v>
      </c>
      <c r="O125">
        <v>1599048720445</v>
      </c>
    </row>
    <row r="126" spans="1:15" x14ac:dyDescent="0.3">
      <c r="A126">
        <v>131</v>
      </c>
      <c r="B126">
        <v>37</v>
      </c>
      <c r="C126">
        <v>5</v>
      </c>
      <c r="D126">
        <v>0</v>
      </c>
      <c r="E126">
        <v>4000</v>
      </c>
      <c r="F126">
        <v>0</v>
      </c>
      <c r="G126">
        <v>4000</v>
      </c>
      <c r="H126">
        <v>1599048916303</v>
      </c>
      <c r="I126">
        <v>1599049004745</v>
      </c>
      <c r="J126">
        <v>1599049006065</v>
      </c>
      <c r="K126" s="1" t="s">
        <v>328</v>
      </c>
      <c r="L126" s="1" t="s">
        <v>329</v>
      </c>
      <c r="M126" s="1" t="s">
        <v>330</v>
      </c>
      <c r="N126" s="1" t="s">
        <v>15</v>
      </c>
      <c r="O126">
        <v>1599049004745</v>
      </c>
    </row>
    <row r="127" spans="1:15" x14ac:dyDescent="0.3">
      <c r="A127">
        <v>132</v>
      </c>
      <c r="B127">
        <v>38</v>
      </c>
      <c r="C127">
        <v>5</v>
      </c>
      <c r="D127">
        <v>3600</v>
      </c>
      <c r="E127">
        <v>5000</v>
      </c>
      <c r="F127">
        <v>0</v>
      </c>
      <c r="G127">
        <v>8600</v>
      </c>
      <c r="H127">
        <v>1598963415562</v>
      </c>
      <c r="I127">
        <v>1598963412874</v>
      </c>
      <c r="J127">
        <v>1598963419089</v>
      </c>
      <c r="K127" s="1" t="s">
        <v>331</v>
      </c>
      <c r="L127" s="1" t="s">
        <v>332</v>
      </c>
      <c r="M127" s="1" t="s">
        <v>333</v>
      </c>
      <c r="N127" s="1" t="s">
        <v>15</v>
      </c>
      <c r="O127">
        <v>1598963412874</v>
      </c>
    </row>
    <row r="128" spans="1:15" x14ac:dyDescent="0.3">
      <c r="A128">
        <v>133</v>
      </c>
      <c r="B128">
        <v>16</v>
      </c>
      <c r="C128">
        <v>5</v>
      </c>
      <c r="D128">
        <v>9000</v>
      </c>
      <c r="E128">
        <v>7500</v>
      </c>
      <c r="F128">
        <v>0</v>
      </c>
      <c r="G128">
        <v>16500</v>
      </c>
      <c r="H128">
        <v>1599053684371</v>
      </c>
      <c r="I128">
        <v>1599053697933</v>
      </c>
      <c r="J128">
        <v>1599242753386</v>
      </c>
      <c r="K128" s="1" t="s">
        <v>334</v>
      </c>
      <c r="L128" s="1" t="s">
        <v>335</v>
      </c>
      <c r="M128" s="1" t="s">
        <v>336</v>
      </c>
      <c r="N128" s="1" t="s">
        <v>15</v>
      </c>
      <c r="O128">
        <v>1599053697933</v>
      </c>
    </row>
    <row r="129" spans="1:15" x14ac:dyDescent="0.3">
      <c r="A129">
        <v>134</v>
      </c>
      <c r="B129">
        <v>1</v>
      </c>
      <c r="C129">
        <v>5</v>
      </c>
      <c r="D129">
        <v>0</v>
      </c>
      <c r="E129">
        <v>23000</v>
      </c>
      <c r="F129">
        <v>0</v>
      </c>
      <c r="G129">
        <v>23000</v>
      </c>
      <c r="H129">
        <v>1599069495629</v>
      </c>
      <c r="I129">
        <v>1599069515212</v>
      </c>
      <c r="J129">
        <v>1599155922329</v>
      </c>
      <c r="K129" s="1" t="s">
        <v>337</v>
      </c>
      <c r="L129" s="1" t="s">
        <v>338</v>
      </c>
      <c r="M129" s="1" t="s">
        <v>339</v>
      </c>
      <c r="N129" s="1" t="s">
        <v>15</v>
      </c>
      <c r="O129">
        <v>1599069515212</v>
      </c>
    </row>
    <row r="130" spans="1:15" x14ac:dyDescent="0.3">
      <c r="A130">
        <v>135</v>
      </c>
      <c r="B130">
        <v>19</v>
      </c>
      <c r="C130">
        <v>5</v>
      </c>
      <c r="D130">
        <v>0</v>
      </c>
      <c r="E130">
        <v>2500</v>
      </c>
      <c r="F130">
        <v>0</v>
      </c>
      <c r="G130">
        <v>2500</v>
      </c>
      <c r="H130">
        <v>1599075251966</v>
      </c>
      <c r="I130">
        <v>1599075253285</v>
      </c>
      <c r="J130">
        <v>1599075254605</v>
      </c>
      <c r="K130" s="1" t="s">
        <v>340</v>
      </c>
      <c r="L130" s="1" t="s">
        <v>341</v>
      </c>
      <c r="M130" s="1" t="s">
        <v>342</v>
      </c>
      <c r="N130" s="1" t="s">
        <v>15</v>
      </c>
      <c r="O130">
        <v>1599075253285</v>
      </c>
    </row>
    <row r="131" spans="1:15" x14ac:dyDescent="0.3">
      <c r="A131">
        <v>136</v>
      </c>
      <c r="B131">
        <v>31</v>
      </c>
      <c r="C131">
        <v>5</v>
      </c>
      <c r="D131">
        <v>0</v>
      </c>
      <c r="E131">
        <v>2500</v>
      </c>
      <c r="F131">
        <v>0</v>
      </c>
      <c r="G131">
        <v>2500</v>
      </c>
      <c r="H131">
        <v>1599075396161</v>
      </c>
      <c r="I131">
        <v>1599075420858</v>
      </c>
      <c r="J131">
        <v>1599075422127</v>
      </c>
      <c r="K131" s="1" t="s">
        <v>343</v>
      </c>
      <c r="L131" s="1" t="s">
        <v>344</v>
      </c>
      <c r="M131" s="1" t="s">
        <v>345</v>
      </c>
      <c r="N131" s="1" t="s">
        <v>15</v>
      </c>
      <c r="O131">
        <v>1599075420858</v>
      </c>
    </row>
    <row r="132" spans="1:15" x14ac:dyDescent="0.3">
      <c r="A132">
        <v>137</v>
      </c>
      <c r="B132">
        <v>42</v>
      </c>
      <c r="C132">
        <v>5</v>
      </c>
      <c r="D132">
        <v>12000</v>
      </c>
      <c r="E132">
        <v>2500</v>
      </c>
      <c r="F132">
        <v>0</v>
      </c>
      <c r="G132">
        <v>14500</v>
      </c>
      <c r="H132">
        <v>1599083047942</v>
      </c>
      <c r="I132">
        <v>1599083064833</v>
      </c>
      <c r="J132">
        <v>1599083066504</v>
      </c>
      <c r="K132" s="1" t="s">
        <v>346</v>
      </c>
      <c r="L132" s="1" t="s">
        <v>347</v>
      </c>
      <c r="M132" s="1" t="s">
        <v>348</v>
      </c>
      <c r="N132" s="1" t="s">
        <v>15</v>
      </c>
      <c r="O132">
        <v>1599083064833</v>
      </c>
    </row>
    <row r="133" spans="1:15" x14ac:dyDescent="0.3">
      <c r="A133">
        <v>138</v>
      </c>
      <c r="B133">
        <v>23</v>
      </c>
      <c r="C133">
        <v>5</v>
      </c>
      <c r="D133">
        <v>800</v>
      </c>
      <c r="E133">
        <v>2500</v>
      </c>
      <c r="F133">
        <v>0</v>
      </c>
      <c r="G133">
        <v>3300</v>
      </c>
      <c r="H133">
        <v>1599083939589</v>
      </c>
      <c r="I133">
        <v>1599083972699</v>
      </c>
      <c r="J133">
        <v>1599083974203</v>
      </c>
      <c r="K133" s="1" t="s">
        <v>159</v>
      </c>
      <c r="L133" s="1" t="s">
        <v>349</v>
      </c>
      <c r="M133" s="1" t="s">
        <v>350</v>
      </c>
      <c r="N133" s="1" t="s">
        <v>15</v>
      </c>
      <c r="O133">
        <v>1599083972699</v>
      </c>
    </row>
    <row r="134" spans="1:15" x14ac:dyDescent="0.3">
      <c r="A134">
        <v>139</v>
      </c>
      <c r="B134">
        <v>23</v>
      </c>
      <c r="C134">
        <v>5</v>
      </c>
      <c r="D134">
        <v>0</v>
      </c>
      <c r="E134">
        <v>2500</v>
      </c>
      <c r="F134">
        <v>0</v>
      </c>
      <c r="G134">
        <v>2500</v>
      </c>
      <c r="H134">
        <v>1599084063196</v>
      </c>
      <c r="I134">
        <v>1599084082242</v>
      </c>
      <c r="J134">
        <v>1599084085015</v>
      </c>
      <c r="K134" s="1" t="s">
        <v>351</v>
      </c>
      <c r="L134" s="1" t="s">
        <v>352</v>
      </c>
      <c r="M134" s="1" t="s">
        <v>353</v>
      </c>
      <c r="N134" s="1" t="s">
        <v>15</v>
      </c>
      <c r="O134">
        <v>1599084082242</v>
      </c>
    </row>
    <row r="135" spans="1:15" x14ac:dyDescent="0.3">
      <c r="A135">
        <v>140</v>
      </c>
      <c r="B135">
        <v>23</v>
      </c>
      <c r="C135">
        <v>5</v>
      </c>
      <c r="D135">
        <v>14000</v>
      </c>
      <c r="E135">
        <v>2500</v>
      </c>
      <c r="F135">
        <v>0</v>
      </c>
      <c r="G135">
        <v>16500</v>
      </c>
      <c r="H135">
        <v>1599084320944</v>
      </c>
      <c r="I135">
        <v>1599084335379</v>
      </c>
      <c r="K135" s="1" t="s">
        <v>159</v>
      </c>
      <c r="L135" s="1" t="s">
        <v>354</v>
      </c>
      <c r="M135" s="1" t="s">
        <v>355</v>
      </c>
      <c r="N135" s="1" t="s">
        <v>15</v>
      </c>
      <c r="O135">
        <v>1599084335379</v>
      </c>
    </row>
    <row r="136" spans="1:15" x14ac:dyDescent="0.3">
      <c r="A136">
        <v>141</v>
      </c>
      <c r="B136">
        <v>4</v>
      </c>
      <c r="C136">
        <v>5</v>
      </c>
      <c r="D136">
        <v>0</v>
      </c>
      <c r="E136">
        <v>0</v>
      </c>
      <c r="F136">
        <v>0</v>
      </c>
      <c r="G136">
        <v>0</v>
      </c>
      <c r="H136">
        <v>1599141435351</v>
      </c>
      <c r="I136">
        <v>1599141454004</v>
      </c>
      <c r="J136">
        <v>1599141455323</v>
      </c>
      <c r="K136" s="1" t="s">
        <v>171</v>
      </c>
      <c r="L136" s="1" t="s">
        <v>356</v>
      </c>
      <c r="M136" s="1" t="s">
        <v>357</v>
      </c>
      <c r="N136" s="1" t="s">
        <v>15</v>
      </c>
      <c r="O136">
        <v>1599141454004</v>
      </c>
    </row>
    <row r="137" spans="1:15" x14ac:dyDescent="0.3">
      <c r="A137">
        <v>142</v>
      </c>
      <c r="B137">
        <v>23</v>
      </c>
      <c r="C137">
        <v>5</v>
      </c>
      <c r="D137">
        <v>0</v>
      </c>
      <c r="E137">
        <v>0</v>
      </c>
      <c r="F137">
        <v>0</v>
      </c>
      <c r="G137">
        <v>0</v>
      </c>
      <c r="H137">
        <v>1599141541430</v>
      </c>
      <c r="I137">
        <v>1599141592101</v>
      </c>
      <c r="J137">
        <v>1599141593471</v>
      </c>
      <c r="K137" s="1" t="s">
        <v>358</v>
      </c>
      <c r="L137" s="1" t="s">
        <v>359</v>
      </c>
      <c r="M137" s="1" t="s">
        <v>360</v>
      </c>
      <c r="N137" s="1" t="s">
        <v>15</v>
      </c>
      <c r="O137">
        <v>1599141592101</v>
      </c>
    </row>
    <row r="138" spans="1:15" x14ac:dyDescent="0.3">
      <c r="A138">
        <v>143</v>
      </c>
      <c r="B138">
        <v>4</v>
      </c>
      <c r="C138">
        <v>5</v>
      </c>
      <c r="D138">
        <v>0</v>
      </c>
      <c r="E138">
        <v>0</v>
      </c>
      <c r="F138">
        <v>0</v>
      </c>
      <c r="G138">
        <v>0</v>
      </c>
      <c r="H138">
        <v>1599141690251</v>
      </c>
      <c r="I138">
        <v>1599141712253</v>
      </c>
      <c r="J138">
        <v>1599141713740</v>
      </c>
      <c r="K138" s="1" t="s">
        <v>361</v>
      </c>
      <c r="L138" s="1" t="s">
        <v>362</v>
      </c>
      <c r="M138" s="1" t="s">
        <v>363</v>
      </c>
      <c r="N138" s="1" t="s">
        <v>15</v>
      </c>
      <c r="O138">
        <v>1599141712253</v>
      </c>
    </row>
    <row r="139" spans="1:15" x14ac:dyDescent="0.3">
      <c r="A139">
        <v>144</v>
      </c>
      <c r="B139">
        <v>3</v>
      </c>
      <c r="C139">
        <v>5</v>
      </c>
      <c r="D139">
        <v>0</v>
      </c>
      <c r="E139">
        <v>0</v>
      </c>
      <c r="F139">
        <v>0</v>
      </c>
      <c r="G139">
        <v>0</v>
      </c>
      <c r="H139">
        <v>1599141838536</v>
      </c>
      <c r="I139">
        <v>1599141853793</v>
      </c>
      <c r="J139">
        <v>1599141855096</v>
      </c>
      <c r="K139" s="1" t="s">
        <v>171</v>
      </c>
      <c r="L139" s="1" t="s">
        <v>364</v>
      </c>
      <c r="M139" s="1" t="s">
        <v>365</v>
      </c>
      <c r="N139" s="1" t="s">
        <v>15</v>
      </c>
      <c r="O139">
        <v>1599141853793</v>
      </c>
    </row>
    <row r="140" spans="1:15" x14ac:dyDescent="0.3">
      <c r="A140">
        <v>145</v>
      </c>
      <c r="B140">
        <v>32</v>
      </c>
      <c r="C140">
        <v>5</v>
      </c>
      <c r="D140">
        <v>0</v>
      </c>
      <c r="E140">
        <v>0</v>
      </c>
      <c r="F140">
        <v>0</v>
      </c>
      <c r="G140">
        <v>0</v>
      </c>
      <c r="H140">
        <v>1599141968100</v>
      </c>
      <c r="I140">
        <v>1599142003384</v>
      </c>
      <c r="J140">
        <v>1603709839467</v>
      </c>
      <c r="K140" s="1" t="s">
        <v>366</v>
      </c>
      <c r="L140" s="1" t="s">
        <v>367</v>
      </c>
      <c r="M140" s="1" t="s">
        <v>368</v>
      </c>
      <c r="N140" s="1" t="s">
        <v>15</v>
      </c>
      <c r="O140">
        <v>1599142003384</v>
      </c>
    </row>
    <row r="141" spans="1:15" x14ac:dyDescent="0.3">
      <c r="A141">
        <v>146</v>
      </c>
      <c r="B141">
        <v>24</v>
      </c>
      <c r="C141">
        <v>5</v>
      </c>
      <c r="D141">
        <v>0</v>
      </c>
      <c r="E141">
        <v>0</v>
      </c>
      <c r="F141">
        <v>0</v>
      </c>
      <c r="G141">
        <v>0</v>
      </c>
      <c r="H141">
        <v>1599142261634</v>
      </c>
      <c r="I141">
        <v>1603397377151</v>
      </c>
      <c r="J141">
        <v>1603915786107</v>
      </c>
      <c r="K141" s="1" t="s">
        <v>369</v>
      </c>
      <c r="L141" s="1" t="s">
        <v>370</v>
      </c>
      <c r="M141" s="1" t="s">
        <v>371</v>
      </c>
      <c r="N141" s="1" t="s">
        <v>15</v>
      </c>
      <c r="O141">
        <v>1603397377151</v>
      </c>
    </row>
    <row r="142" spans="1:15" x14ac:dyDescent="0.3">
      <c r="A142">
        <v>147</v>
      </c>
      <c r="B142">
        <v>14</v>
      </c>
      <c r="C142">
        <v>5</v>
      </c>
      <c r="D142">
        <v>0</v>
      </c>
      <c r="E142">
        <v>0</v>
      </c>
      <c r="F142">
        <v>0</v>
      </c>
      <c r="G142">
        <v>0</v>
      </c>
      <c r="H142">
        <v>1599056087987</v>
      </c>
      <c r="I142">
        <v>1599056085164</v>
      </c>
      <c r="J142">
        <v>1599056090744</v>
      </c>
      <c r="K142" s="1" t="s">
        <v>372</v>
      </c>
      <c r="L142" s="1" t="s">
        <v>373</v>
      </c>
      <c r="M142" s="1" t="s">
        <v>374</v>
      </c>
      <c r="N142" s="1" t="s">
        <v>15</v>
      </c>
      <c r="O142">
        <v>1599056085164</v>
      </c>
    </row>
    <row r="143" spans="1:15" x14ac:dyDescent="0.3">
      <c r="A143">
        <v>148</v>
      </c>
      <c r="B143">
        <v>14</v>
      </c>
      <c r="C143">
        <v>5</v>
      </c>
      <c r="D143">
        <v>0</v>
      </c>
      <c r="E143">
        <v>0</v>
      </c>
      <c r="F143">
        <v>0</v>
      </c>
      <c r="G143">
        <v>0</v>
      </c>
      <c r="H143">
        <v>1599145063072</v>
      </c>
      <c r="I143">
        <v>1599145084759</v>
      </c>
      <c r="J143">
        <v>1599145086129</v>
      </c>
      <c r="K143" s="1" t="s">
        <v>375</v>
      </c>
      <c r="L143" s="1" t="s">
        <v>376</v>
      </c>
      <c r="M143" s="1" t="s">
        <v>15</v>
      </c>
      <c r="N143" s="1" t="s">
        <v>15</v>
      </c>
      <c r="O143">
        <v>1599145084759</v>
      </c>
    </row>
    <row r="144" spans="1:15" x14ac:dyDescent="0.3">
      <c r="A144">
        <v>149</v>
      </c>
      <c r="B144">
        <v>24</v>
      </c>
      <c r="C144">
        <v>5</v>
      </c>
      <c r="D144">
        <v>3800</v>
      </c>
      <c r="E144">
        <v>10000</v>
      </c>
      <c r="F144">
        <v>0</v>
      </c>
      <c r="G144">
        <v>13800</v>
      </c>
      <c r="H144">
        <v>1599229545206</v>
      </c>
      <c r="I144">
        <v>1599229562273</v>
      </c>
      <c r="J144">
        <v>1599229563811</v>
      </c>
      <c r="K144" s="1" t="s">
        <v>369</v>
      </c>
      <c r="L144" s="1" t="s">
        <v>377</v>
      </c>
      <c r="M144" s="1" t="s">
        <v>378</v>
      </c>
      <c r="N144" s="1" t="s">
        <v>15</v>
      </c>
      <c r="O144">
        <v>1599229562273</v>
      </c>
    </row>
    <row r="145" spans="1:15" x14ac:dyDescent="0.3">
      <c r="A145">
        <v>150</v>
      </c>
      <c r="B145">
        <v>19</v>
      </c>
      <c r="C145">
        <v>5</v>
      </c>
      <c r="D145">
        <v>1200</v>
      </c>
      <c r="E145">
        <v>2500</v>
      </c>
      <c r="F145">
        <v>0</v>
      </c>
      <c r="G145">
        <v>3700</v>
      </c>
      <c r="H145">
        <v>1599230716813</v>
      </c>
      <c r="I145">
        <v>1599230759103</v>
      </c>
      <c r="J145">
        <v>1599230760557</v>
      </c>
      <c r="K145" s="1" t="s">
        <v>379</v>
      </c>
      <c r="L145" s="1" t="s">
        <v>380</v>
      </c>
      <c r="M145" s="1" t="s">
        <v>381</v>
      </c>
      <c r="N145" s="1" t="s">
        <v>15</v>
      </c>
      <c r="O145">
        <v>1599230759103</v>
      </c>
    </row>
    <row r="146" spans="1:15" x14ac:dyDescent="0.3">
      <c r="A146">
        <v>151</v>
      </c>
      <c r="B146">
        <v>4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1599230989568</v>
      </c>
      <c r="I146">
        <v>1599231019709</v>
      </c>
      <c r="J146">
        <v>1599231021096</v>
      </c>
      <c r="K146" s="1" t="s">
        <v>382</v>
      </c>
      <c r="L146" s="1" t="s">
        <v>383</v>
      </c>
      <c r="M146" s="1" t="s">
        <v>384</v>
      </c>
      <c r="N146" s="1" t="s">
        <v>15</v>
      </c>
      <c r="O146">
        <v>1599231019709</v>
      </c>
    </row>
    <row r="147" spans="1:15" x14ac:dyDescent="0.3">
      <c r="A147">
        <v>152</v>
      </c>
      <c r="B147">
        <v>4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1599231849151</v>
      </c>
      <c r="I147">
        <v>1599231863496</v>
      </c>
      <c r="J147">
        <v>1599231865050</v>
      </c>
      <c r="K147" s="1" t="s">
        <v>385</v>
      </c>
      <c r="L147" s="1" t="s">
        <v>386</v>
      </c>
      <c r="M147" s="1" t="s">
        <v>387</v>
      </c>
      <c r="N147" s="1" t="s">
        <v>15</v>
      </c>
      <c r="O147">
        <v>1599231863496</v>
      </c>
    </row>
    <row r="148" spans="1:15" x14ac:dyDescent="0.3">
      <c r="A148">
        <v>153</v>
      </c>
      <c r="B148">
        <v>3</v>
      </c>
      <c r="C148">
        <v>5</v>
      </c>
      <c r="D148">
        <v>0</v>
      </c>
      <c r="E148">
        <v>0</v>
      </c>
      <c r="F148">
        <v>0</v>
      </c>
      <c r="G148">
        <v>0</v>
      </c>
      <c r="H148">
        <v>1603450188314</v>
      </c>
      <c r="I148">
        <v>1603450211764</v>
      </c>
      <c r="J148">
        <v>1603709777076</v>
      </c>
      <c r="K148" s="1" t="s">
        <v>388</v>
      </c>
      <c r="L148" s="1" t="s">
        <v>389</v>
      </c>
      <c r="M148" s="1" t="s">
        <v>390</v>
      </c>
      <c r="N148" s="1" t="s">
        <v>15</v>
      </c>
      <c r="O148">
        <v>1603450211764</v>
      </c>
    </row>
    <row r="149" spans="1:15" x14ac:dyDescent="0.3">
      <c r="A149">
        <v>154</v>
      </c>
      <c r="B149">
        <v>3</v>
      </c>
      <c r="C149">
        <v>5</v>
      </c>
      <c r="D149">
        <v>0</v>
      </c>
      <c r="E149">
        <v>0</v>
      </c>
      <c r="F149">
        <v>0</v>
      </c>
      <c r="G149">
        <v>0</v>
      </c>
      <c r="H149">
        <v>1603475786244</v>
      </c>
      <c r="I149">
        <v>1603475806249</v>
      </c>
      <c r="J149">
        <v>1603475808137</v>
      </c>
      <c r="K149" s="1" t="s">
        <v>391</v>
      </c>
      <c r="L149" s="1" t="s">
        <v>392</v>
      </c>
      <c r="M149" s="1" t="s">
        <v>393</v>
      </c>
      <c r="N149" s="1" t="s">
        <v>15</v>
      </c>
      <c r="O149">
        <v>1603475806249</v>
      </c>
    </row>
    <row r="150" spans="1:15" x14ac:dyDescent="0.3">
      <c r="A150">
        <v>155</v>
      </c>
      <c r="B150">
        <v>3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1603475892928</v>
      </c>
      <c r="I150">
        <v>1603475938849</v>
      </c>
      <c r="J150">
        <v>1603475940470</v>
      </c>
      <c r="K150" s="1" t="s">
        <v>394</v>
      </c>
      <c r="L150" s="1" t="s">
        <v>395</v>
      </c>
      <c r="M150" s="1" t="s">
        <v>396</v>
      </c>
      <c r="N150" s="1" t="s">
        <v>15</v>
      </c>
      <c r="O150">
        <v>1603475938849</v>
      </c>
    </row>
    <row r="151" spans="1:15" x14ac:dyDescent="0.3">
      <c r="A151">
        <v>156</v>
      </c>
      <c r="B151">
        <v>4</v>
      </c>
      <c r="C151">
        <v>5</v>
      </c>
      <c r="D151">
        <v>0</v>
      </c>
      <c r="E151">
        <v>0</v>
      </c>
      <c r="F151">
        <v>0</v>
      </c>
      <c r="G151">
        <v>0</v>
      </c>
      <c r="H151">
        <v>1603709931749</v>
      </c>
      <c r="I151">
        <v>1603709946437</v>
      </c>
      <c r="J151">
        <v>1603709947873</v>
      </c>
      <c r="K151" s="1" t="s">
        <v>397</v>
      </c>
      <c r="L151" s="1" t="s">
        <v>398</v>
      </c>
      <c r="M151" s="1" t="s">
        <v>399</v>
      </c>
      <c r="N151" s="1" t="s">
        <v>15</v>
      </c>
      <c r="O151">
        <v>1603709946437</v>
      </c>
    </row>
    <row r="152" spans="1:15" x14ac:dyDescent="0.3">
      <c r="A152">
        <v>157</v>
      </c>
      <c r="B152">
        <v>4</v>
      </c>
      <c r="C152">
        <v>5</v>
      </c>
      <c r="D152">
        <v>0</v>
      </c>
      <c r="E152">
        <v>0</v>
      </c>
      <c r="F152">
        <v>0</v>
      </c>
      <c r="G152">
        <v>0</v>
      </c>
      <c r="H152">
        <v>1603710097297</v>
      </c>
      <c r="I152">
        <v>1603710108828</v>
      </c>
      <c r="J152">
        <v>1603710110235</v>
      </c>
      <c r="K152" s="1" t="s">
        <v>400</v>
      </c>
      <c r="L152" s="1" t="s">
        <v>223</v>
      </c>
      <c r="M152" s="1" t="s">
        <v>401</v>
      </c>
      <c r="N152" s="1" t="s">
        <v>15</v>
      </c>
      <c r="O152">
        <v>1603710108828</v>
      </c>
    </row>
    <row r="153" spans="1:15" x14ac:dyDescent="0.3">
      <c r="A153">
        <v>158</v>
      </c>
      <c r="B153">
        <v>21</v>
      </c>
      <c r="C153">
        <v>5</v>
      </c>
      <c r="D153">
        <v>0</v>
      </c>
      <c r="E153">
        <v>0</v>
      </c>
      <c r="F153">
        <v>0</v>
      </c>
      <c r="G153">
        <v>0</v>
      </c>
      <c r="H153">
        <v>1603710192640</v>
      </c>
      <c r="I153">
        <v>1603710200107</v>
      </c>
      <c r="J153">
        <v>1604055952359</v>
      </c>
      <c r="K153" s="1" t="s">
        <v>402</v>
      </c>
      <c r="L153" s="1" t="s">
        <v>403</v>
      </c>
      <c r="M153" s="1" t="s">
        <v>404</v>
      </c>
      <c r="N153" s="1" t="s">
        <v>15</v>
      </c>
      <c r="O153">
        <v>1603710200107</v>
      </c>
    </row>
    <row r="154" spans="1:15" x14ac:dyDescent="0.3">
      <c r="A154">
        <v>159</v>
      </c>
      <c r="B154">
        <v>13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1603712273184</v>
      </c>
      <c r="I154">
        <v>1603712289829</v>
      </c>
      <c r="K154" s="1" t="s">
        <v>400</v>
      </c>
      <c r="L154" s="1" t="s">
        <v>223</v>
      </c>
      <c r="M154" s="1" t="s">
        <v>405</v>
      </c>
      <c r="N154" s="1" t="s">
        <v>406</v>
      </c>
      <c r="O154">
        <v>1603712289829</v>
      </c>
    </row>
    <row r="155" spans="1:15" x14ac:dyDescent="0.3">
      <c r="A155">
        <v>160</v>
      </c>
      <c r="B155">
        <v>20</v>
      </c>
      <c r="C155">
        <v>5</v>
      </c>
      <c r="D155">
        <v>0</v>
      </c>
      <c r="E155">
        <v>0</v>
      </c>
      <c r="F155">
        <v>0</v>
      </c>
      <c r="G155">
        <v>0</v>
      </c>
      <c r="H155">
        <v>1603712947786</v>
      </c>
      <c r="I155">
        <v>1603712962666</v>
      </c>
      <c r="J155">
        <v>1603712965623</v>
      </c>
      <c r="K155" s="1" t="s">
        <v>407</v>
      </c>
      <c r="L155" s="1" t="s">
        <v>408</v>
      </c>
      <c r="M155" s="1" t="s">
        <v>409</v>
      </c>
      <c r="N155" s="1" t="s">
        <v>15</v>
      </c>
      <c r="O155">
        <v>1603712962666</v>
      </c>
    </row>
    <row r="156" spans="1:15" x14ac:dyDescent="0.3">
      <c r="A156">
        <v>161</v>
      </c>
      <c r="B156">
        <v>43</v>
      </c>
      <c r="C156">
        <v>5</v>
      </c>
      <c r="D156">
        <v>0</v>
      </c>
      <c r="E156">
        <v>0</v>
      </c>
      <c r="F156">
        <v>0</v>
      </c>
      <c r="G156">
        <v>0</v>
      </c>
      <c r="H156">
        <v>1603713679787</v>
      </c>
      <c r="I156">
        <v>1603713744485</v>
      </c>
      <c r="J156">
        <v>1603713745788</v>
      </c>
      <c r="K156" s="1" t="s">
        <v>410</v>
      </c>
      <c r="L156" s="1" t="s">
        <v>411</v>
      </c>
      <c r="M156" s="1" t="s">
        <v>412</v>
      </c>
      <c r="N156" s="1" t="s">
        <v>15</v>
      </c>
      <c r="O156">
        <v>1603713744485</v>
      </c>
    </row>
    <row r="157" spans="1:15" x14ac:dyDescent="0.3">
      <c r="A157">
        <v>162</v>
      </c>
      <c r="B157">
        <v>32</v>
      </c>
      <c r="C157">
        <v>4</v>
      </c>
      <c r="D157">
        <v>0</v>
      </c>
      <c r="E157">
        <v>0</v>
      </c>
      <c r="F157">
        <v>0</v>
      </c>
      <c r="G157">
        <v>0</v>
      </c>
      <c r="H157">
        <v>1603713852513</v>
      </c>
      <c r="I157">
        <v>1603713868831</v>
      </c>
      <c r="K157" s="1" t="s">
        <v>413</v>
      </c>
      <c r="L157" s="1" t="s">
        <v>414</v>
      </c>
      <c r="M157" s="1" t="s">
        <v>415</v>
      </c>
      <c r="N157" s="1" t="s">
        <v>15</v>
      </c>
      <c r="O157">
        <v>1603713868831</v>
      </c>
    </row>
    <row r="158" spans="1:15" x14ac:dyDescent="0.3">
      <c r="A158">
        <v>163</v>
      </c>
      <c r="B158">
        <v>5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1603715487992</v>
      </c>
      <c r="I158">
        <v>1603715500245</v>
      </c>
      <c r="J158">
        <v>1603715501916</v>
      </c>
      <c r="K158" s="1" t="s">
        <v>15</v>
      </c>
      <c r="L158" s="1" t="s">
        <v>416</v>
      </c>
      <c r="M158" s="1" t="s">
        <v>417</v>
      </c>
      <c r="N158" s="1" t="s">
        <v>15</v>
      </c>
      <c r="O158">
        <v>1603715500245</v>
      </c>
    </row>
    <row r="159" spans="1:15" x14ac:dyDescent="0.3">
      <c r="A159">
        <v>164</v>
      </c>
      <c r="B159">
        <v>29</v>
      </c>
      <c r="C159">
        <v>5</v>
      </c>
      <c r="D159">
        <v>0</v>
      </c>
      <c r="E159">
        <v>0</v>
      </c>
      <c r="F159">
        <v>0</v>
      </c>
      <c r="G159">
        <v>0</v>
      </c>
      <c r="H159">
        <v>1603716891238</v>
      </c>
      <c r="I159">
        <v>1603716917098</v>
      </c>
      <c r="J159">
        <v>1603728904238</v>
      </c>
      <c r="K159" s="1" t="s">
        <v>418</v>
      </c>
      <c r="L159" s="1" t="s">
        <v>419</v>
      </c>
      <c r="M159" s="1" t="s">
        <v>420</v>
      </c>
      <c r="N159" s="1" t="s">
        <v>15</v>
      </c>
      <c r="O159">
        <v>1603716917098</v>
      </c>
    </row>
    <row r="160" spans="1:15" x14ac:dyDescent="0.3">
      <c r="A160">
        <v>165</v>
      </c>
      <c r="B160">
        <v>10</v>
      </c>
      <c r="C160">
        <v>5</v>
      </c>
      <c r="D160">
        <v>0</v>
      </c>
      <c r="E160">
        <v>0</v>
      </c>
      <c r="F160">
        <v>0</v>
      </c>
      <c r="G160">
        <v>0</v>
      </c>
      <c r="H160">
        <v>1603729139991</v>
      </c>
      <c r="I160">
        <v>1614196448932</v>
      </c>
      <c r="J160">
        <v>1614196450370</v>
      </c>
      <c r="K160" s="1" t="s">
        <v>421</v>
      </c>
      <c r="L160" s="1" t="s">
        <v>422</v>
      </c>
      <c r="M160" s="1" t="s">
        <v>423</v>
      </c>
      <c r="N160" s="1" t="s">
        <v>15</v>
      </c>
      <c r="O160">
        <v>1614196448932</v>
      </c>
    </row>
    <row r="161" spans="1:15" x14ac:dyDescent="0.3">
      <c r="A161">
        <v>166</v>
      </c>
      <c r="B161">
        <v>44</v>
      </c>
      <c r="C161">
        <v>5</v>
      </c>
      <c r="D161">
        <v>0</v>
      </c>
      <c r="E161">
        <v>0</v>
      </c>
      <c r="F161">
        <v>0</v>
      </c>
      <c r="G161">
        <v>0</v>
      </c>
      <c r="H161">
        <v>1603731532013</v>
      </c>
      <c r="I161">
        <v>1603818022046</v>
      </c>
      <c r="J161">
        <v>1604066343062</v>
      </c>
      <c r="K161" s="1" t="s">
        <v>15</v>
      </c>
      <c r="L161" s="1" t="s">
        <v>424</v>
      </c>
      <c r="M161" s="1" t="s">
        <v>425</v>
      </c>
      <c r="N161" s="1" t="s">
        <v>15</v>
      </c>
      <c r="O161">
        <v>1603818022046</v>
      </c>
    </row>
    <row r="162" spans="1:15" x14ac:dyDescent="0.3">
      <c r="A162">
        <v>167</v>
      </c>
      <c r="B162">
        <v>45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1603731792722</v>
      </c>
      <c r="I162">
        <v>1603731874146</v>
      </c>
      <c r="J162">
        <v>1604412172283</v>
      </c>
      <c r="K162" s="1" t="s">
        <v>426</v>
      </c>
      <c r="L162" s="1" t="s">
        <v>427</v>
      </c>
      <c r="M162" s="1" t="s">
        <v>428</v>
      </c>
      <c r="N162" s="1" t="s">
        <v>15</v>
      </c>
      <c r="O162">
        <v>1603731874146</v>
      </c>
    </row>
    <row r="163" spans="1:15" x14ac:dyDescent="0.3">
      <c r="A163">
        <v>168</v>
      </c>
      <c r="B163">
        <v>46</v>
      </c>
      <c r="C163">
        <v>5</v>
      </c>
      <c r="D163">
        <v>0</v>
      </c>
      <c r="E163">
        <v>0</v>
      </c>
      <c r="F163">
        <v>0</v>
      </c>
      <c r="G163">
        <v>0</v>
      </c>
      <c r="H163">
        <v>1603735597037</v>
      </c>
      <c r="I163">
        <v>1603735597037</v>
      </c>
      <c r="K163" s="1" t="s">
        <v>15</v>
      </c>
      <c r="L163" s="1" t="s">
        <v>429</v>
      </c>
      <c r="M163" s="1" t="s">
        <v>430</v>
      </c>
      <c r="N163" s="1" t="s">
        <v>15</v>
      </c>
      <c r="O163">
        <v>1603735597037</v>
      </c>
    </row>
    <row r="164" spans="1:15" x14ac:dyDescent="0.3">
      <c r="A164">
        <v>169</v>
      </c>
      <c r="B164">
        <v>46</v>
      </c>
      <c r="C164">
        <v>5</v>
      </c>
      <c r="D164">
        <v>0</v>
      </c>
      <c r="E164">
        <v>0</v>
      </c>
      <c r="F164">
        <v>0</v>
      </c>
      <c r="G164">
        <v>0</v>
      </c>
      <c r="H164">
        <v>1603793926470</v>
      </c>
      <c r="I164">
        <v>1603793939775</v>
      </c>
      <c r="J164">
        <v>1603793941529</v>
      </c>
      <c r="K164" s="1" t="s">
        <v>15</v>
      </c>
      <c r="L164" s="1" t="s">
        <v>431</v>
      </c>
      <c r="M164" s="1" t="s">
        <v>432</v>
      </c>
      <c r="N164" s="1" t="s">
        <v>15</v>
      </c>
      <c r="O164">
        <v>1603793939775</v>
      </c>
    </row>
    <row r="165" spans="1:15" x14ac:dyDescent="0.3">
      <c r="A165">
        <v>170</v>
      </c>
      <c r="B165">
        <v>19</v>
      </c>
      <c r="C165">
        <v>5</v>
      </c>
      <c r="D165">
        <v>0</v>
      </c>
      <c r="E165">
        <v>0</v>
      </c>
      <c r="F165">
        <v>0</v>
      </c>
      <c r="G165">
        <v>0</v>
      </c>
      <c r="H165">
        <v>1603795932213</v>
      </c>
      <c r="I165">
        <v>1603795977453</v>
      </c>
      <c r="J165">
        <v>1603795978975</v>
      </c>
      <c r="K165" s="1" t="s">
        <v>433</v>
      </c>
      <c r="L165" s="1" t="s">
        <v>434</v>
      </c>
      <c r="M165" s="1" t="s">
        <v>435</v>
      </c>
      <c r="N165" s="1" t="s">
        <v>15</v>
      </c>
      <c r="O165">
        <v>1603795977453</v>
      </c>
    </row>
    <row r="166" spans="1:15" x14ac:dyDescent="0.3">
      <c r="A166">
        <v>171</v>
      </c>
      <c r="B166">
        <v>22</v>
      </c>
      <c r="C166">
        <v>5</v>
      </c>
      <c r="D166">
        <v>0</v>
      </c>
      <c r="E166">
        <v>0</v>
      </c>
      <c r="F166">
        <v>0</v>
      </c>
      <c r="G166">
        <v>0</v>
      </c>
      <c r="H166">
        <v>1603801406328</v>
      </c>
      <c r="I166">
        <v>1603801451294</v>
      </c>
      <c r="J166">
        <v>1603801452731</v>
      </c>
      <c r="K166" s="1" t="s">
        <v>436</v>
      </c>
      <c r="L166" s="1" t="s">
        <v>437</v>
      </c>
      <c r="M166" s="1" t="s">
        <v>438</v>
      </c>
      <c r="N166" s="1" t="s">
        <v>15</v>
      </c>
      <c r="O166">
        <v>1603801451294</v>
      </c>
    </row>
    <row r="167" spans="1:15" x14ac:dyDescent="0.3">
      <c r="A167">
        <v>172</v>
      </c>
      <c r="B167">
        <v>46</v>
      </c>
      <c r="C167">
        <v>5</v>
      </c>
      <c r="D167">
        <v>0</v>
      </c>
      <c r="E167">
        <v>0</v>
      </c>
      <c r="F167">
        <v>0</v>
      </c>
      <c r="G167">
        <v>0</v>
      </c>
      <c r="H167">
        <v>1603803105791</v>
      </c>
      <c r="I167">
        <v>1603803142008</v>
      </c>
      <c r="J167">
        <v>1603803143579</v>
      </c>
      <c r="K167" s="1" t="s">
        <v>15</v>
      </c>
      <c r="L167" s="1" t="s">
        <v>439</v>
      </c>
      <c r="M167" s="1" t="s">
        <v>440</v>
      </c>
      <c r="N167" s="1" t="s">
        <v>15</v>
      </c>
      <c r="O167">
        <v>1603803142008</v>
      </c>
    </row>
    <row r="168" spans="1:15" x14ac:dyDescent="0.3">
      <c r="A168">
        <v>173</v>
      </c>
      <c r="B168">
        <v>4</v>
      </c>
      <c r="C168">
        <v>5</v>
      </c>
      <c r="D168">
        <v>0</v>
      </c>
      <c r="E168">
        <v>0</v>
      </c>
      <c r="F168">
        <v>0</v>
      </c>
      <c r="G168">
        <v>0</v>
      </c>
      <c r="H168">
        <v>1603804512334</v>
      </c>
      <c r="I168">
        <v>1603804522665</v>
      </c>
      <c r="J168">
        <v>1604066371814</v>
      </c>
      <c r="K168" s="1" t="s">
        <v>400</v>
      </c>
      <c r="L168" s="1" t="s">
        <v>441</v>
      </c>
      <c r="M168" s="1" t="s">
        <v>442</v>
      </c>
      <c r="N168" s="1" t="s">
        <v>443</v>
      </c>
      <c r="O168">
        <v>1603804522665</v>
      </c>
    </row>
    <row r="169" spans="1:15" x14ac:dyDescent="0.3">
      <c r="A169">
        <v>174</v>
      </c>
      <c r="B169">
        <v>4</v>
      </c>
      <c r="C169">
        <v>5</v>
      </c>
      <c r="D169">
        <v>0</v>
      </c>
      <c r="E169">
        <v>0</v>
      </c>
      <c r="F169">
        <v>0</v>
      </c>
      <c r="G169">
        <v>0</v>
      </c>
      <c r="H169">
        <v>1604411688018</v>
      </c>
      <c r="I169">
        <v>1604411702296</v>
      </c>
      <c r="J169">
        <v>1604411704167</v>
      </c>
      <c r="K169" s="1" t="s">
        <v>400</v>
      </c>
      <c r="L169" s="1" t="s">
        <v>444</v>
      </c>
      <c r="M169" s="1" t="s">
        <v>445</v>
      </c>
      <c r="N169" s="1" t="s">
        <v>15</v>
      </c>
      <c r="O169">
        <v>1604411702296</v>
      </c>
    </row>
    <row r="170" spans="1:15" x14ac:dyDescent="0.3">
      <c r="A170">
        <v>175</v>
      </c>
      <c r="B170">
        <v>12</v>
      </c>
      <c r="C170">
        <v>5</v>
      </c>
      <c r="D170">
        <v>0</v>
      </c>
      <c r="E170">
        <v>0</v>
      </c>
      <c r="F170">
        <v>0</v>
      </c>
      <c r="G170">
        <v>0</v>
      </c>
      <c r="H170">
        <v>1604412355674</v>
      </c>
      <c r="I170">
        <v>1604412369947</v>
      </c>
      <c r="J170">
        <v>1604412371400</v>
      </c>
      <c r="K170" s="1" t="s">
        <v>446</v>
      </c>
      <c r="L170" s="1" t="s">
        <v>447</v>
      </c>
      <c r="M170" s="1" t="s">
        <v>448</v>
      </c>
      <c r="N170" s="1" t="s">
        <v>15</v>
      </c>
      <c r="O170">
        <v>1604412369947</v>
      </c>
    </row>
    <row r="171" spans="1:15" x14ac:dyDescent="0.3">
      <c r="A171">
        <v>176</v>
      </c>
      <c r="B171">
        <v>24</v>
      </c>
      <c r="C171">
        <v>5</v>
      </c>
      <c r="D171">
        <v>0</v>
      </c>
      <c r="E171">
        <v>0</v>
      </c>
      <c r="F171">
        <v>0</v>
      </c>
      <c r="G171">
        <v>0</v>
      </c>
      <c r="H171">
        <v>1604412462812</v>
      </c>
      <c r="I171">
        <v>1604412474543</v>
      </c>
      <c r="J171">
        <v>1604513125365</v>
      </c>
      <c r="K171" s="1" t="s">
        <v>449</v>
      </c>
      <c r="L171" s="1" t="s">
        <v>450</v>
      </c>
      <c r="M171" s="1" t="s">
        <v>451</v>
      </c>
      <c r="N171" s="1" t="s">
        <v>15</v>
      </c>
      <c r="O171">
        <v>1604412474543</v>
      </c>
    </row>
    <row r="172" spans="1:15" x14ac:dyDescent="0.3">
      <c r="A172">
        <v>177</v>
      </c>
      <c r="B172">
        <v>2</v>
      </c>
      <c r="C172">
        <v>5</v>
      </c>
      <c r="D172">
        <v>0</v>
      </c>
      <c r="E172">
        <v>0</v>
      </c>
      <c r="F172">
        <v>0</v>
      </c>
      <c r="G172">
        <v>0</v>
      </c>
      <c r="H172">
        <v>1604412716701</v>
      </c>
      <c r="I172">
        <v>1604412728905</v>
      </c>
      <c r="J172">
        <v>1604412795505</v>
      </c>
      <c r="K172" s="1" t="s">
        <v>452</v>
      </c>
      <c r="L172" s="1" t="s">
        <v>398</v>
      </c>
      <c r="M172" s="1" t="s">
        <v>453</v>
      </c>
      <c r="N172" s="1" t="s">
        <v>454</v>
      </c>
      <c r="O172">
        <v>1604412728905</v>
      </c>
    </row>
    <row r="173" spans="1:15" x14ac:dyDescent="0.3">
      <c r="A173">
        <v>178</v>
      </c>
      <c r="B173">
        <v>24</v>
      </c>
      <c r="C173">
        <v>5</v>
      </c>
      <c r="D173">
        <v>0</v>
      </c>
      <c r="E173">
        <v>0</v>
      </c>
      <c r="F173">
        <v>0</v>
      </c>
      <c r="G173">
        <v>0</v>
      </c>
      <c r="H173">
        <v>1604426758439</v>
      </c>
      <c r="I173">
        <v>1604426771013</v>
      </c>
      <c r="J173">
        <v>1604426772667</v>
      </c>
      <c r="K173" s="1" t="s">
        <v>455</v>
      </c>
      <c r="L173" s="1" t="s">
        <v>456</v>
      </c>
      <c r="M173" s="1" t="s">
        <v>457</v>
      </c>
      <c r="N173" s="1" t="s">
        <v>15</v>
      </c>
      <c r="O173">
        <v>1604426771013</v>
      </c>
    </row>
    <row r="174" spans="1:15" x14ac:dyDescent="0.3">
      <c r="A174">
        <v>179</v>
      </c>
      <c r="B174">
        <v>15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1604426874211</v>
      </c>
      <c r="I174">
        <v>1604426894090</v>
      </c>
      <c r="J174">
        <v>1604426895413</v>
      </c>
      <c r="K174" s="1" t="s">
        <v>458</v>
      </c>
      <c r="L174" s="1" t="s">
        <v>459</v>
      </c>
      <c r="M174" s="1" t="s">
        <v>460</v>
      </c>
      <c r="N174" s="1" t="s">
        <v>15</v>
      </c>
      <c r="O174">
        <v>1604426894090</v>
      </c>
    </row>
    <row r="175" spans="1:15" x14ac:dyDescent="0.3">
      <c r="A175">
        <v>180</v>
      </c>
      <c r="B175">
        <v>12</v>
      </c>
      <c r="C175">
        <v>5</v>
      </c>
      <c r="D175">
        <v>0</v>
      </c>
      <c r="E175">
        <v>0</v>
      </c>
      <c r="F175">
        <v>0</v>
      </c>
      <c r="G175">
        <v>0</v>
      </c>
      <c r="H175">
        <v>1604495047430</v>
      </c>
      <c r="I175">
        <v>1604495084210</v>
      </c>
      <c r="J175">
        <v>1604495085645</v>
      </c>
      <c r="K175" s="1" t="s">
        <v>461</v>
      </c>
      <c r="L175" s="1" t="s">
        <v>462</v>
      </c>
      <c r="M175" s="1" t="s">
        <v>463</v>
      </c>
      <c r="N175" s="1" t="s">
        <v>15</v>
      </c>
      <c r="O175">
        <v>1604495084210</v>
      </c>
    </row>
    <row r="176" spans="1:15" x14ac:dyDescent="0.3">
      <c r="A176">
        <v>181</v>
      </c>
      <c r="B176">
        <v>24</v>
      </c>
      <c r="C176">
        <v>5</v>
      </c>
      <c r="D176">
        <v>0</v>
      </c>
      <c r="E176">
        <v>0</v>
      </c>
      <c r="F176">
        <v>0</v>
      </c>
      <c r="G176">
        <v>0</v>
      </c>
      <c r="H176">
        <v>1604495851791</v>
      </c>
      <c r="I176">
        <v>1604495873410</v>
      </c>
      <c r="J176">
        <v>1604497004376</v>
      </c>
      <c r="K176" s="1" t="s">
        <v>464</v>
      </c>
      <c r="L176" s="1" t="s">
        <v>465</v>
      </c>
      <c r="M176" s="1" t="s">
        <v>466</v>
      </c>
      <c r="N176" s="1" t="s">
        <v>467</v>
      </c>
      <c r="O176">
        <v>1604495873410</v>
      </c>
    </row>
    <row r="177" spans="1:15" x14ac:dyDescent="0.3">
      <c r="A177">
        <v>182</v>
      </c>
      <c r="B177">
        <v>12</v>
      </c>
      <c r="C177">
        <v>5</v>
      </c>
      <c r="D177">
        <v>0</v>
      </c>
      <c r="E177">
        <v>0</v>
      </c>
      <c r="F177">
        <v>0</v>
      </c>
      <c r="G177">
        <v>0</v>
      </c>
      <c r="H177">
        <v>1604496814408</v>
      </c>
      <c r="I177">
        <v>1604496830481</v>
      </c>
      <c r="J177">
        <v>1604497064227</v>
      </c>
      <c r="K177" s="1" t="s">
        <v>171</v>
      </c>
      <c r="L177" s="1" t="s">
        <v>468</v>
      </c>
      <c r="M177" s="1" t="s">
        <v>469</v>
      </c>
      <c r="N177" s="1" t="s">
        <v>15</v>
      </c>
      <c r="O177">
        <v>1604496830481</v>
      </c>
    </row>
    <row r="178" spans="1:15" x14ac:dyDescent="0.3">
      <c r="A178">
        <v>183</v>
      </c>
      <c r="B178">
        <v>22</v>
      </c>
      <c r="C178">
        <v>5</v>
      </c>
      <c r="D178">
        <v>0</v>
      </c>
      <c r="E178">
        <v>0</v>
      </c>
      <c r="F178">
        <v>0</v>
      </c>
      <c r="G178">
        <v>0</v>
      </c>
      <c r="H178">
        <v>1604497128100</v>
      </c>
      <c r="I178">
        <v>1604497156298</v>
      </c>
      <c r="J178">
        <v>1614355101869</v>
      </c>
      <c r="K178" s="1" t="s">
        <v>470</v>
      </c>
      <c r="L178" s="1" t="s">
        <v>471</v>
      </c>
      <c r="M178" s="1" t="s">
        <v>472</v>
      </c>
      <c r="N178" s="1" t="s">
        <v>15</v>
      </c>
      <c r="O178">
        <v>1604497156298</v>
      </c>
    </row>
    <row r="179" spans="1:15" x14ac:dyDescent="0.3">
      <c r="A179">
        <v>184</v>
      </c>
      <c r="B179">
        <v>24</v>
      </c>
      <c r="C179">
        <v>5</v>
      </c>
      <c r="D179">
        <v>0</v>
      </c>
      <c r="E179">
        <v>0</v>
      </c>
      <c r="F179">
        <v>0</v>
      </c>
      <c r="G179">
        <v>0</v>
      </c>
      <c r="H179">
        <v>1604662423626</v>
      </c>
      <c r="I179">
        <v>1604662436440</v>
      </c>
      <c r="J179">
        <v>1604662437744</v>
      </c>
      <c r="K179" s="1" t="s">
        <v>473</v>
      </c>
      <c r="L179" s="1" t="s">
        <v>474</v>
      </c>
      <c r="M179" s="1" t="s">
        <v>475</v>
      </c>
      <c r="N179" s="1" t="s">
        <v>15</v>
      </c>
      <c r="O179">
        <v>1604662436440</v>
      </c>
    </row>
    <row r="180" spans="1:15" x14ac:dyDescent="0.3">
      <c r="A180">
        <v>185</v>
      </c>
      <c r="B180">
        <v>2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1604662596543</v>
      </c>
      <c r="I180">
        <v>1604662621005</v>
      </c>
      <c r="J180">
        <v>1604662622458</v>
      </c>
      <c r="K180" s="1" t="s">
        <v>452</v>
      </c>
      <c r="L180" s="1" t="s">
        <v>398</v>
      </c>
      <c r="M180" s="1" t="s">
        <v>476</v>
      </c>
      <c r="N180" s="1" t="s">
        <v>15</v>
      </c>
      <c r="O180">
        <v>1604662621005</v>
      </c>
    </row>
    <row r="181" spans="1:15" x14ac:dyDescent="0.3">
      <c r="A181">
        <v>186</v>
      </c>
      <c r="B181">
        <v>4</v>
      </c>
      <c r="C181">
        <v>5</v>
      </c>
      <c r="D181">
        <v>0</v>
      </c>
      <c r="E181">
        <v>0</v>
      </c>
      <c r="F181">
        <v>0</v>
      </c>
      <c r="G181">
        <v>0</v>
      </c>
      <c r="H181">
        <v>1604662807952</v>
      </c>
      <c r="I181">
        <v>1604662821910</v>
      </c>
      <c r="J181">
        <v>1604951597718</v>
      </c>
      <c r="K181" s="1" t="s">
        <v>477</v>
      </c>
      <c r="L181" s="1" t="s">
        <v>235</v>
      </c>
      <c r="M181" s="1" t="s">
        <v>478</v>
      </c>
      <c r="N181" s="1" t="s">
        <v>15</v>
      </c>
      <c r="O181">
        <v>1604662821910</v>
      </c>
    </row>
    <row r="182" spans="1:15" x14ac:dyDescent="0.3">
      <c r="A182">
        <v>187</v>
      </c>
      <c r="B182">
        <v>24</v>
      </c>
      <c r="C182">
        <v>5</v>
      </c>
      <c r="D182">
        <v>0</v>
      </c>
      <c r="E182">
        <v>0</v>
      </c>
      <c r="F182">
        <v>0</v>
      </c>
      <c r="G182">
        <v>0</v>
      </c>
      <c r="H182">
        <v>1604663351235</v>
      </c>
      <c r="I182">
        <v>1604663425545</v>
      </c>
      <c r="J182">
        <v>1604951576513</v>
      </c>
      <c r="K182" s="1" t="s">
        <v>105</v>
      </c>
      <c r="L182" s="1" t="s">
        <v>479</v>
      </c>
      <c r="M182" s="1" t="s">
        <v>480</v>
      </c>
      <c r="N182" s="1" t="s">
        <v>481</v>
      </c>
      <c r="O182">
        <v>1604663425545</v>
      </c>
    </row>
    <row r="183" spans="1:15" x14ac:dyDescent="0.3">
      <c r="A183">
        <v>188</v>
      </c>
      <c r="B183">
        <v>2</v>
      </c>
      <c r="C183">
        <v>5</v>
      </c>
      <c r="D183">
        <v>0</v>
      </c>
      <c r="E183">
        <v>0</v>
      </c>
      <c r="F183">
        <v>0</v>
      </c>
      <c r="G183">
        <v>0</v>
      </c>
      <c r="H183">
        <v>1604665057571</v>
      </c>
      <c r="I183">
        <v>1604665074184</v>
      </c>
      <c r="J183">
        <v>1604665075588</v>
      </c>
      <c r="K183" s="1" t="s">
        <v>482</v>
      </c>
      <c r="L183" s="1" t="s">
        <v>483</v>
      </c>
      <c r="M183" s="1" t="s">
        <v>484</v>
      </c>
      <c r="N183" s="1" t="s">
        <v>15</v>
      </c>
      <c r="O183">
        <v>1604665074184</v>
      </c>
    </row>
    <row r="184" spans="1:15" x14ac:dyDescent="0.3">
      <c r="A184">
        <v>191</v>
      </c>
      <c r="B184">
        <v>24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1605026744927</v>
      </c>
      <c r="I184">
        <v>1605026764355</v>
      </c>
      <c r="J184">
        <v>1605026772090</v>
      </c>
      <c r="K184" s="1" t="s">
        <v>485</v>
      </c>
      <c r="L184" s="1" t="s">
        <v>486</v>
      </c>
      <c r="M184" s="1" t="s">
        <v>258</v>
      </c>
      <c r="N184" s="1" t="s">
        <v>487</v>
      </c>
      <c r="O184">
        <v>1605026764355</v>
      </c>
    </row>
    <row r="185" spans="1:15" x14ac:dyDescent="0.3">
      <c r="A185">
        <v>192</v>
      </c>
      <c r="B185">
        <v>12</v>
      </c>
      <c r="C185">
        <v>5</v>
      </c>
      <c r="D185">
        <v>0</v>
      </c>
      <c r="E185">
        <v>0</v>
      </c>
      <c r="F185">
        <v>0</v>
      </c>
      <c r="G185">
        <v>0</v>
      </c>
      <c r="H185">
        <v>1605099510485</v>
      </c>
      <c r="I185">
        <v>1605099527054</v>
      </c>
      <c r="J185">
        <v>1605099528389</v>
      </c>
      <c r="K185" s="1" t="s">
        <v>171</v>
      </c>
      <c r="L185" s="1" t="s">
        <v>488</v>
      </c>
      <c r="M185" s="1" t="s">
        <v>489</v>
      </c>
      <c r="N185" s="1" t="s">
        <v>15</v>
      </c>
      <c r="O185">
        <v>1605099527054</v>
      </c>
    </row>
    <row r="186" spans="1:15" x14ac:dyDescent="0.3">
      <c r="A186">
        <v>193</v>
      </c>
      <c r="B186">
        <v>10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1605099610322</v>
      </c>
      <c r="I186">
        <v>1605099630780</v>
      </c>
      <c r="J186">
        <v>1605099632235</v>
      </c>
      <c r="K186" s="1" t="s">
        <v>490</v>
      </c>
      <c r="L186" s="1" t="s">
        <v>398</v>
      </c>
      <c r="M186" s="1" t="s">
        <v>491</v>
      </c>
      <c r="N186" s="1" t="s">
        <v>15</v>
      </c>
      <c r="O186">
        <v>1605099630780</v>
      </c>
    </row>
    <row r="187" spans="1:15" x14ac:dyDescent="0.3">
      <c r="A187">
        <v>194</v>
      </c>
      <c r="B187">
        <v>12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1605099823402</v>
      </c>
      <c r="I187">
        <v>1605099843959</v>
      </c>
      <c r="J187">
        <v>1605099845279</v>
      </c>
      <c r="K187" s="1" t="s">
        <v>492</v>
      </c>
      <c r="L187" s="1" t="s">
        <v>493</v>
      </c>
      <c r="M187" s="1" t="s">
        <v>15</v>
      </c>
      <c r="N187" s="1" t="s">
        <v>15</v>
      </c>
      <c r="O187">
        <v>1605099843959</v>
      </c>
    </row>
    <row r="188" spans="1:15" x14ac:dyDescent="0.3">
      <c r="A188">
        <v>195</v>
      </c>
      <c r="B188">
        <v>2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1605103639733</v>
      </c>
      <c r="I188">
        <v>1605103650811</v>
      </c>
      <c r="J188">
        <v>1605103652114</v>
      </c>
      <c r="K188" s="1" t="s">
        <v>494</v>
      </c>
      <c r="L188" s="1" t="s">
        <v>495</v>
      </c>
      <c r="M188" s="1" t="s">
        <v>496</v>
      </c>
      <c r="N188" s="1" t="s">
        <v>15</v>
      </c>
      <c r="O188">
        <v>1605103650811</v>
      </c>
    </row>
    <row r="189" spans="1:15" x14ac:dyDescent="0.3">
      <c r="A189">
        <v>196</v>
      </c>
      <c r="B189">
        <v>1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1605105830937</v>
      </c>
      <c r="I189">
        <v>1605105882046</v>
      </c>
      <c r="J189">
        <v>1605105883583</v>
      </c>
      <c r="K189" s="1" t="s">
        <v>259</v>
      </c>
      <c r="L189" s="1" t="s">
        <v>497</v>
      </c>
      <c r="M189" s="1" t="s">
        <v>498</v>
      </c>
      <c r="N189" s="1" t="s">
        <v>15</v>
      </c>
      <c r="O189">
        <v>1605105882046</v>
      </c>
    </row>
    <row r="190" spans="1:15" x14ac:dyDescent="0.3">
      <c r="A190">
        <v>197</v>
      </c>
      <c r="B190">
        <v>48</v>
      </c>
      <c r="C190">
        <v>5</v>
      </c>
      <c r="D190">
        <v>0</v>
      </c>
      <c r="E190">
        <v>0</v>
      </c>
      <c r="F190">
        <v>0</v>
      </c>
      <c r="G190">
        <v>0</v>
      </c>
      <c r="H190">
        <v>1605108948556</v>
      </c>
      <c r="I190">
        <v>1605109021340</v>
      </c>
      <c r="J190">
        <v>1605109022627</v>
      </c>
      <c r="K190" s="1" t="s">
        <v>499</v>
      </c>
      <c r="L190" s="1" t="s">
        <v>500</v>
      </c>
      <c r="M190" s="1" t="s">
        <v>501</v>
      </c>
      <c r="N190" s="1" t="s">
        <v>15</v>
      </c>
      <c r="O190">
        <v>1605109021340</v>
      </c>
    </row>
    <row r="191" spans="1:15" x14ac:dyDescent="0.3">
      <c r="A191">
        <v>198</v>
      </c>
      <c r="B191">
        <v>2</v>
      </c>
      <c r="C191">
        <v>5</v>
      </c>
      <c r="D191">
        <v>0</v>
      </c>
      <c r="E191">
        <v>0</v>
      </c>
      <c r="F191">
        <v>0</v>
      </c>
      <c r="G191">
        <v>0</v>
      </c>
      <c r="H191">
        <v>1605114108971</v>
      </c>
      <c r="I191">
        <v>1605114138534</v>
      </c>
      <c r="J191">
        <v>1605114139904</v>
      </c>
      <c r="K191" s="1" t="s">
        <v>502</v>
      </c>
      <c r="L191" s="1" t="s">
        <v>503</v>
      </c>
      <c r="M191" s="1" t="s">
        <v>504</v>
      </c>
      <c r="N191" s="1" t="s">
        <v>15</v>
      </c>
      <c r="O191">
        <v>1605114138534</v>
      </c>
    </row>
    <row r="192" spans="1:15" x14ac:dyDescent="0.3">
      <c r="A192">
        <v>199</v>
      </c>
      <c r="B192">
        <v>49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1605187046210</v>
      </c>
      <c r="I192">
        <v>1605187074762</v>
      </c>
      <c r="J192">
        <v>1605187076400</v>
      </c>
      <c r="K192" s="1" t="s">
        <v>505</v>
      </c>
      <c r="L192" s="1" t="s">
        <v>506</v>
      </c>
      <c r="M192" s="1" t="s">
        <v>507</v>
      </c>
      <c r="N192" s="1" t="s">
        <v>15</v>
      </c>
      <c r="O192">
        <v>1605187074762</v>
      </c>
    </row>
    <row r="193" spans="1:15" x14ac:dyDescent="0.3">
      <c r="A193">
        <v>200</v>
      </c>
      <c r="B193">
        <v>10</v>
      </c>
      <c r="C193">
        <v>5</v>
      </c>
      <c r="D193">
        <v>0</v>
      </c>
      <c r="E193">
        <v>0</v>
      </c>
      <c r="F193">
        <v>0</v>
      </c>
      <c r="G193">
        <v>0</v>
      </c>
      <c r="H193">
        <v>1605187760473</v>
      </c>
      <c r="I193">
        <v>1605187760473</v>
      </c>
      <c r="K193" s="1" t="s">
        <v>508</v>
      </c>
      <c r="L193" s="1" t="s">
        <v>509</v>
      </c>
      <c r="M193" s="1" t="s">
        <v>510</v>
      </c>
      <c r="N193" s="1" t="s">
        <v>15</v>
      </c>
      <c r="O193">
        <v>1605187760473</v>
      </c>
    </row>
    <row r="194" spans="1:15" x14ac:dyDescent="0.3">
      <c r="A194">
        <v>201</v>
      </c>
      <c r="B194">
        <v>10</v>
      </c>
      <c r="C194">
        <v>5</v>
      </c>
      <c r="D194">
        <v>0</v>
      </c>
      <c r="E194">
        <v>0</v>
      </c>
      <c r="F194">
        <v>0</v>
      </c>
      <c r="G194">
        <v>0</v>
      </c>
      <c r="H194">
        <v>1605187929368</v>
      </c>
      <c r="I194">
        <v>1605187929368</v>
      </c>
      <c r="K194" s="1" t="s">
        <v>511</v>
      </c>
      <c r="L194" s="1" t="s">
        <v>512</v>
      </c>
      <c r="M194" s="1" t="s">
        <v>513</v>
      </c>
      <c r="N194" s="1" t="s">
        <v>15</v>
      </c>
      <c r="O194">
        <v>1605187929368</v>
      </c>
    </row>
    <row r="195" spans="1:15" x14ac:dyDescent="0.3">
      <c r="A195">
        <v>202</v>
      </c>
      <c r="B195">
        <v>30</v>
      </c>
      <c r="C195">
        <v>5</v>
      </c>
      <c r="D195">
        <v>0</v>
      </c>
      <c r="E195">
        <v>0</v>
      </c>
      <c r="F195">
        <v>0</v>
      </c>
      <c r="G195">
        <v>0</v>
      </c>
      <c r="H195">
        <v>1605188130226</v>
      </c>
      <c r="I195">
        <v>1605188145757</v>
      </c>
      <c r="K195" s="1" t="s">
        <v>514</v>
      </c>
      <c r="L195" s="1" t="s">
        <v>515</v>
      </c>
      <c r="M195" s="1" t="s">
        <v>516</v>
      </c>
      <c r="N195" s="1" t="s">
        <v>15</v>
      </c>
      <c r="O195">
        <v>1605188145757</v>
      </c>
    </row>
    <row r="196" spans="1:15" x14ac:dyDescent="0.3">
      <c r="A196">
        <v>203</v>
      </c>
      <c r="B196">
        <v>13</v>
      </c>
      <c r="C196">
        <v>5</v>
      </c>
      <c r="D196">
        <v>0</v>
      </c>
      <c r="E196">
        <v>0</v>
      </c>
      <c r="F196">
        <v>0</v>
      </c>
      <c r="G196">
        <v>0</v>
      </c>
      <c r="H196">
        <v>1605188355828</v>
      </c>
      <c r="I196">
        <v>1605188379078</v>
      </c>
      <c r="K196" s="1" t="s">
        <v>517</v>
      </c>
      <c r="L196" s="1" t="s">
        <v>518</v>
      </c>
      <c r="M196" s="1" t="s">
        <v>519</v>
      </c>
      <c r="N196" s="1" t="s">
        <v>15</v>
      </c>
      <c r="O196">
        <v>1605188379078</v>
      </c>
    </row>
    <row r="197" spans="1:15" x14ac:dyDescent="0.3">
      <c r="A197">
        <v>204</v>
      </c>
      <c r="B197">
        <v>13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1605188528238</v>
      </c>
      <c r="I197">
        <v>1605188548971</v>
      </c>
      <c r="K197" s="1" t="s">
        <v>520</v>
      </c>
      <c r="L197" s="1" t="s">
        <v>521</v>
      </c>
      <c r="M197" s="1" t="s">
        <v>522</v>
      </c>
      <c r="N197" s="1" t="s">
        <v>15</v>
      </c>
      <c r="O197">
        <v>1605188548971</v>
      </c>
    </row>
    <row r="198" spans="1:15" x14ac:dyDescent="0.3">
      <c r="A198">
        <v>205</v>
      </c>
      <c r="B198">
        <v>50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1605188708449</v>
      </c>
      <c r="I198">
        <v>1614355770619</v>
      </c>
      <c r="K198" s="1" t="s">
        <v>523</v>
      </c>
      <c r="L198" s="1" t="s">
        <v>524</v>
      </c>
      <c r="M198" s="1" t="s">
        <v>525</v>
      </c>
      <c r="N198" s="1" t="s">
        <v>526</v>
      </c>
      <c r="O198">
        <v>1614355770619</v>
      </c>
    </row>
    <row r="199" spans="1:15" x14ac:dyDescent="0.3">
      <c r="A199">
        <v>206</v>
      </c>
      <c r="B199">
        <v>24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1605188912802</v>
      </c>
      <c r="I199">
        <v>1605896955401</v>
      </c>
      <c r="J199">
        <v>1605896957070</v>
      </c>
      <c r="K199" s="1" t="s">
        <v>527</v>
      </c>
      <c r="L199" s="1" t="s">
        <v>528</v>
      </c>
      <c r="M199" s="1" t="s">
        <v>258</v>
      </c>
      <c r="N199" s="1" t="s">
        <v>15</v>
      </c>
      <c r="O199">
        <v>1605896955401</v>
      </c>
    </row>
    <row r="200" spans="1:15" x14ac:dyDescent="0.3">
      <c r="A200">
        <v>207</v>
      </c>
      <c r="B200">
        <v>24</v>
      </c>
      <c r="C200">
        <v>5</v>
      </c>
      <c r="D200">
        <v>0</v>
      </c>
      <c r="E200">
        <v>0</v>
      </c>
      <c r="F200">
        <v>0</v>
      </c>
      <c r="G200">
        <v>0</v>
      </c>
      <c r="H200">
        <v>1605189005941</v>
      </c>
      <c r="I200">
        <v>1614364510069</v>
      </c>
      <c r="J200">
        <v>1614364511590</v>
      </c>
      <c r="K200" s="1" t="s">
        <v>529</v>
      </c>
      <c r="L200" s="1" t="s">
        <v>398</v>
      </c>
      <c r="M200" s="1" t="s">
        <v>530</v>
      </c>
      <c r="N200" s="1" t="s">
        <v>15</v>
      </c>
      <c r="O200">
        <v>1614364510069</v>
      </c>
    </row>
    <row r="201" spans="1:15" x14ac:dyDescent="0.3">
      <c r="A201">
        <v>208</v>
      </c>
      <c r="B201">
        <v>24</v>
      </c>
      <c r="C201">
        <v>4</v>
      </c>
      <c r="D201">
        <v>0</v>
      </c>
      <c r="E201">
        <v>0</v>
      </c>
      <c r="F201">
        <v>0</v>
      </c>
      <c r="G201">
        <v>0</v>
      </c>
      <c r="H201">
        <v>1605189140646</v>
      </c>
      <c r="I201">
        <v>1614869655643</v>
      </c>
      <c r="J201">
        <v>1614869656896</v>
      </c>
      <c r="K201" s="1" t="s">
        <v>531</v>
      </c>
      <c r="L201" s="1" t="s">
        <v>398</v>
      </c>
      <c r="M201" s="1" t="s">
        <v>532</v>
      </c>
      <c r="N201" s="1" t="s">
        <v>533</v>
      </c>
      <c r="O201">
        <v>1614869655643</v>
      </c>
    </row>
    <row r="202" spans="1:15" x14ac:dyDescent="0.3">
      <c r="A202">
        <v>209</v>
      </c>
      <c r="B202">
        <v>24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1605189211321</v>
      </c>
      <c r="I202">
        <v>1614870043165</v>
      </c>
      <c r="J202">
        <v>1614870046056</v>
      </c>
      <c r="K202" s="1" t="s">
        <v>534</v>
      </c>
      <c r="L202" s="1" t="s">
        <v>535</v>
      </c>
      <c r="M202" s="1" t="s">
        <v>536</v>
      </c>
      <c r="N202" s="1" t="s">
        <v>537</v>
      </c>
      <c r="O202">
        <v>1614870043165</v>
      </c>
    </row>
    <row r="203" spans="1:15" x14ac:dyDescent="0.3">
      <c r="A203">
        <v>210</v>
      </c>
      <c r="B203">
        <v>24</v>
      </c>
      <c r="C203">
        <v>5</v>
      </c>
      <c r="D203">
        <v>0</v>
      </c>
      <c r="E203">
        <v>0</v>
      </c>
      <c r="F203">
        <v>0</v>
      </c>
      <c r="G203">
        <v>0</v>
      </c>
      <c r="H203">
        <v>1605189370380</v>
      </c>
      <c r="I203">
        <v>1614953386829</v>
      </c>
      <c r="J203">
        <v>1614953388400</v>
      </c>
      <c r="K203" s="1" t="s">
        <v>538</v>
      </c>
      <c r="L203" s="1" t="s">
        <v>539</v>
      </c>
      <c r="M203" s="1" t="s">
        <v>107</v>
      </c>
      <c r="N203" s="1" t="s">
        <v>15</v>
      </c>
      <c r="O203">
        <v>1614953386829</v>
      </c>
    </row>
    <row r="204" spans="1:15" x14ac:dyDescent="0.3">
      <c r="A204">
        <v>211</v>
      </c>
      <c r="B204">
        <v>20</v>
      </c>
      <c r="C204">
        <v>5</v>
      </c>
      <c r="D204">
        <v>0</v>
      </c>
      <c r="E204">
        <v>0</v>
      </c>
      <c r="F204">
        <v>0</v>
      </c>
      <c r="G204">
        <v>0</v>
      </c>
      <c r="H204">
        <v>1605189645239</v>
      </c>
      <c r="I204">
        <v>1615406152935</v>
      </c>
      <c r="J204">
        <v>1615406154355</v>
      </c>
      <c r="K204" s="1" t="s">
        <v>540</v>
      </c>
      <c r="L204" s="1" t="s">
        <v>398</v>
      </c>
      <c r="M204" s="1" t="s">
        <v>541</v>
      </c>
      <c r="N204" s="1" t="s">
        <v>15</v>
      </c>
      <c r="O204">
        <v>1615406152935</v>
      </c>
    </row>
    <row r="205" spans="1:15" x14ac:dyDescent="0.3">
      <c r="A205">
        <v>212</v>
      </c>
      <c r="B205">
        <v>1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1605204944135</v>
      </c>
      <c r="I205">
        <v>1605204968378</v>
      </c>
      <c r="J205">
        <v>1605204969865</v>
      </c>
      <c r="K205" s="1" t="s">
        <v>259</v>
      </c>
      <c r="L205" s="1" t="s">
        <v>542</v>
      </c>
      <c r="M205" s="1" t="s">
        <v>172</v>
      </c>
      <c r="N205" s="1" t="s">
        <v>15</v>
      </c>
      <c r="O205">
        <v>1605204968378</v>
      </c>
    </row>
    <row r="206" spans="1:15" x14ac:dyDescent="0.3">
      <c r="A206">
        <v>213</v>
      </c>
      <c r="B206">
        <v>51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1605205064126</v>
      </c>
      <c r="I206">
        <v>1605205111304</v>
      </c>
      <c r="J206">
        <v>1605205112624</v>
      </c>
      <c r="K206" s="1" t="s">
        <v>543</v>
      </c>
      <c r="L206" s="1" t="s">
        <v>544</v>
      </c>
      <c r="M206" s="1" t="s">
        <v>545</v>
      </c>
      <c r="N206" s="1" t="s">
        <v>15</v>
      </c>
      <c r="O206">
        <v>1605205111304</v>
      </c>
    </row>
    <row r="207" spans="1:15" x14ac:dyDescent="0.3">
      <c r="A207">
        <v>214</v>
      </c>
      <c r="B207">
        <v>27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1605288751536</v>
      </c>
      <c r="I207">
        <v>1605529694958</v>
      </c>
      <c r="J207">
        <v>1605529699788</v>
      </c>
      <c r="K207" s="1" t="s">
        <v>546</v>
      </c>
      <c r="L207" s="1" t="s">
        <v>547</v>
      </c>
      <c r="M207" s="1" t="s">
        <v>548</v>
      </c>
      <c r="N207" s="1" t="s">
        <v>15</v>
      </c>
      <c r="O207">
        <v>1605529694958</v>
      </c>
    </row>
    <row r="208" spans="1:15" x14ac:dyDescent="0.3">
      <c r="A208">
        <v>215</v>
      </c>
      <c r="B208">
        <v>24</v>
      </c>
      <c r="C208">
        <v>5</v>
      </c>
      <c r="D208">
        <v>0</v>
      </c>
      <c r="E208">
        <v>0</v>
      </c>
      <c r="F208">
        <v>0</v>
      </c>
      <c r="G208">
        <v>0</v>
      </c>
      <c r="H208">
        <v>1605288858007</v>
      </c>
      <c r="I208">
        <v>1605288858007</v>
      </c>
      <c r="J208">
        <v>1620944627947</v>
      </c>
      <c r="K208" s="1" t="s">
        <v>549</v>
      </c>
      <c r="L208" s="1" t="s">
        <v>550</v>
      </c>
      <c r="M208" s="1" t="s">
        <v>551</v>
      </c>
      <c r="N208" s="1" t="s">
        <v>15</v>
      </c>
      <c r="O208">
        <v>1605288858007</v>
      </c>
    </row>
    <row r="209" spans="1:15" x14ac:dyDescent="0.3">
      <c r="A209">
        <v>216</v>
      </c>
      <c r="B209">
        <v>52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1605291061171</v>
      </c>
      <c r="I209">
        <v>1605291125352</v>
      </c>
      <c r="J209">
        <v>1605291127023</v>
      </c>
      <c r="K209" s="1" t="s">
        <v>552</v>
      </c>
      <c r="L209" s="1" t="s">
        <v>553</v>
      </c>
      <c r="M209" s="1" t="s">
        <v>15</v>
      </c>
      <c r="N209" s="1" t="s">
        <v>15</v>
      </c>
      <c r="O209">
        <v>1605291125352</v>
      </c>
    </row>
    <row r="210" spans="1:15" x14ac:dyDescent="0.3">
      <c r="A210">
        <v>217</v>
      </c>
      <c r="B210">
        <v>19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1605292415752</v>
      </c>
      <c r="I210">
        <v>1605292452107</v>
      </c>
      <c r="J210">
        <v>1605292453344</v>
      </c>
      <c r="K210" s="1" t="s">
        <v>554</v>
      </c>
      <c r="L210" s="1" t="s">
        <v>555</v>
      </c>
      <c r="M210" s="1" t="s">
        <v>556</v>
      </c>
      <c r="N210" s="1" t="s">
        <v>15</v>
      </c>
      <c r="O210">
        <v>1605292452107</v>
      </c>
    </row>
    <row r="211" spans="1:15" x14ac:dyDescent="0.3">
      <c r="A211">
        <v>218</v>
      </c>
      <c r="B211">
        <v>19</v>
      </c>
      <c r="C211">
        <v>5</v>
      </c>
      <c r="D211">
        <v>0</v>
      </c>
      <c r="E211">
        <v>0</v>
      </c>
      <c r="F211">
        <v>0</v>
      </c>
      <c r="G211">
        <v>0</v>
      </c>
      <c r="H211">
        <v>1605524994306</v>
      </c>
      <c r="I211">
        <v>1605525025878</v>
      </c>
      <c r="J211">
        <v>1605525027215</v>
      </c>
      <c r="K211" s="1" t="s">
        <v>557</v>
      </c>
      <c r="L211" s="1" t="s">
        <v>558</v>
      </c>
      <c r="M211" s="1" t="s">
        <v>559</v>
      </c>
      <c r="N211" s="1" t="s">
        <v>15</v>
      </c>
      <c r="O211">
        <v>1605525025878</v>
      </c>
    </row>
    <row r="212" spans="1:15" x14ac:dyDescent="0.3">
      <c r="A212">
        <v>219</v>
      </c>
      <c r="B212">
        <v>31</v>
      </c>
      <c r="C212">
        <v>5</v>
      </c>
      <c r="D212">
        <v>0</v>
      </c>
      <c r="E212">
        <v>0</v>
      </c>
      <c r="F212">
        <v>0</v>
      </c>
      <c r="G212">
        <v>0</v>
      </c>
      <c r="H212">
        <v>1605530071605</v>
      </c>
      <c r="I212">
        <v>1605530106856</v>
      </c>
      <c r="J212">
        <v>1605538794576</v>
      </c>
      <c r="K212" s="1" t="s">
        <v>560</v>
      </c>
      <c r="L212" s="1" t="s">
        <v>561</v>
      </c>
      <c r="M212" s="1" t="s">
        <v>562</v>
      </c>
      <c r="N212" s="1" t="s">
        <v>15</v>
      </c>
      <c r="O212">
        <v>1605530106856</v>
      </c>
    </row>
    <row r="213" spans="1:15" x14ac:dyDescent="0.3">
      <c r="A213">
        <v>220</v>
      </c>
      <c r="B213">
        <v>2</v>
      </c>
      <c r="C213">
        <v>5</v>
      </c>
      <c r="D213">
        <v>0</v>
      </c>
      <c r="E213">
        <v>0</v>
      </c>
      <c r="F213">
        <v>0</v>
      </c>
      <c r="G213">
        <v>0</v>
      </c>
      <c r="H213">
        <v>1605546916151</v>
      </c>
      <c r="I213">
        <v>1605546928393</v>
      </c>
      <c r="J213">
        <v>1605546929763</v>
      </c>
      <c r="K213" s="1" t="s">
        <v>563</v>
      </c>
      <c r="L213" s="1" t="s">
        <v>564</v>
      </c>
      <c r="M213" s="1" t="s">
        <v>565</v>
      </c>
      <c r="N213" s="1" t="s">
        <v>15</v>
      </c>
      <c r="O213">
        <v>1605546928393</v>
      </c>
    </row>
    <row r="214" spans="1:15" x14ac:dyDescent="0.3">
      <c r="A214">
        <v>221</v>
      </c>
      <c r="B214">
        <v>21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1605549515063</v>
      </c>
      <c r="I214">
        <v>1605549525982</v>
      </c>
      <c r="J214">
        <v>1605549527386</v>
      </c>
      <c r="K214" s="1" t="s">
        <v>566</v>
      </c>
      <c r="L214" s="1" t="s">
        <v>567</v>
      </c>
      <c r="M214" s="1" t="s">
        <v>568</v>
      </c>
      <c r="N214" s="1" t="s">
        <v>15</v>
      </c>
      <c r="O214">
        <v>1605549525982</v>
      </c>
    </row>
    <row r="215" spans="1:15" x14ac:dyDescent="0.3">
      <c r="A215">
        <v>222</v>
      </c>
      <c r="B215">
        <v>21</v>
      </c>
      <c r="C215">
        <v>5</v>
      </c>
      <c r="D215">
        <v>0</v>
      </c>
      <c r="E215">
        <v>0</v>
      </c>
      <c r="F215">
        <v>0</v>
      </c>
      <c r="G215">
        <v>0</v>
      </c>
      <c r="H215">
        <v>1605552682602</v>
      </c>
      <c r="I215">
        <v>1605552695869</v>
      </c>
      <c r="J215">
        <v>1605627595992</v>
      </c>
      <c r="K215" s="1" t="s">
        <v>569</v>
      </c>
      <c r="L215" s="1" t="s">
        <v>570</v>
      </c>
      <c r="M215" s="1" t="s">
        <v>571</v>
      </c>
      <c r="N215" s="1" t="s">
        <v>15</v>
      </c>
      <c r="O215">
        <v>1605552695869</v>
      </c>
    </row>
    <row r="216" spans="1:15" x14ac:dyDescent="0.3">
      <c r="A216">
        <v>223</v>
      </c>
      <c r="B216">
        <v>25</v>
      </c>
      <c r="C216">
        <v>5</v>
      </c>
      <c r="D216">
        <v>0</v>
      </c>
      <c r="E216">
        <v>0</v>
      </c>
      <c r="F216">
        <v>0</v>
      </c>
      <c r="G216">
        <v>0</v>
      </c>
      <c r="H216">
        <v>1605612239979</v>
      </c>
      <c r="I216">
        <v>1605612258008</v>
      </c>
      <c r="J216">
        <v>1614364017049</v>
      </c>
      <c r="K216" s="1" t="s">
        <v>572</v>
      </c>
      <c r="L216" s="1" t="s">
        <v>431</v>
      </c>
      <c r="M216" s="1" t="s">
        <v>573</v>
      </c>
      <c r="N216" s="1" t="s">
        <v>15</v>
      </c>
      <c r="O216">
        <v>1605612258008</v>
      </c>
    </row>
    <row r="217" spans="1:15" x14ac:dyDescent="0.3">
      <c r="A217">
        <v>224</v>
      </c>
      <c r="B217">
        <v>12</v>
      </c>
      <c r="C217">
        <v>5</v>
      </c>
      <c r="D217">
        <v>0</v>
      </c>
      <c r="E217">
        <v>0</v>
      </c>
      <c r="F217">
        <v>0</v>
      </c>
      <c r="G217">
        <v>0</v>
      </c>
      <c r="H217">
        <v>1605624802296</v>
      </c>
      <c r="I217">
        <v>1605624849931</v>
      </c>
      <c r="J217">
        <v>1605624851202</v>
      </c>
      <c r="K217" s="1" t="s">
        <v>574</v>
      </c>
      <c r="L217" s="1" t="s">
        <v>575</v>
      </c>
      <c r="M217" s="1" t="s">
        <v>15</v>
      </c>
      <c r="N217" s="1" t="s">
        <v>15</v>
      </c>
      <c r="O217">
        <v>1605624849931</v>
      </c>
    </row>
    <row r="218" spans="1:15" x14ac:dyDescent="0.3">
      <c r="A218">
        <v>225</v>
      </c>
      <c r="B218">
        <v>12</v>
      </c>
      <c r="C218">
        <v>5</v>
      </c>
      <c r="D218">
        <v>0</v>
      </c>
      <c r="E218">
        <v>0</v>
      </c>
      <c r="F218">
        <v>0</v>
      </c>
      <c r="G218">
        <v>0</v>
      </c>
      <c r="H218">
        <v>1605624944148</v>
      </c>
      <c r="I218">
        <v>1605624997636</v>
      </c>
      <c r="J218">
        <v>1605624999207</v>
      </c>
      <c r="K218" s="1" t="s">
        <v>394</v>
      </c>
      <c r="L218" s="1" t="s">
        <v>576</v>
      </c>
      <c r="M218" s="1" t="s">
        <v>15</v>
      </c>
      <c r="N218" s="1" t="s">
        <v>15</v>
      </c>
      <c r="O218">
        <v>1605624997636</v>
      </c>
    </row>
    <row r="219" spans="1:15" x14ac:dyDescent="0.3">
      <c r="A219">
        <v>226</v>
      </c>
      <c r="B219">
        <v>24</v>
      </c>
      <c r="C219">
        <v>5</v>
      </c>
      <c r="D219">
        <v>0</v>
      </c>
      <c r="E219">
        <v>0</v>
      </c>
      <c r="F219">
        <v>0</v>
      </c>
      <c r="G219">
        <v>0</v>
      </c>
      <c r="H219">
        <v>1605627794976</v>
      </c>
      <c r="I219">
        <v>1614614443477</v>
      </c>
      <c r="J219">
        <v>1614614444863</v>
      </c>
      <c r="K219" s="1" t="s">
        <v>577</v>
      </c>
      <c r="L219" s="1" t="s">
        <v>578</v>
      </c>
      <c r="M219" s="1" t="s">
        <v>579</v>
      </c>
      <c r="N219" s="1" t="s">
        <v>15</v>
      </c>
      <c r="O219">
        <v>1614614443477</v>
      </c>
    </row>
    <row r="220" spans="1:15" x14ac:dyDescent="0.3">
      <c r="A220">
        <v>227</v>
      </c>
      <c r="B220">
        <v>53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1605635865184</v>
      </c>
      <c r="I220">
        <v>1605635885167</v>
      </c>
      <c r="J220">
        <v>1605635886520</v>
      </c>
      <c r="K220" s="1" t="s">
        <v>580</v>
      </c>
      <c r="L220" s="1" t="s">
        <v>581</v>
      </c>
      <c r="M220" s="1" t="s">
        <v>15</v>
      </c>
      <c r="N220" s="1" t="s">
        <v>15</v>
      </c>
      <c r="O220">
        <v>1605635885167</v>
      </c>
    </row>
    <row r="221" spans="1:15" x14ac:dyDescent="0.3">
      <c r="A221">
        <v>228</v>
      </c>
      <c r="B221">
        <v>24</v>
      </c>
      <c r="C221">
        <v>5</v>
      </c>
      <c r="D221">
        <v>0</v>
      </c>
      <c r="E221">
        <v>0</v>
      </c>
      <c r="F221">
        <v>0</v>
      </c>
      <c r="G221">
        <v>0</v>
      </c>
      <c r="H221">
        <v>1605640175214</v>
      </c>
      <c r="I221">
        <v>1614614536210</v>
      </c>
      <c r="J221">
        <v>1614614537632</v>
      </c>
      <c r="K221" s="1" t="s">
        <v>582</v>
      </c>
      <c r="L221" s="1" t="s">
        <v>583</v>
      </c>
      <c r="M221" s="1" t="s">
        <v>15</v>
      </c>
      <c r="N221" s="1" t="s">
        <v>15</v>
      </c>
      <c r="O221">
        <v>1614614536210</v>
      </c>
    </row>
    <row r="222" spans="1:15" x14ac:dyDescent="0.3">
      <c r="A222">
        <v>229</v>
      </c>
      <c r="B222">
        <v>24</v>
      </c>
      <c r="C222">
        <v>5</v>
      </c>
      <c r="D222">
        <v>0</v>
      </c>
      <c r="E222">
        <v>0</v>
      </c>
      <c r="F222">
        <v>0</v>
      </c>
      <c r="G222">
        <v>0</v>
      </c>
      <c r="H222">
        <v>1605640292994</v>
      </c>
      <c r="I222">
        <v>1614614560370</v>
      </c>
      <c r="J222">
        <v>1614614561640</v>
      </c>
      <c r="K222" s="1" t="s">
        <v>584</v>
      </c>
      <c r="L222" s="1" t="s">
        <v>585</v>
      </c>
      <c r="M222" s="1" t="s">
        <v>15</v>
      </c>
      <c r="N222" s="1" t="s">
        <v>15</v>
      </c>
      <c r="O222">
        <v>1614614560370</v>
      </c>
    </row>
    <row r="223" spans="1:15" x14ac:dyDescent="0.3">
      <c r="A223">
        <v>230</v>
      </c>
      <c r="B223">
        <v>24</v>
      </c>
      <c r="C223">
        <v>5</v>
      </c>
      <c r="D223">
        <v>0</v>
      </c>
      <c r="E223">
        <v>0</v>
      </c>
      <c r="F223">
        <v>0</v>
      </c>
      <c r="G223">
        <v>0</v>
      </c>
      <c r="H223">
        <v>1605640396997</v>
      </c>
      <c r="I223">
        <v>1614614591466</v>
      </c>
      <c r="J223">
        <v>1614614592702</v>
      </c>
      <c r="K223" s="1" t="s">
        <v>586</v>
      </c>
      <c r="L223" s="1" t="s">
        <v>587</v>
      </c>
      <c r="M223" s="1" t="s">
        <v>15</v>
      </c>
      <c r="N223" s="1" t="s">
        <v>15</v>
      </c>
      <c r="O223">
        <v>1614614591466</v>
      </c>
    </row>
    <row r="224" spans="1:15" x14ac:dyDescent="0.3">
      <c r="A224">
        <v>231</v>
      </c>
      <c r="B224">
        <v>24</v>
      </c>
      <c r="C224">
        <v>5</v>
      </c>
      <c r="D224">
        <v>0</v>
      </c>
      <c r="E224">
        <v>0</v>
      </c>
      <c r="F224">
        <v>0</v>
      </c>
      <c r="G224">
        <v>0</v>
      </c>
      <c r="H224">
        <v>1605640519744</v>
      </c>
      <c r="I224">
        <v>1614614609912</v>
      </c>
      <c r="J224">
        <v>1614614612501</v>
      </c>
      <c r="K224" s="1" t="s">
        <v>588</v>
      </c>
      <c r="L224" s="1" t="s">
        <v>589</v>
      </c>
      <c r="M224" s="1" t="s">
        <v>15</v>
      </c>
      <c r="N224" s="1" t="s">
        <v>15</v>
      </c>
      <c r="O224">
        <v>1614614609912</v>
      </c>
    </row>
    <row r="225" spans="1:15" x14ac:dyDescent="0.3">
      <c r="A225">
        <v>232</v>
      </c>
      <c r="B225">
        <v>54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1605701296531</v>
      </c>
      <c r="I225">
        <v>1605701296531</v>
      </c>
      <c r="K225" s="1" t="s">
        <v>590</v>
      </c>
      <c r="L225" s="1" t="s">
        <v>591</v>
      </c>
      <c r="M225" s="1" t="s">
        <v>592</v>
      </c>
      <c r="N225" s="1" t="s">
        <v>15</v>
      </c>
      <c r="O225">
        <v>1605701296531</v>
      </c>
    </row>
    <row r="226" spans="1:15" x14ac:dyDescent="0.3">
      <c r="A226">
        <v>233</v>
      </c>
      <c r="B226">
        <v>54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1605701561763</v>
      </c>
      <c r="I226">
        <v>1605701561763</v>
      </c>
      <c r="K226" s="1" t="s">
        <v>593</v>
      </c>
      <c r="L226" s="1" t="s">
        <v>594</v>
      </c>
      <c r="M226" s="1" t="s">
        <v>595</v>
      </c>
      <c r="N226" s="1" t="s">
        <v>15</v>
      </c>
      <c r="O226">
        <v>1605701561763</v>
      </c>
    </row>
    <row r="227" spans="1:15" x14ac:dyDescent="0.3">
      <c r="A227">
        <v>234</v>
      </c>
      <c r="B227">
        <v>37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1605701954251</v>
      </c>
      <c r="I227">
        <v>1605701954251</v>
      </c>
      <c r="K227" s="1" t="s">
        <v>218</v>
      </c>
      <c r="L227" s="1" t="s">
        <v>596</v>
      </c>
      <c r="M227" s="1" t="s">
        <v>597</v>
      </c>
      <c r="N227" s="1" t="s">
        <v>15</v>
      </c>
      <c r="O227">
        <v>1605701954251</v>
      </c>
    </row>
    <row r="228" spans="1:15" x14ac:dyDescent="0.3">
      <c r="A228">
        <v>236</v>
      </c>
      <c r="B228">
        <v>55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1605702571686</v>
      </c>
      <c r="I228">
        <v>1605702571686</v>
      </c>
      <c r="K228" s="1" t="s">
        <v>598</v>
      </c>
      <c r="L228" s="1" t="s">
        <v>599</v>
      </c>
      <c r="M228" s="1" t="s">
        <v>600</v>
      </c>
      <c r="N228" s="1" t="s">
        <v>15</v>
      </c>
      <c r="O228">
        <v>1605702571686</v>
      </c>
    </row>
    <row r="229" spans="1:15" x14ac:dyDescent="0.3">
      <c r="A229">
        <v>237</v>
      </c>
      <c r="B229">
        <v>56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1605702801597</v>
      </c>
      <c r="I229">
        <v>1605702801597</v>
      </c>
      <c r="K229" s="1" t="s">
        <v>601</v>
      </c>
      <c r="L229" s="1" t="s">
        <v>602</v>
      </c>
      <c r="M229" s="1" t="s">
        <v>603</v>
      </c>
      <c r="N229" s="1" t="s">
        <v>15</v>
      </c>
      <c r="O229">
        <v>1605702801597</v>
      </c>
    </row>
    <row r="230" spans="1:15" x14ac:dyDescent="0.3">
      <c r="A230">
        <v>238</v>
      </c>
      <c r="B230">
        <v>56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1605703181248</v>
      </c>
      <c r="I230">
        <v>1605703181248</v>
      </c>
      <c r="K230" s="1" t="s">
        <v>604</v>
      </c>
      <c r="L230" s="1" t="s">
        <v>605</v>
      </c>
      <c r="M230" s="1" t="s">
        <v>15</v>
      </c>
      <c r="N230" s="1" t="s">
        <v>15</v>
      </c>
      <c r="O230">
        <v>1605703181248</v>
      </c>
    </row>
    <row r="231" spans="1:15" x14ac:dyDescent="0.3">
      <c r="A231">
        <v>239</v>
      </c>
      <c r="B231">
        <v>57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1605703433470</v>
      </c>
      <c r="I231">
        <v>1605703433470</v>
      </c>
      <c r="K231" s="1" t="s">
        <v>606</v>
      </c>
      <c r="L231" s="1" t="s">
        <v>607</v>
      </c>
      <c r="M231" s="1" t="s">
        <v>608</v>
      </c>
      <c r="N231" s="1" t="s">
        <v>15</v>
      </c>
      <c r="O231">
        <v>1605703433470</v>
      </c>
    </row>
    <row r="232" spans="1:15" x14ac:dyDescent="0.3">
      <c r="A232">
        <v>240</v>
      </c>
      <c r="B232">
        <v>57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1605703957471</v>
      </c>
      <c r="I232">
        <v>1605703957471</v>
      </c>
      <c r="K232" s="1" t="s">
        <v>609</v>
      </c>
      <c r="L232" s="1" t="s">
        <v>610</v>
      </c>
      <c r="M232" s="1" t="s">
        <v>611</v>
      </c>
      <c r="N232" s="1" t="s">
        <v>612</v>
      </c>
      <c r="O232">
        <v>1605703957471</v>
      </c>
    </row>
    <row r="233" spans="1:15" x14ac:dyDescent="0.3">
      <c r="A233">
        <v>241</v>
      </c>
      <c r="B233">
        <v>58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1605704064289</v>
      </c>
      <c r="I233">
        <v>1605704064289</v>
      </c>
      <c r="K233" s="1" t="s">
        <v>609</v>
      </c>
      <c r="L233" s="1" t="s">
        <v>613</v>
      </c>
      <c r="M233" s="1" t="s">
        <v>603</v>
      </c>
      <c r="N233" s="1" t="s">
        <v>614</v>
      </c>
      <c r="O233">
        <v>1605704064289</v>
      </c>
    </row>
    <row r="234" spans="1:15" x14ac:dyDescent="0.3">
      <c r="A234">
        <v>242</v>
      </c>
      <c r="B234">
        <v>57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1605704306214</v>
      </c>
      <c r="I234">
        <v>1605704306214</v>
      </c>
      <c r="K234" s="1" t="s">
        <v>615</v>
      </c>
      <c r="L234" s="1" t="s">
        <v>616</v>
      </c>
      <c r="M234" s="1" t="s">
        <v>617</v>
      </c>
      <c r="N234" s="1" t="s">
        <v>15</v>
      </c>
      <c r="O234">
        <v>1605704306214</v>
      </c>
    </row>
    <row r="235" spans="1:15" x14ac:dyDescent="0.3">
      <c r="A235">
        <v>243</v>
      </c>
      <c r="B235">
        <v>59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1605704422932</v>
      </c>
      <c r="I235">
        <v>1605704422932</v>
      </c>
      <c r="K235" s="1" t="s">
        <v>618</v>
      </c>
      <c r="L235" s="1" t="s">
        <v>613</v>
      </c>
      <c r="M235" s="1" t="s">
        <v>619</v>
      </c>
      <c r="N235" s="1" t="s">
        <v>15</v>
      </c>
      <c r="O235">
        <v>1605704422932</v>
      </c>
    </row>
    <row r="236" spans="1:15" x14ac:dyDescent="0.3">
      <c r="A236">
        <v>244</v>
      </c>
      <c r="B236">
        <v>59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1605704944458</v>
      </c>
      <c r="I236">
        <v>1605704944458</v>
      </c>
      <c r="K236" s="1" t="s">
        <v>620</v>
      </c>
      <c r="L236" s="1" t="s">
        <v>621</v>
      </c>
      <c r="M236" s="1" t="s">
        <v>622</v>
      </c>
      <c r="N236" s="1" t="s">
        <v>15</v>
      </c>
      <c r="O236">
        <v>1605704944458</v>
      </c>
    </row>
    <row r="237" spans="1:15" x14ac:dyDescent="0.3">
      <c r="A237">
        <v>245</v>
      </c>
      <c r="B237">
        <v>59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1605705205406</v>
      </c>
      <c r="I237">
        <v>1605705205406</v>
      </c>
      <c r="K237" s="1" t="s">
        <v>606</v>
      </c>
      <c r="L237" s="1" t="s">
        <v>623</v>
      </c>
      <c r="M237" s="1" t="s">
        <v>624</v>
      </c>
      <c r="N237" s="1" t="s">
        <v>15</v>
      </c>
      <c r="O237">
        <v>1605705205406</v>
      </c>
    </row>
    <row r="238" spans="1:15" x14ac:dyDescent="0.3">
      <c r="A238">
        <v>246</v>
      </c>
      <c r="B238">
        <v>60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1605705450627</v>
      </c>
      <c r="I238">
        <v>1605705450627</v>
      </c>
      <c r="K238" s="1" t="s">
        <v>625</v>
      </c>
      <c r="L238" s="1" t="s">
        <v>626</v>
      </c>
      <c r="M238" s="1" t="s">
        <v>15</v>
      </c>
      <c r="N238" s="1" t="s">
        <v>15</v>
      </c>
      <c r="O238">
        <v>1605705450627</v>
      </c>
    </row>
    <row r="239" spans="1:15" x14ac:dyDescent="0.3">
      <c r="A239">
        <v>247</v>
      </c>
      <c r="B239">
        <v>60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1605705642805</v>
      </c>
      <c r="I239">
        <v>1605705642805</v>
      </c>
      <c r="K239" s="1" t="s">
        <v>606</v>
      </c>
      <c r="L239" s="1" t="s">
        <v>627</v>
      </c>
      <c r="M239" s="1" t="s">
        <v>15</v>
      </c>
      <c r="N239" s="1" t="s">
        <v>15</v>
      </c>
      <c r="O239">
        <v>1605705642805</v>
      </c>
    </row>
    <row r="240" spans="1:15" x14ac:dyDescent="0.3">
      <c r="A240">
        <v>248</v>
      </c>
      <c r="B240">
        <v>61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1605706175946</v>
      </c>
      <c r="I240">
        <v>1605706175946</v>
      </c>
      <c r="K240" s="1" t="s">
        <v>628</v>
      </c>
      <c r="L240" s="1" t="s">
        <v>613</v>
      </c>
      <c r="M240" s="1" t="s">
        <v>629</v>
      </c>
      <c r="N240" s="1" t="s">
        <v>15</v>
      </c>
      <c r="O240">
        <v>1605706175946</v>
      </c>
    </row>
    <row r="241" spans="1:15" x14ac:dyDescent="0.3">
      <c r="A241">
        <v>249</v>
      </c>
      <c r="B241">
        <v>62</v>
      </c>
      <c r="C241">
        <v>5</v>
      </c>
      <c r="D241">
        <v>0</v>
      </c>
      <c r="E241">
        <v>0</v>
      </c>
      <c r="F241">
        <v>0</v>
      </c>
      <c r="G241">
        <v>0</v>
      </c>
      <c r="H241">
        <v>1605706686817</v>
      </c>
      <c r="I241">
        <v>1605714364668</v>
      </c>
      <c r="J241">
        <v>1605714366071</v>
      </c>
      <c r="K241" s="1" t="s">
        <v>630</v>
      </c>
      <c r="L241" s="1" t="s">
        <v>631</v>
      </c>
      <c r="M241" s="1" t="s">
        <v>632</v>
      </c>
      <c r="N241" s="1" t="s">
        <v>15</v>
      </c>
      <c r="O241">
        <v>1605714364668</v>
      </c>
    </row>
    <row r="242" spans="1:15" x14ac:dyDescent="0.3">
      <c r="A242">
        <v>250</v>
      </c>
      <c r="B242">
        <v>63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1605707319552</v>
      </c>
      <c r="I242">
        <v>1605707319552</v>
      </c>
      <c r="K242" s="1" t="s">
        <v>633</v>
      </c>
      <c r="L242" s="1" t="s">
        <v>15</v>
      </c>
      <c r="M242" s="1" t="s">
        <v>15</v>
      </c>
      <c r="N242" s="1" t="s">
        <v>15</v>
      </c>
      <c r="O242">
        <v>1605707319552</v>
      </c>
    </row>
    <row r="243" spans="1:15" x14ac:dyDescent="0.3">
      <c r="A243">
        <v>251</v>
      </c>
      <c r="B243">
        <v>22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1605708327845</v>
      </c>
      <c r="I243">
        <v>1605708327845</v>
      </c>
      <c r="K243" s="1" t="s">
        <v>634</v>
      </c>
      <c r="L243" s="1" t="s">
        <v>635</v>
      </c>
      <c r="M243" s="1" t="s">
        <v>636</v>
      </c>
      <c r="N243" s="1" t="s">
        <v>637</v>
      </c>
      <c r="O243">
        <v>1605708327845</v>
      </c>
    </row>
    <row r="244" spans="1:15" x14ac:dyDescent="0.3">
      <c r="A244">
        <v>252</v>
      </c>
      <c r="B244">
        <v>22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1605708444335</v>
      </c>
      <c r="I244">
        <v>1605708444335</v>
      </c>
      <c r="K244" s="1" t="s">
        <v>638</v>
      </c>
      <c r="L244" s="1" t="s">
        <v>639</v>
      </c>
      <c r="M244" s="1" t="s">
        <v>15</v>
      </c>
      <c r="N244" s="1" t="s">
        <v>15</v>
      </c>
      <c r="O244">
        <v>1605708444335</v>
      </c>
    </row>
    <row r="245" spans="1:15" x14ac:dyDescent="0.3">
      <c r="A245">
        <v>253</v>
      </c>
      <c r="B245">
        <v>22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1605708626040</v>
      </c>
      <c r="I245">
        <v>1605708626040</v>
      </c>
      <c r="K245" s="1" t="s">
        <v>640</v>
      </c>
      <c r="L245" s="1" t="s">
        <v>641</v>
      </c>
      <c r="M245" s="1" t="s">
        <v>642</v>
      </c>
      <c r="N245" s="1" t="s">
        <v>643</v>
      </c>
      <c r="O245">
        <v>1605708626040</v>
      </c>
    </row>
    <row r="246" spans="1:15" x14ac:dyDescent="0.3">
      <c r="A246">
        <v>254</v>
      </c>
      <c r="B246">
        <v>22</v>
      </c>
      <c r="C246">
        <v>5</v>
      </c>
      <c r="D246">
        <v>0</v>
      </c>
      <c r="E246">
        <v>0</v>
      </c>
      <c r="F246">
        <v>0</v>
      </c>
      <c r="G246">
        <v>0</v>
      </c>
      <c r="H246">
        <v>1605708725832</v>
      </c>
      <c r="I246">
        <v>1605708725832</v>
      </c>
      <c r="J246">
        <v>1606329574393</v>
      </c>
      <c r="K246" s="1" t="s">
        <v>644</v>
      </c>
      <c r="L246" s="1" t="s">
        <v>645</v>
      </c>
      <c r="M246" s="1" t="s">
        <v>646</v>
      </c>
      <c r="N246" s="1" t="s">
        <v>15</v>
      </c>
      <c r="O246">
        <v>1605708725832</v>
      </c>
    </row>
    <row r="247" spans="1:15" x14ac:dyDescent="0.3">
      <c r="A247">
        <v>255</v>
      </c>
      <c r="B247">
        <v>22</v>
      </c>
      <c r="C247">
        <v>5</v>
      </c>
      <c r="D247">
        <v>3</v>
      </c>
      <c r="E247">
        <v>0</v>
      </c>
      <c r="F247">
        <v>0</v>
      </c>
      <c r="G247">
        <v>3</v>
      </c>
      <c r="H247">
        <v>1605709091656</v>
      </c>
      <c r="I247">
        <v>1605118452144</v>
      </c>
      <c r="J247">
        <v>1612199009581</v>
      </c>
      <c r="K247" s="1" t="s">
        <v>647</v>
      </c>
      <c r="L247" s="1" t="s">
        <v>648</v>
      </c>
      <c r="M247" s="1" t="s">
        <v>649</v>
      </c>
      <c r="N247" s="1" t="s">
        <v>650</v>
      </c>
      <c r="O247">
        <v>1614787153146</v>
      </c>
    </row>
    <row r="248" spans="1:15" x14ac:dyDescent="0.3">
      <c r="A248">
        <v>256</v>
      </c>
      <c r="B248">
        <v>37</v>
      </c>
      <c r="C248">
        <v>5</v>
      </c>
      <c r="D248">
        <v>0</v>
      </c>
      <c r="E248">
        <v>0</v>
      </c>
      <c r="F248">
        <v>0</v>
      </c>
      <c r="G248">
        <v>0</v>
      </c>
      <c r="H248">
        <v>1605781128281</v>
      </c>
      <c r="I248">
        <v>1605781147967</v>
      </c>
      <c r="J248">
        <v>1605781150607</v>
      </c>
      <c r="K248" s="1" t="s">
        <v>184</v>
      </c>
      <c r="L248" s="1" t="s">
        <v>185</v>
      </c>
      <c r="M248" s="1" t="s">
        <v>651</v>
      </c>
      <c r="N248" s="1" t="s">
        <v>15</v>
      </c>
      <c r="O248">
        <v>1605781147967</v>
      </c>
    </row>
    <row r="249" spans="1:15" x14ac:dyDescent="0.3">
      <c r="A249">
        <v>257</v>
      </c>
      <c r="B249">
        <v>22</v>
      </c>
      <c r="C249">
        <v>5</v>
      </c>
      <c r="D249">
        <v>0</v>
      </c>
      <c r="E249">
        <v>0</v>
      </c>
      <c r="F249">
        <v>0</v>
      </c>
      <c r="G249">
        <v>0</v>
      </c>
      <c r="H249">
        <v>1605791130595</v>
      </c>
      <c r="I249">
        <v>1605791147152</v>
      </c>
      <c r="J249">
        <v>1605791148622</v>
      </c>
      <c r="K249" s="1" t="s">
        <v>652</v>
      </c>
      <c r="L249" s="1" t="s">
        <v>653</v>
      </c>
      <c r="M249" s="1" t="s">
        <v>15</v>
      </c>
      <c r="N249" s="1" t="s">
        <v>15</v>
      </c>
      <c r="O249">
        <v>1605791147152</v>
      </c>
    </row>
    <row r="250" spans="1:15" x14ac:dyDescent="0.3">
      <c r="A250">
        <v>258</v>
      </c>
      <c r="B250">
        <v>48</v>
      </c>
      <c r="C250">
        <v>5</v>
      </c>
      <c r="D250">
        <v>0</v>
      </c>
      <c r="E250">
        <v>0</v>
      </c>
      <c r="F250">
        <v>0</v>
      </c>
      <c r="G250">
        <v>0</v>
      </c>
      <c r="H250">
        <v>1605804574843</v>
      </c>
      <c r="I250">
        <v>1605804594220</v>
      </c>
      <c r="J250">
        <v>1605804595657</v>
      </c>
      <c r="K250" s="1" t="s">
        <v>654</v>
      </c>
      <c r="L250" s="1" t="s">
        <v>655</v>
      </c>
      <c r="M250" s="1" t="s">
        <v>656</v>
      </c>
      <c r="N250" s="1" t="s">
        <v>15</v>
      </c>
      <c r="O250">
        <v>1605804594220</v>
      </c>
    </row>
    <row r="251" spans="1:15" x14ac:dyDescent="0.3">
      <c r="A251">
        <v>259</v>
      </c>
      <c r="B251">
        <v>31</v>
      </c>
      <c r="C251">
        <v>5</v>
      </c>
      <c r="D251">
        <v>0</v>
      </c>
      <c r="E251">
        <v>0</v>
      </c>
      <c r="F251">
        <v>0</v>
      </c>
      <c r="G251">
        <v>0</v>
      </c>
      <c r="H251">
        <v>1605807102764</v>
      </c>
      <c r="I251">
        <v>1605807128549</v>
      </c>
      <c r="J251">
        <v>1605807130168</v>
      </c>
      <c r="K251" s="1" t="s">
        <v>657</v>
      </c>
      <c r="L251" s="1" t="s">
        <v>658</v>
      </c>
      <c r="M251" s="1" t="s">
        <v>659</v>
      </c>
      <c r="N251" s="1" t="s">
        <v>15</v>
      </c>
      <c r="O251">
        <v>1605807128549</v>
      </c>
    </row>
    <row r="252" spans="1:15" x14ac:dyDescent="0.3">
      <c r="A252">
        <v>260</v>
      </c>
      <c r="B252">
        <v>17</v>
      </c>
      <c r="C252">
        <v>5</v>
      </c>
      <c r="D252">
        <v>0</v>
      </c>
      <c r="E252">
        <v>0</v>
      </c>
      <c r="F252">
        <v>0</v>
      </c>
      <c r="G252">
        <v>0</v>
      </c>
      <c r="H252">
        <v>1605807319767</v>
      </c>
      <c r="I252">
        <v>1605807319767</v>
      </c>
      <c r="J252">
        <v>1606169616258</v>
      </c>
      <c r="K252" s="1" t="s">
        <v>660</v>
      </c>
      <c r="L252" s="1" t="s">
        <v>661</v>
      </c>
      <c r="M252" s="1" t="s">
        <v>15</v>
      </c>
      <c r="N252" s="1" t="s">
        <v>15</v>
      </c>
      <c r="O252">
        <v>1605807319767</v>
      </c>
    </row>
    <row r="253" spans="1:15" x14ac:dyDescent="0.3">
      <c r="A253">
        <v>261</v>
      </c>
      <c r="B253">
        <v>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1605807339149</v>
      </c>
      <c r="I253">
        <v>1605807356956</v>
      </c>
      <c r="J253">
        <v>1605807358661</v>
      </c>
      <c r="K253" s="1" t="s">
        <v>662</v>
      </c>
      <c r="L253" s="1" t="s">
        <v>663</v>
      </c>
      <c r="M253" s="1" t="s">
        <v>664</v>
      </c>
      <c r="N253" s="1" t="s">
        <v>15</v>
      </c>
      <c r="O253">
        <v>1605807356956</v>
      </c>
    </row>
    <row r="254" spans="1:15" x14ac:dyDescent="0.3">
      <c r="A254">
        <v>262</v>
      </c>
      <c r="B254">
        <v>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1605808332222</v>
      </c>
      <c r="I254">
        <v>1605808332222</v>
      </c>
      <c r="K254" s="1" t="s">
        <v>665</v>
      </c>
      <c r="L254" s="1" t="s">
        <v>666</v>
      </c>
      <c r="M254" s="1" t="s">
        <v>667</v>
      </c>
      <c r="N254" s="1" t="s">
        <v>15</v>
      </c>
      <c r="O254">
        <v>1605808332222</v>
      </c>
    </row>
    <row r="255" spans="1:15" x14ac:dyDescent="0.3">
      <c r="A255">
        <v>263</v>
      </c>
      <c r="B255">
        <v>55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1605867851625</v>
      </c>
      <c r="I255">
        <v>1605867851625</v>
      </c>
      <c r="K255" s="1" t="s">
        <v>615</v>
      </c>
      <c r="L255" s="1" t="s">
        <v>668</v>
      </c>
      <c r="M255" s="1" t="s">
        <v>669</v>
      </c>
      <c r="N255" s="1" t="s">
        <v>15</v>
      </c>
      <c r="O255">
        <v>1605867851625</v>
      </c>
    </row>
    <row r="256" spans="1:15" x14ac:dyDescent="0.3">
      <c r="A256">
        <v>264</v>
      </c>
      <c r="B256">
        <v>59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1605868401650</v>
      </c>
      <c r="I256">
        <v>1605868401650</v>
      </c>
      <c r="K256" s="1" t="s">
        <v>615</v>
      </c>
      <c r="L256" s="1" t="s">
        <v>670</v>
      </c>
      <c r="M256" s="1" t="s">
        <v>617</v>
      </c>
      <c r="N256" s="1" t="s">
        <v>15</v>
      </c>
      <c r="O256">
        <v>1605868401650</v>
      </c>
    </row>
    <row r="257" spans="1:15" x14ac:dyDescent="0.3">
      <c r="A257">
        <v>265</v>
      </c>
      <c r="B257">
        <v>61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1605868616414</v>
      </c>
      <c r="I257">
        <v>1605868616414</v>
      </c>
      <c r="K257" s="1" t="s">
        <v>671</v>
      </c>
      <c r="L257" s="1" t="s">
        <v>672</v>
      </c>
      <c r="M257" s="1" t="s">
        <v>673</v>
      </c>
      <c r="N257" s="1" t="s">
        <v>15</v>
      </c>
      <c r="O257">
        <v>1605868616414</v>
      </c>
    </row>
    <row r="258" spans="1:15" x14ac:dyDescent="0.3">
      <c r="A258">
        <v>266</v>
      </c>
      <c r="B258">
        <v>63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1605869410820</v>
      </c>
      <c r="I258">
        <v>1605869410820</v>
      </c>
      <c r="K258" s="1" t="s">
        <v>674</v>
      </c>
      <c r="L258" s="1" t="s">
        <v>675</v>
      </c>
      <c r="M258" s="1" t="s">
        <v>676</v>
      </c>
      <c r="N258" s="1" t="s">
        <v>15</v>
      </c>
      <c r="O258">
        <v>1605869410820</v>
      </c>
    </row>
    <row r="259" spans="1:15" x14ac:dyDescent="0.3">
      <c r="A259">
        <v>267</v>
      </c>
      <c r="B259">
        <v>53</v>
      </c>
      <c r="C259">
        <v>5</v>
      </c>
      <c r="D259">
        <v>0</v>
      </c>
      <c r="E259">
        <v>0</v>
      </c>
      <c r="F259">
        <v>0</v>
      </c>
      <c r="G259">
        <v>0</v>
      </c>
      <c r="H259">
        <v>1605874762699</v>
      </c>
      <c r="I259">
        <v>1605874778852</v>
      </c>
      <c r="J259">
        <v>1605874780189</v>
      </c>
      <c r="K259" s="1" t="s">
        <v>677</v>
      </c>
      <c r="L259" s="1" t="s">
        <v>678</v>
      </c>
      <c r="M259" s="1" t="s">
        <v>15</v>
      </c>
      <c r="N259" s="1" t="s">
        <v>15</v>
      </c>
      <c r="O259">
        <v>1605874778852</v>
      </c>
    </row>
    <row r="260" spans="1:15" x14ac:dyDescent="0.3">
      <c r="A260">
        <v>268</v>
      </c>
      <c r="B260">
        <v>6</v>
      </c>
      <c r="C260">
        <v>5</v>
      </c>
      <c r="D260">
        <v>0</v>
      </c>
      <c r="E260">
        <v>0</v>
      </c>
      <c r="F260">
        <v>0</v>
      </c>
      <c r="G260">
        <v>0</v>
      </c>
      <c r="H260">
        <v>1605874952995</v>
      </c>
      <c r="I260">
        <v>1605877580567</v>
      </c>
      <c r="J260">
        <v>1605877582969</v>
      </c>
      <c r="K260" s="1" t="s">
        <v>171</v>
      </c>
      <c r="L260" s="1" t="s">
        <v>679</v>
      </c>
      <c r="M260" s="1" t="s">
        <v>680</v>
      </c>
      <c r="N260" s="1" t="s">
        <v>15</v>
      </c>
      <c r="O260">
        <v>1605877580567</v>
      </c>
    </row>
    <row r="261" spans="1:15" x14ac:dyDescent="0.3">
      <c r="A261">
        <v>269</v>
      </c>
      <c r="B261">
        <v>48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1605877717139</v>
      </c>
      <c r="I261">
        <v>1605877717139</v>
      </c>
      <c r="K261" s="1" t="s">
        <v>400</v>
      </c>
      <c r="L261" s="1" t="s">
        <v>681</v>
      </c>
      <c r="M261" s="1" t="s">
        <v>15</v>
      </c>
      <c r="N261" s="1" t="s">
        <v>15</v>
      </c>
      <c r="O261">
        <v>1605877717139</v>
      </c>
    </row>
    <row r="262" spans="1:15" x14ac:dyDescent="0.3">
      <c r="A262">
        <v>270</v>
      </c>
      <c r="B262">
        <v>48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1605878045295</v>
      </c>
      <c r="I262">
        <v>1605878045295</v>
      </c>
      <c r="K262" s="1" t="s">
        <v>630</v>
      </c>
      <c r="L262" s="1" t="s">
        <v>682</v>
      </c>
      <c r="M262" s="1" t="s">
        <v>683</v>
      </c>
      <c r="N262" s="1" t="s">
        <v>15</v>
      </c>
      <c r="O262">
        <v>1605878045295</v>
      </c>
    </row>
    <row r="263" spans="1:15" x14ac:dyDescent="0.3">
      <c r="A263">
        <v>271</v>
      </c>
      <c r="B263">
        <v>48</v>
      </c>
      <c r="C263">
        <v>5</v>
      </c>
      <c r="D263">
        <v>0</v>
      </c>
      <c r="E263">
        <v>0</v>
      </c>
      <c r="F263">
        <v>0</v>
      </c>
      <c r="G263">
        <v>0</v>
      </c>
      <c r="H263">
        <v>1605879348014</v>
      </c>
      <c r="I263">
        <v>1605879348014</v>
      </c>
      <c r="J263">
        <v>1620936619472</v>
      </c>
      <c r="K263" s="1" t="s">
        <v>684</v>
      </c>
      <c r="L263" s="1" t="s">
        <v>685</v>
      </c>
      <c r="M263" s="1" t="s">
        <v>686</v>
      </c>
      <c r="N263" s="1" t="s">
        <v>687</v>
      </c>
      <c r="O263">
        <v>1605879348014</v>
      </c>
    </row>
    <row r="264" spans="1:15" x14ac:dyDescent="0.3">
      <c r="A264">
        <v>272</v>
      </c>
      <c r="B264">
        <v>48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1605879825618</v>
      </c>
      <c r="I264">
        <v>1605879825618</v>
      </c>
      <c r="K264" s="1" t="s">
        <v>688</v>
      </c>
      <c r="L264" s="1" t="s">
        <v>15</v>
      </c>
      <c r="M264" s="1" t="s">
        <v>689</v>
      </c>
      <c r="N264" s="1" t="s">
        <v>15</v>
      </c>
      <c r="O264">
        <v>1605879825618</v>
      </c>
    </row>
    <row r="265" spans="1:15" x14ac:dyDescent="0.3">
      <c r="A265">
        <v>273</v>
      </c>
      <c r="B265">
        <v>48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1605880465561</v>
      </c>
      <c r="I265">
        <v>1605880465561</v>
      </c>
      <c r="K265" s="1" t="s">
        <v>690</v>
      </c>
      <c r="L265" s="1" t="s">
        <v>691</v>
      </c>
      <c r="M265" s="1" t="s">
        <v>15</v>
      </c>
      <c r="N265" s="1" t="s">
        <v>15</v>
      </c>
      <c r="O265">
        <v>1605880465561</v>
      </c>
    </row>
    <row r="266" spans="1:15" x14ac:dyDescent="0.3">
      <c r="A266">
        <v>274</v>
      </c>
      <c r="B266">
        <v>37</v>
      </c>
      <c r="C266">
        <v>5</v>
      </c>
      <c r="D266">
        <v>0</v>
      </c>
      <c r="E266">
        <v>0</v>
      </c>
      <c r="F266">
        <v>0</v>
      </c>
      <c r="G266">
        <v>0</v>
      </c>
      <c r="H266">
        <v>1605883524205</v>
      </c>
      <c r="I266">
        <v>1605883537554</v>
      </c>
      <c r="J266">
        <v>1605883538991</v>
      </c>
      <c r="K266" s="1" t="s">
        <v>692</v>
      </c>
      <c r="L266" s="1" t="s">
        <v>693</v>
      </c>
      <c r="M266" s="1" t="s">
        <v>694</v>
      </c>
      <c r="N266" s="1" t="s">
        <v>15</v>
      </c>
      <c r="O266">
        <v>1605883537554</v>
      </c>
    </row>
    <row r="267" spans="1:15" x14ac:dyDescent="0.3">
      <c r="A267">
        <v>275</v>
      </c>
      <c r="B267">
        <v>22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1605901434979</v>
      </c>
      <c r="I267">
        <v>1605901434979</v>
      </c>
      <c r="K267" s="1" t="s">
        <v>695</v>
      </c>
      <c r="L267" s="1" t="s">
        <v>696</v>
      </c>
      <c r="M267" s="1" t="s">
        <v>697</v>
      </c>
      <c r="N267" s="1" t="s">
        <v>15</v>
      </c>
      <c r="O267">
        <v>1605901434979</v>
      </c>
    </row>
    <row r="268" spans="1:15" x14ac:dyDescent="0.3">
      <c r="A268">
        <v>276</v>
      </c>
      <c r="B268">
        <v>48</v>
      </c>
      <c r="C268">
        <v>5</v>
      </c>
      <c r="D268">
        <v>0</v>
      </c>
      <c r="E268">
        <v>0</v>
      </c>
      <c r="F268">
        <v>0</v>
      </c>
      <c r="G268">
        <v>0</v>
      </c>
      <c r="H268">
        <v>1605902333984</v>
      </c>
      <c r="I268">
        <v>1605902364219</v>
      </c>
      <c r="J268">
        <v>1605902365906</v>
      </c>
      <c r="K268" s="1" t="s">
        <v>698</v>
      </c>
      <c r="L268" s="1" t="s">
        <v>699</v>
      </c>
      <c r="M268" s="1" t="s">
        <v>700</v>
      </c>
      <c r="N268" s="1" t="s">
        <v>15</v>
      </c>
      <c r="O268">
        <v>1605902364219</v>
      </c>
    </row>
    <row r="269" spans="1:15" x14ac:dyDescent="0.3">
      <c r="A269">
        <v>277</v>
      </c>
      <c r="B269">
        <v>24</v>
      </c>
      <c r="C269">
        <v>5</v>
      </c>
      <c r="D269">
        <v>0</v>
      </c>
      <c r="E269">
        <v>0</v>
      </c>
      <c r="F269">
        <v>0</v>
      </c>
      <c r="G269">
        <v>0</v>
      </c>
      <c r="H269">
        <v>1606127931490</v>
      </c>
      <c r="I269">
        <v>1606127960301</v>
      </c>
      <c r="J269">
        <v>1606127961470</v>
      </c>
      <c r="K269" s="1" t="s">
        <v>701</v>
      </c>
      <c r="L269" s="1" t="s">
        <v>702</v>
      </c>
      <c r="M269" s="1" t="s">
        <v>703</v>
      </c>
      <c r="N269" s="1" t="s">
        <v>15</v>
      </c>
      <c r="O269">
        <v>1606127960301</v>
      </c>
    </row>
    <row r="270" spans="1:15" x14ac:dyDescent="0.3">
      <c r="A270">
        <v>278</v>
      </c>
      <c r="B270">
        <v>3</v>
      </c>
      <c r="C270">
        <v>5</v>
      </c>
      <c r="D270">
        <v>0</v>
      </c>
      <c r="E270">
        <v>0</v>
      </c>
      <c r="F270">
        <v>0</v>
      </c>
      <c r="G270">
        <v>0</v>
      </c>
      <c r="H270">
        <v>1606133041922</v>
      </c>
      <c r="I270">
        <v>1606133081014</v>
      </c>
      <c r="J270">
        <v>1606133082401</v>
      </c>
      <c r="K270" s="1" t="s">
        <v>704</v>
      </c>
      <c r="L270" s="1" t="s">
        <v>705</v>
      </c>
      <c r="M270" s="1" t="s">
        <v>706</v>
      </c>
      <c r="N270" s="1" t="s">
        <v>15</v>
      </c>
      <c r="O270">
        <v>1606133081014</v>
      </c>
    </row>
    <row r="271" spans="1:15" x14ac:dyDescent="0.3">
      <c r="A271">
        <v>279</v>
      </c>
      <c r="B271">
        <v>18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1606133253618</v>
      </c>
      <c r="I271">
        <v>1606133285662</v>
      </c>
      <c r="J271">
        <v>1606133287166</v>
      </c>
      <c r="K271" s="1" t="s">
        <v>707</v>
      </c>
      <c r="L271" s="1" t="s">
        <v>708</v>
      </c>
      <c r="M271" s="1" t="s">
        <v>709</v>
      </c>
      <c r="N271" s="1" t="s">
        <v>15</v>
      </c>
      <c r="O271">
        <v>1606133285662</v>
      </c>
    </row>
    <row r="272" spans="1:15" x14ac:dyDescent="0.3">
      <c r="A272">
        <v>280</v>
      </c>
      <c r="B272">
        <v>4</v>
      </c>
      <c r="C272">
        <v>5</v>
      </c>
      <c r="D272">
        <v>0</v>
      </c>
      <c r="E272">
        <v>0</v>
      </c>
      <c r="F272">
        <v>0</v>
      </c>
      <c r="G272">
        <v>0</v>
      </c>
      <c r="H272">
        <v>1606141694869</v>
      </c>
      <c r="I272">
        <v>1606141706677</v>
      </c>
      <c r="J272">
        <v>1606141708097</v>
      </c>
      <c r="K272" s="1" t="s">
        <v>710</v>
      </c>
      <c r="L272" s="1" t="s">
        <v>711</v>
      </c>
      <c r="M272" s="1" t="s">
        <v>712</v>
      </c>
      <c r="N272" s="1" t="s">
        <v>15</v>
      </c>
      <c r="O272">
        <v>1606141706677</v>
      </c>
    </row>
    <row r="273" spans="1:15" x14ac:dyDescent="0.3">
      <c r="A273">
        <v>281</v>
      </c>
      <c r="B273">
        <v>3</v>
      </c>
      <c r="C273">
        <v>5</v>
      </c>
      <c r="D273">
        <v>0</v>
      </c>
      <c r="E273">
        <v>0</v>
      </c>
      <c r="F273">
        <v>0</v>
      </c>
      <c r="G273">
        <v>0</v>
      </c>
      <c r="H273">
        <v>1606141758828</v>
      </c>
      <c r="I273">
        <v>1606141782083</v>
      </c>
      <c r="J273">
        <v>1606141779025</v>
      </c>
      <c r="K273" s="1" t="s">
        <v>713</v>
      </c>
      <c r="L273" s="1" t="s">
        <v>714</v>
      </c>
      <c r="M273" s="1" t="s">
        <v>245</v>
      </c>
      <c r="N273" s="1" t="s">
        <v>15</v>
      </c>
      <c r="O273">
        <v>1606141782083</v>
      </c>
    </row>
    <row r="274" spans="1:15" x14ac:dyDescent="0.3">
      <c r="A274">
        <v>282</v>
      </c>
      <c r="B274">
        <v>17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1606215471621</v>
      </c>
      <c r="I274">
        <v>1606215490332</v>
      </c>
      <c r="J274">
        <v>1606215491752</v>
      </c>
      <c r="K274" s="1" t="s">
        <v>715</v>
      </c>
      <c r="L274" s="1" t="s">
        <v>716</v>
      </c>
      <c r="M274" s="1" t="s">
        <v>717</v>
      </c>
      <c r="N274" s="1" t="s">
        <v>15</v>
      </c>
      <c r="O274">
        <v>1606215490332</v>
      </c>
    </row>
    <row r="275" spans="1:15" x14ac:dyDescent="0.3">
      <c r="A275">
        <v>283</v>
      </c>
      <c r="B275">
        <v>16</v>
      </c>
      <c r="C275">
        <v>5</v>
      </c>
      <c r="D275">
        <v>0</v>
      </c>
      <c r="E275">
        <v>0</v>
      </c>
      <c r="F275">
        <v>0</v>
      </c>
      <c r="G275">
        <v>0</v>
      </c>
      <c r="H275">
        <v>1606215605410</v>
      </c>
      <c r="I275">
        <v>1606215622147</v>
      </c>
      <c r="J275">
        <v>1614095107769</v>
      </c>
      <c r="K275" s="1" t="s">
        <v>334</v>
      </c>
      <c r="L275" s="1" t="s">
        <v>718</v>
      </c>
      <c r="M275" s="1" t="s">
        <v>719</v>
      </c>
      <c r="N275" s="1" t="s">
        <v>15</v>
      </c>
      <c r="O275">
        <v>1606215622147</v>
      </c>
    </row>
    <row r="276" spans="1:15" x14ac:dyDescent="0.3">
      <c r="A276">
        <v>284</v>
      </c>
      <c r="B276">
        <v>29</v>
      </c>
      <c r="C276">
        <v>5</v>
      </c>
      <c r="D276">
        <v>0</v>
      </c>
      <c r="E276">
        <v>0</v>
      </c>
      <c r="F276">
        <v>0</v>
      </c>
      <c r="G276">
        <v>0</v>
      </c>
      <c r="H276">
        <v>1606218623272</v>
      </c>
      <c r="I276">
        <v>1606218641988</v>
      </c>
      <c r="J276">
        <v>1606218643425</v>
      </c>
      <c r="K276" s="1" t="s">
        <v>720</v>
      </c>
      <c r="L276" s="1" t="s">
        <v>721</v>
      </c>
      <c r="M276" s="1" t="s">
        <v>15</v>
      </c>
      <c r="N276" s="1" t="s">
        <v>15</v>
      </c>
      <c r="O276">
        <v>1606218641988</v>
      </c>
    </row>
    <row r="277" spans="1:15" x14ac:dyDescent="0.3">
      <c r="A277">
        <v>285</v>
      </c>
      <c r="B277">
        <v>2</v>
      </c>
      <c r="C277">
        <v>5</v>
      </c>
      <c r="D277">
        <v>0</v>
      </c>
      <c r="E277">
        <v>0</v>
      </c>
      <c r="F277">
        <v>0</v>
      </c>
      <c r="G277">
        <v>0</v>
      </c>
      <c r="H277">
        <v>1606221126537</v>
      </c>
      <c r="I277">
        <v>1606221194995</v>
      </c>
      <c r="J277">
        <v>1606223923073</v>
      </c>
      <c r="K277" s="1" t="s">
        <v>722</v>
      </c>
      <c r="L277" s="1" t="s">
        <v>723</v>
      </c>
      <c r="M277" s="1" t="s">
        <v>724</v>
      </c>
      <c r="N277" s="1" t="s">
        <v>15</v>
      </c>
      <c r="O277">
        <v>1606221194995</v>
      </c>
    </row>
    <row r="278" spans="1:15" x14ac:dyDescent="0.3">
      <c r="A278">
        <v>286</v>
      </c>
      <c r="B278">
        <v>6</v>
      </c>
      <c r="C278">
        <v>5</v>
      </c>
      <c r="D278">
        <v>0</v>
      </c>
      <c r="E278">
        <v>0</v>
      </c>
      <c r="F278">
        <v>0</v>
      </c>
      <c r="G278">
        <v>0</v>
      </c>
      <c r="H278">
        <v>1606223983237</v>
      </c>
      <c r="I278">
        <v>1606223998296</v>
      </c>
      <c r="J278">
        <v>1606223999431</v>
      </c>
      <c r="K278" s="1" t="s">
        <v>171</v>
      </c>
      <c r="L278" s="1" t="s">
        <v>725</v>
      </c>
      <c r="M278" s="1" t="s">
        <v>245</v>
      </c>
      <c r="N278" s="1" t="s">
        <v>15</v>
      </c>
      <c r="O278">
        <v>1606223998296</v>
      </c>
    </row>
    <row r="279" spans="1:15" x14ac:dyDescent="0.3">
      <c r="A279">
        <v>287</v>
      </c>
      <c r="B279">
        <v>2</v>
      </c>
      <c r="C279">
        <v>5</v>
      </c>
      <c r="D279">
        <v>0</v>
      </c>
      <c r="E279">
        <v>0</v>
      </c>
      <c r="F279">
        <v>0</v>
      </c>
      <c r="G279">
        <v>0</v>
      </c>
      <c r="H279">
        <v>1606239465449</v>
      </c>
      <c r="I279">
        <v>1606239489017</v>
      </c>
      <c r="J279">
        <v>1606239490571</v>
      </c>
      <c r="K279" s="1" t="s">
        <v>726</v>
      </c>
      <c r="L279" s="1" t="s">
        <v>727</v>
      </c>
      <c r="M279" s="1" t="s">
        <v>728</v>
      </c>
      <c r="N279" s="1" t="s">
        <v>15</v>
      </c>
      <c r="O279">
        <v>1606239489017</v>
      </c>
    </row>
    <row r="280" spans="1:15" x14ac:dyDescent="0.3">
      <c r="A280">
        <v>288</v>
      </c>
      <c r="B280">
        <v>6</v>
      </c>
      <c r="C280">
        <v>5</v>
      </c>
      <c r="D280">
        <v>0</v>
      </c>
      <c r="E280">
        <v>0</v>
      </c>
      <c r="F280">
        <v>0</v>
      </c>
      <c r="G280">
        <v>0</v>
      </c>
      <c r="H280">
        <v>1606240294977</v>
      </c>
      <c r="I280">
        <v>1606240308979</v>
      </c>
      <c r="J280">
        <v>1606240310417</v>
      </c>
      <c r="K280" s="1" t="s">
        <v>171</v>
      </c>
      <c r="L280" s="1" t="s">
        <v>729</v>
      </c>
      <c r="M280" s="1" t="s">
        <v>730</v>
      </c>
      <c r="N280" s="1" t="s">
        <v>731</v>
      </c>
      <c r="O280">
        <v>1606240308979</v>
      </c>
    </row>
    <row r="281" spans="1:15" x14ac:dyDescent="0.3">
      <c r="A281">
        <v>289</v>
      </c>
      <c r="B281">
        <v>12</v>
      </c>
      <c r="C281">
        <v>5</v>
      </c>
      <c r="D281">
        <v>0</v>
      </c>
      <c r="E281">
        <v>0</v>
      </c>
      <c r="F281">
        <v>0</v>
      </c>
      <c r="G281">
        <v>0</v>
      </c>
      <c r="H281">
        <v>1606240476897</v>
      </c>
      <c r="I281">
        <v>1606240503201</v>
      </c>
      <c r="J281">
        <v>1606240504420</v>
      </c>
      <c r="K281" s="1" t="s">
        <v>492</v>
      </c>
      <c r="L281" s="1" t="s">
        <v>732</v>
      </c>
      <c r="M281" s="1" t="s">
        <v>733</v>
      </c>
      <c r="N281" s="1" t="s">
        <v>15</v>
      </c>
      <c r="O281">
        <v>1606240503201</v>
      </c>
    </row>
    <row r="282" spans="1:15" x14ac:dyDescent="0.3">
      <c r="A282">
        <v>290</v>
      </c>
      <c r="B282">
        <v>24</v>
      </c>
      <c r="C282">
        <v>5</v>
      </c>
      <c r="D282">
        <v>0</v>
      </c>
      <c r="E282">
        <v>0</v>
      </c>
      <c r="F282">
        <v>0</v>
      </c>
      <c r="G282">
        <v>0</v>
      </c>
      <c r="H282">
        <v>1606248598327</v>
      </c>
      <c r="I282">
        <v>1606248620598</v>
      </c>
      <c r="J282">
        <v>1606248622018</v>
      </c>
      <c r="K282" s="1" t="s">
        <v>734</v>
      </c>
      <c r="L282" s="1" t="s">
        <v>735</v>
      </c>
      <c r="M282" s="1" t="s">
        <v>736</v>
      </c>
      <c r="N282" s="1" t="s">
        <v>15</v>
      </c>
      <c r="O282">
        <v>1606248620598</v>
      </c>
    </row>
    <row r="283" spans="1:15" x14ac:dyDescent="0.3">
      <c r="A283">
        <v>291</v>
      </c>
      <c r="B283">
        <v>24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1606304001003</v>
      </c>
      <c r="I283">
        <v>1606304097825</v>
      </c>
      <c r="K283" s="1" t="s">
        <v>737</v>
      </c>
      <c r="L283" s="1" t="s">
        <v>613</v>
      </c>
      <c r="M283" s="1" t="s">
        <v>738</v>
      </c>
      <c r="N283" s="1" t="s">
        <v>15</v>
      </c>
      <c r="O283">
        <v>1606304097825</v>
      </c>
    </row>
    <row r="284" spans="1:15" x14ac:dyDescent="0.3">
      <c r="A284">
        <v>292</v>
      </c>
      <c r="B284">
        <v>24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1606304241536</v>
      </c>
      <c r="I284">
        <v>1606304241536</v>
      </c>
      <c r="K284" s="1" t="s">
        <v>739</v>
      </c>
      <c r="L284" s="1" t="s">
        <v>740</v>
      </c>
      <c r="M284" s="1" t="s">
        <v>741</v>
      </c>
      <c r="N284" s="1" t="s">
        <v>15</v>
      </c>
      <c r="O284">
        <v>1606304241536</v>
      </c>
    </row>
    <row r="285" spans="1:15" x14ac:dyDescent="0.3">
      <c r="A285">
        <v>293</v>
      </c>
      <c r="B285">
        <v>24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1606304535846</v>
      </c>
      <c r="I285">
        <v>1606304535846</v>
      </c>
      <c r="K285" s="1" t="s">
        <v>742</v>
      </c>
      <c r="L285" s="1" t="s">
        <v>743</v>
      </c>
      <c r="M285" s="1" t="s">
        <v>744</v>
      </c>
      <c r="N285" s="1" t="s">
        <v>15</v>
      </c>
      <c r="O285">
        <v>1606304535846</v>
      </c>
    </row>
    <row r="286" spans="1:15" x14ac:dyDescent="0.3">
      <c r="A286">
        <v>294</v>
      </c>
      <c r="B286">
        <v>24</v>
      </c>
      <c r="C286">
        <v>5</v>
      </c>
      <c r="D286">
        <v>0</v>
      </c>
      <c r="E286">
        <v>0</v>
      </c>
      <c r="F286">
        <v>0</v>
      </c>
      <c r="G286">
        <v>0</v>
      </c>
      <c r="H286">
        <v>1606309787928</v>
      </c>
      <c r="I286">
        <v>1614094939394</v>
      </c>
      <c r="J286">
        <v>1614094941182</v>
      </c>
      <c r="K286" s="1" t="s">
        <v>745</v>
      </c>
      <c r="L286" s="1" t="s">
        <v>746</v>
      </c>
      <c r="M286" s="1" t="s">
        <v>747</v>
      </c>
      <c r="N286" s="1" t="s">
        <v>15</v>
      </c>
      <c r="O286">
        <v>1614094939394</v>
      </c>
    </row>
    <row r="287" spans="1:15" x14ac:dyDescent="0.3">
      <c r="A287">
        <v>295</v>
      </c>
      <c r="B287">
        <v>24</v>
      </c>
      <c r="C287">
        <v>5</v>
      </c>
      <c r="D287">
        <v>0</v>
      </c>
      <c r="E287">
        <v>0</v>
      </c>
      <c r="F287">
        <v>0</v>
      </c>
      <c r="G287">
        <v>0</v>
      </c>
      <c r="H287">
        <v>1606310172268</v>
      </c>
      <c r="I287">
        <v>1614094905526</v>
      </c>
      <c r="J287">
        <v>1614094907131</v>
      </c>
      <c r="K287" s="1" t="s">
        <v>748</v>
      </c>
      <c r="L287" s="1" t="s">
        <v>749</v>
      </c>
      <c r="M287" s="1" t="s">
        <v>750</v>
      </c>
      <c r="N287" s="1" t="s">
        <v>751</v>
      </c>
      <c r="O287">
        <v>1614094905526</v>
      </c>
    </row>
    <row r="288" spans="1:15" x14ac:dyDescent="0.3">
      <c r="A288">
        <v>296</v>
      </c>
      <c r="B288">
        <v>24</v>
      </c>
      <c r="C288">
        <v>5</v>
      </c>
      <c r="D288">
        <v>0</v>
      </c>
      <c r="E288">
        <v>0</v>
      </c>
      <c r="F288">
        <v>0</v>
      </c>
      <c r="G288">
        <v>0</v>
      </c>
      <c r="H288">
        <v>1606310617373</v>
      </c>
      <c r="I288">
        <v>1614094861081</v>
      </c>
      <c r="J288">
        <v>1614094862417</v>
      </c>
      <c r="K288" s="1" t="s">
        <v>752</v>
      </c>
      <c r="L288" s="1" t="s">
        <v>753</v>
      </c>
      <c r="M288" s="1" t="s">
        <v>754</v>
      </c>
      <c r="N288" s="1" t="s">
        <v>15</v>
      </c>
      <c r="O288">
        <v>1614094861081</v>
      </c>
    </row>
    <row r="289" spans="1:15" x14ac:dyDescent="0.3">
      <c r="A289">
        <v>297</v>
      </c>
      <c r="B289">
        <v>24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1606311056762</v>
      </c>
      <c r="I289">
        <v>1606311056762</v>
      </c>
      <c r="K289" s="1" t="s">
        <v>755</v>
      </c>
      <c r="L289" s="1" t="s">
        <v>756</v>
      </c>
      <c r="M289" s="1" t="s">
        <v>757</v>
      </c>
      <c r="N289" s="1" t="s">
        <v>758</v>
      </c>
      <c r="O289">
        <v>1606311056762</v>
      </c>
    </row>
    <row r="290" spans="1:15" x14ac:dyDescent="0.3">
      <c r="A290">
        <v>298</v>
      </c>
      <c r="B290">
        <v>4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1606386911997</v>
      </c>
      <c r="I290">
        <v>1606386931371</v>
      </c>
      <c r="J290">
        <v>1606386932809</v>
      </c>
      <c r="K290" s="1" t="s">
        <v>759</v>
      </c>
      <c r="L290" s="1" t="s">
        <v>760</v>
      </c>
      <c r="M290" s="1" t="s">
        <v>761</v>
      </c>
      <c r="N290" s="1" t="s">
        <v>15</v>
      </c>
      <c r="O290">
        <v>1606386931371</v>
      </c>
    </row>
    <row r="291" spans="1:15" x14ac:dyDescent="0.3">
      <c r="A291">
        <v>299</v>
      </c>
      <c r="B291">
        <v>3</v>
      </c>
      <c r="C291">
        <v>5</v>
      </c>
      <c r="D291">
        <v>0</v>
      </c>
      <c r="E291">
        <v>0</v>
      </c>
      <c r="F291">
        <v>0</v>
      </c>
      <c r="G291">
        <v>0</v>
      </c>
      <c r="H291">
        <v>1606387028814</v>
      </c>
      <c r="I291">
        <v>1606387045024</v>
      </c>
      <c r="J291">
        <v>1606387046461</v>
      </c>
      <c r="K291" s="1" t="s">
        <v>762</v>
      </c>
      <c r="L291" s="1" t="s">
        <v>398</v>
      </c>
      <c r="M291" s="1" t="s">
        <v>763</v>
      </c>
      <c r="N291" s="1" t="s">
        <v>15</v>
      </c>
      <c r="O291">
        <v>1606387045024</v>
      </c>
    </row>
    <row r="292" spans="1:15" x14ac:dyDescent="0.3">
      <c r="A292">
        <v>300</v>
      </c>
      <c r="B292">
        <v>14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1606391353150</v>
      </c>
      <c r="I292">
        <v>1606391369737</v>
      </c>
      <c r="J292">
        <v>1606391370957</v>
      </c>
      <c r="K292" s="1" t="s">
        <v>764</v>
      </c>
      <c r="L292" s="1" t="s">
        <v>765</v>
      </c>
      <c r="M292" s="1" t="s">
        <v>766</v>
      </c>
      <c r="N292" s="1" t="s">
        <v>15</v>
      </c>
      <c r="O292">
        <v>1606391369737</v>
      </c>
    </row>
    <row r="293" spans="1:15" x14ac:dyDescent="0.3">
      <c r="A293">
        <v>301</v>
      </c>
      <c r="B293">
        <v>3</v>
      </c>
      <c r="C293">
        <v>5</v>
      </c>
      <c r="D293">
        <v>0</v>
      </c>
      <c r="E293">
        <v>0</v>
      </c>
      <c r="F293">
        <v>0</v>
      </c>
      <c r="G293">
        <v>0</v>
      </c>
      <c r="H293">
        <v>1606393835073</v>
      </c>
      <c r="I293">
        <v>1606393847708</v>
      </c>
      <c r="J293">
        <v>1606393848843</v>
      </c>
      <c r="K293" s="1" t="s">
        <v>767</v>
      </c>
      <c r="L293" s="1" t="s">
        <v>679</v>
      </c>
      <c r="M293" s="1" t="s">
        <v>768</v>
      </c>
      <c r="N293" s="1" t="s">
        <v>15</v>
      </c>
      <c r="O293">
        <v>1606393847708</v>
      </c>
    </row>
    <row r="294" spans="1:15" x14ac:dyDescent="0.3">
      <c r="A294">
        <v>302</v>
      </c>
      <c r="B294">
        <v>28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1606400656551</v>
      </c>
      <c r="I294">
        <v>1606400669433</v>
      </c>
      <c r="J294">
        <v>1606400670920</v>
      </c>
      <c r="K294" s="1" t="s">
        <v>769</v>
      </c>
      <c r="L294" s="1" t="s">
        <v>770</v>
      </c>
      <c r="M294" s="1" t="s">
        <v>744</v>
      </c>
      <c r="N294" s="1" t="s">
        <v>15</v>
      </c>
      <c r="O294">
        <v>1606400669433</v>
      </c>
    </row>
    <row r="295" spans="1:15" x14ac:dyDescent="0.3">
      <c r="A295">
        <v>303</v>
      </c>
      <c r="B295">
        <v>12</v>
      </c>
      <c r="C295">
        <v>5</v>
      </c>
      <c r="D295">
        <v>0</v>
      </c>
      <c r="E295">
        <v>0</v>
      </c>
      <c r="F295">
        <v>0</v>
      </c>
      <c r="G295">
        <v>0</v>
      </c>
      <c r="H295">
        <v>1606412996289</v>
      </c>
      <c r="I295">
        <v>1606413010125</v>
      </c>
      <c r="J295">
        <v>1606413011462</v>
      </c>
      <c r="K295" s="1" t="s">
        <v>771</v>
      </c>
      <c r="L295" s="1" t="s">
        <v>772</v>
      </c>
      <c r="M295" s="1" t="s">
        <v>773</v>
      </c>
      <c r="N295" s="1" t="s">
        <v>15</v>
      </c>
      <c r="O295">
        <v>1606413010125</v>
      </c>
    </row>
    <row r="296" spans="1:15" x14ac:dyDescent="0.3">
      <c r="A296">
        <v>304</v>
      </c>
      <c r="B296">
        <v>24</v>
      </c>
      <c r="C296">
        <v>5</v>
      </c>
      <c r="D296">
        <v>0</v>
      </c>
      <c r="E296">
        <v>0</v>
      </c>
      <c r="F296">
        <v>0</v>
      </c>
      <c r="G296">
        <v>0</v>
      </c>
      <c r="H296">
        <v>1606503956583</v>
      </c>
      <c r="I296">
        <v>1606503974544</v>
      </c>
      <c r="J296">
        <v>1606503975929</v>
      </c>
      <c r="K296" s="1" t="s">
        <v>531</v>
      </c>
      <c r="L296" s="1" t="s">
        <v>398</v>
      </c>
      <c r="M296" s="1" t="s">
        <v>774</v>
      </c>
      <c r="N296" s="1" t="s">
        <v>15</v>
      </c>
      <c r="O296">
        <v>1606503974544</v>
      </c>
    </row>
    <row r="297" spans="1:15" x14ac:dyDescent="0.3">
      <c r="A297">
        <v>305</v>
      </c>
      <c r="B297">
        <v>64</v>
      </c>
      <c r="C297">
        <v>5</v>
      </c>
      <c r="D297">
        <v>0</v>
      </c>
      <c r="E297">
        <v>0</v>
      </c>
      <c r="F297">
        <v>0</v>
      </c>
      <c r="G297">
        <v>0</v>
      </c>
      <c r="H297">
        <v>1606504144487</v>
      </c>
      <c r="I297">
        <v>1606504193377</v>
      </c>
      <c r="J297">
        <v>1606504194797</v>
      </c>
      <c r="K297" s="1" t="s">
        <v>775</v>
      </c>
      <c r="L297" s="1" t="s">
        <v>776</v>
      </c>
      <c r="M297" s="1" t="s">
        <v>777</v>
      </c>
      <c r="N297" s="1" t="s">
        <v>15</v>
      </c>
      <c r="O297">
        <v>1606504193377</v>
      </c>
    </row>
    <row r="298" spans="1:15" x14ac:dyDescent="0.3">
      <c r="A298">
        <v>306</v>
      </c>
      <c r="B298">
        <v>24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1606741411489</v>
      </c>
      <c r="I298">
        <v>1606741455783</v>
      </c>
      <c r="J298">
        <v>1606741457320</v>
      </c>
      <c r="K298" s="1" t="s">
        <v>778</v>
      </c>
      <c r="L298" s="1" t="s">
        <v>779</v>
      </c>
      <c r="M298" s="1" t="s">
        <v>780</v>
      </c>
      <c r="N298" s="1" t="s">
        <v>15</v>
      </c>
      <c r="O298">
        <v>1606741455783</v>
      </c>
    </row>
    <row r="299" spans="1:15" x14ac:dyDescent="0.3">
      <c r="A299">
        <v>307</v>
      </c>
      <c r="B299">
        <v>24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1606741622078</v>
      </c>
      <c r="I299">
        <v>1606741622078</v>
      </c>
      <c r="K299" s="1" t="s">
        <v>781</v>
      </c>
      <c r="L299" s="1" t="s">
        <v>666</v>
      </c>
      <c r="M299" s="1" t="s">
        <v>782</v>
      </c>
      <c r="N299" s="1" t="s">
        <v>15</v>
      </c>
      <c r="O299">
        <v>1606741622078</v>
      </c>
    </row>
    <row r="300" spans="1:15" x14ac:dyDescent="0.3">
      <c r="A300">
        <v>308</v>
      </c>
      <c r="B300">
        <v>24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1606741855193</v>
      </c>
      <c r="I300">
        <v>1606741855193</v>
      </c>
      <c r="K300" s="1" t="s">
        <v>783</v>
      </c>
      <c r="L300" s="1" t="s">
        <v>784</v>
      </c>
      <c r="M300" s="1" t="s">
        <v>785</v>
      </c>
      <c r="N300" s="1" t="s">
        <v>15</v>
      </c>
      <c r="O300">
        <v>1606741855193</v>
      </c>
    </row>
    <row r="301" spans="1:15" x14ac:dyDescent="0.3">
      <c r="A301">
        <v>309</v>
      </c>
      <c r="B301">
        <v>24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1606742170334</v>
      </c>
      <c r="I301">
        <v>1606742170334</v>
      </c>
      <c r="K301" s="1" t="s">
        <v>786</v>
      </c>
      <c r="L301" s="1" t="s">
        <v>787</v>
      </c>
      <c r="M301" s="1" t="s">
        <v>788</v>
      </c>
      <c r="N301" s="1" t="s">
        <v>15</v>
      </c>
      <c r="O301">
        <v>1606742170334</v>
      </c>
    </row>
    <row r="302" spans="1:15" x14ac:dyDescent="0.3">
      <c r="A302">
        <v>310</v>
      </c>
      <c r="B302">
        <v>24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1606742476060</v>
      </c>
      <c r="I302">
        <v>1606742476060</v>
      </c>
      <c r="K302" s="1" t="s">
        <v>789</v>
      </c>
      <c r="L302" s="1" t="s">
        <v>790</v>
      </c>
      <c r="M302" s="1" t="s">
        <v>791</v>
      </c>
      <c r="N302" s="1" t="s">
        <v>15</v>
      </c>
      <c r="O302">
        <v>1606742476060</v>
      </c>
    </row>
    <row r="303" spans="1:15" x14ac:dyDescent="0.3">
      <c r="A303">
        <v>311</v>
      </c>
      <c r="B303">
        <v>24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1606742783469</v>
      </c>
      <c r="I303">
        <v>1606742783469</v>
      </c>
      <c r="K303" s="1" t="s">
        <v>792</v>
      </c>
      <c r="L303" s="1" t="s">
        <v>793</v>
      </c>
      <c r="M303" s="1" t="s">
        <v>794</v>
      </c>
      <c r="N303" s="1" t="s">
        <v>15</v>
      </c>
      <c r="O303">
        <v>1606742783469</v>
      </c>
    </row>
    <row r="304" spans="1:15" x14ac:dyDescent="0.3">
      <c r="A304">
        <v>312</v>
      </c>
      <c r="B304">
        <v>2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1606743085539</v>
      </c>
      <c r="I304">
        <v>1606743085539</v>
      </c>
      <c r="K304" s="1" t="s">
        <v>795</v>
      </c>
      <c r="L304" s="1" t="s">
        <v>666</v>
      </c>
      <c r="M304" s="1" t="s">
        <v>796</v>
      </c>
      <c r="N304" s="1" t="s">
        <v>15</v>
      </c>
      <c r="O304">
        <v>1606743085539</v>
      </c>
    </row>
    <row r="305" spans="1:15" x14ac:dyDescent="0.3">
      <c r="A305">
        <v>313</v>
      </c>
      <c r="B305">
        <v>65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1606746099391</v>
      </c>
      <c r="I305">
        <v>1606746162495</v>
      </c>
      <c r="J305">
        <v>1606746164081</v>
      </c>
      <c r="K305" s="1" t="s">
        <v>797</v>
      </c>
      <c r="L305" s="1" t="s">
        <v>798</v>
      </c>
      <c r="M305" s="1" t="s">
        <v>799</v>
      </c>
      <c r="N305" s="1" t="s">
        <v>15</v>
      </c>
      <c r="O305">
        <v>1606746162495</v>
      </c>
    </row>
    <row r="306" spans="1:15" x14ac:dyDescent="0.3">
      <c r="A306">
        <v>314</v>
      </c>
      <c r="B306">
        <v>14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1606821119633</v>
      </c>
      <c r="I306">
        <v>1606821143347</v>
      </c>
      <c r="J306">
        <v>1606821144934</v>
      </c>
      <c r="K306" s="1" t="s">
        <v>800</v>
      </c>
      <c r="L306" s="1" t="s">
        <v>801</v>
      </c>
      <c r="M306" s="1" t="s">
        <v>802</v>
      </c>
      <c r="N306" s="1" t="s">
        <v>15</v>
      </c>
      <c r="O306">
        <v>1606821143347</v>
      </c>
    </row>
    <row r="307" spans="1:15" x14ac:dyDescent="0.3">
      <c r="A307">
        <v>315</v>
      </c>
      <c r="B307">
        <v>43</v>
      </c>
      <c r="C307">
        <v>5</v>
      </c>
      <c r="D307">
        <v>0</v>
      </c>
      <c r="E307">
        <v>0</v>
      </c>
      <c r="F307">
        <v>0</v>
      </c>
      <c r="G307">
        <v>0</v>
      </c>
      <c r="H307">
        <v>1606830302530</v>
      </c>
      <c r="I307">
        <v>1606830320347</v>
      </c>
      <c r="J307">
        <v>1606830321666</v>
      </c>
      <c r="K307" s="1" t="s">
        <v>803</v>
      </c>
      <c r="L307" s="1" t="s">
        <v>804</v>
      </c>
      <c r="M307" s="1" t="s">
        <v>805</v>
      </c>
      <c r="N307" s="1" t="s">
        <v>15</v>
      </c>
      <c r="O307">
        <v>1606830320347</v>
      </c>
    </row>
    <row r="308" spans="1:15" x14ac:dyDescent="0.3">
      <c r="A308">
        <v>316</v>
      </c>
      <c r="B308">
        <v>20</v>
      </c>
      <c r="C308">
        <v>5</v>
      </c>
      <c r="D308">
        <v>0</v>
      </c>
      <c r="E308">
        <v>0</v>
      </c>
      <c r="F308">
        <v>0</v>
      </c>
      <c r="G308">
        <v>0</v>
      </c>
      <c r="H308">
        <v>1606831885325</v>
      </c>
      <c r="I308">
        <v>1606831907989</v>
      </c>
      <c r="J308">
        <v>1606831909292</v>
      </c>
      <c r="K308" s="1" t="s">
        <v>806</v>
      </c>
      <c r="L308" s="1" t="s">
        <v>398</v>
      </c>
      <c r="M308" s="1" t="s">
        <v>807</v>
      </c>
      <c r="N308" s="1" t="s">
        <v>15</v>
      </c>
      <c r="O308">
        <v>1606831907989</v>
      </c>
    </row>
    <row r="309" spans="1:15" x14ac:dyDescent="0.3">
      <c r="A309">
        <v>317</v>
      </c>
      <c r="B309">
        <v>2</v>
      </c>
      <c r="C309">
        <v>5</v>
      </c>
      <c r="D309">
        <v>0</v>
      </c>
      <c r="E309">
        <v>0</v>
      </c>
      <c r="F309">
        <v>0</v>
      </c>
      <c r="G309">
        <v>0</v>
      </c>
      <c r="H309">
        <v>1606832023435</v>
      </c>
      <c r="I309">
        <v>1606832036780</v>
      </c>
      <c r="J309">
        <v>1606832038066</v>
      </c>
      <c r="K309" s="1" t="s">
        <v>808</v>
      </c>
      <c r="L309" s="1" t="s">
        <v>223</v>
      </c>
      <c r="M309" s="1" t="s">
        <v>809</v>
      </c>
      <c r="N309" s="1" t="s">
        <v>15</v>
      </c>
      <c r="O309">
        <v>1606832036780</v>
      </c>
    </row>
    <row r="310" spans="1:15" x14ac:dyDescent="0.3">
      <c r="A310">
        <v>318</v>
      </c>
      <c r="B310">
        <v>24</v>
      </c>
      <c r="C310">
        <v>5</v>
      </c>
      <c r="D310">
        <v>0</v>
      </c>
      <c r="E310">
        <v>0</v>
      </c>
      <c r="F310">
        <v>0</v>
      </c>
      <c r="G310">
        <v>0</v>
      </c>
      <c r="H310">
        <v>1606832108468</v>
      </c>
      <c r="I310">
        <v>1606832117267</v>
      </c>
      <c r="J310">
        <v>1606832118736</v>
      </c>
      <c r="K310" s="1" t="s">
        <v>810</v>
      </c>
      <c r="L310" s="1" t="s">
        <v>450</v>
      </c>
      <c r="M310" s="1" t="s">
        <v>197</v>
      </c>
      <c r="N310" s="1" t="s">
        <v>15</v>
      </c>
      <c r="O310">
        <v>1606832117267</v>
      </c>
    </row>
    <row r="311" spans="1:15" x14ac:dyDescent="0.3">
      <c r="A311">
        <v>319</v>
      </c>
      <c r="B311">
        <v>16</v>
      </c>
      <c r="C311">
        <v>5</v>
      </c>
      <c r="D311">
        <v>0</v>
      </c>
      <c r="E311">
        <v>0</v>
      </c>
      <c r="F311">
        <v>0</v>
      </c>
      <c r="G311">
        <v>0</v>
      </c>
      <c r="H311">
        <v>1606842800668</v>
      </c>
      <c r="I311">
        <v>1606842816017</v>
      </c>
      <c r="J311">
        <v>1606842817370</v>
      </c>
      <c r="K311" s="1" t="s">
        <v>334</v>
      </c>
      <c r="L311" s="1" t="s">
        <v>811</v>
      </c>
      <c r="M311" s="1" t="s">
        <v>258</v>
      </c>
      <c r="N311" s="1" t="s">
        <v>15</v>
      </c>
      <c r="O311">
        <v>1606842816017</v>
      </c>
    </row>
    <row r="312" spans="1:15" x14ac:dyDescent="0.3">
      <c r="A312">
        <v>320</v>
      </c>
      <c r="B312">
        <v>2</v>
      </c>
      <c r="C312">
        <v>5</v>
      </c>
      <c r="D312">
        <v>0</v>
      </c>
      <c r="E312">
        <v>0</v>
      </c>
      <c r="F312">
        <v>0</v>
      </c>
      <c r="G312">
        <v>0</v>
      </c>
      <c r="H312">
        <v>1606842875010</v>
      </c>
      <c r="I312">
        <v>1606842887730</v>
      </c>
      <c r="J312">
        <v>1606842889034</v>
      </c>
      <c r="K312" s="1" t="s">
        <v>812</v>
      </c>
      <c r="L312" s="1" t="s">
        <v>813</v>
      </c>
      <c r="M312" s="1" t="s">
        <v>814</v>
      </c>
      <c r="N312" s="1" t="s">
        <v>15</v>
      </c>
      <c r="O312">
        <v>1606842887730</v>
      </c>
    </row>
    <row r="313" spans="1:15" x14ac:dyDescent="0.3">
      <c r="A313">
        <v>321</v>
      </c>
      <c r="B313">
        <v>10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1606843118043</v>
      </c>
      <c r="I313">
        <v>1606843143983</v>
      </c>
      <c r="J313">
        <v>1606843145353</v>
      </c>
      <c r="K313" s="1" t="s">
        <v>815</v>
      </c>
      <c r="L313" s="1" t="s">
        <v>816</v>
      </c>
      <c r="M313" s="1" t="s">
        <v>817</v>
      </c>
      <c r="N313" s="1" t="s">
        <v>15</v>
      </c>
      <c r="O313">
        <v>1606843143983</v>
      </c>
    </row>
    <row r="314" spans="1:15" x14ac:dyDescent="0.3">
      <c r="A314">
        <v>322</v>
      </c>
      <c r="B314">
        <v>20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1606903982758</v>
      </c>
      <c r="I314">
        <v>1606904662614</v>
      </c>
      <c r="J314">
        <v>1606904664135</v>
      </c>
      <c r="K314" s="1" t="s">
        <v>818</v>
      </c>
      <c r="L314" s="1" t="s">
        <v>819</v>
      </c>
      <c r="M314" s="1" t="s">
        <v>820</v>
      </c>
      <c r="N314" s="1" t="s">
        <v>15</v>
      </c>
      <c r="O314">
        <v>1606904662614</v>
      </c>
    </row>
    <row r="315" spans="1:15" x14ac:dyDescent="0.3">
      <c r="A315">
        <v>323</v>
      </c>
      <c r="B315">
        <v>3</v>
      </c>
      <c r="C315">
        <v>5</v>
      </c>
      <c r="D315">
        <v>0</v>
      </c>
      <c r="E315">
        <v>0</v>
      </c>
      <c r="F315">
        <v>0</v>
      </c>
      <c r="G315">
        <v>0</v>
      </c>
      <c r="H315">
        <v>1606909398778</v>
      </c>
      <c r="I315">
        <v>1606909415816</v>
      </c>
      <c r="J315">
        <v>1606909417336</v>
      </c>
      <c r="K315" s="1" t="s">
        <v>821</v>
      </c>
      <c r="L315" s="1" t="s">
        <v>822</v>
      </c>
      <c r="M315" s="1" t="s">
        <v>823</v>
      </c>
      <c r="N315" s="1" t="s">
        <v>15</v>
      </c>
      <c r="O315">
        <v>1606909415816</v>
      </c>
    </row>
    <row r="316" spans="1:15" x14ac:dyDescent="0.3">
      <c r="A316">
        <v>324</v>
      </c>
      <c r="B316">
        <v>19</v>
      </c>
      <c r="C316">
        <v>5</v>
      </c>
      <c r="D316">
        <v>0</v>
      </c>
      <c r="E316">
        <v>0</v>
      </c>
      <c r="F316">
        <v>0</v>
      </c>
      <c r="G316">
        <v>0</v>
      </c>
      <c r="H316">
        <v>1606914619754</v>
      </c>
      <c r="I316">
        <v>1606914657500</v>
      </c>
      <c r="J316">
        <v>1606914659152</v>
      </c>
      <c r="K316" s="1" t="s">
        <v>824</v>
      </c>
      <c r="L316" s="1" t="s">
        <v>825</v>
      </c>
      <c r="M316" s="1" t="s">
        <v>826</v>
      </c>
      <c r="N316" s="1" t="s">
        <v>15</v>
      </c>
      <c r="O316">
        <v>1606914657500</v>
      </c>
    </row>
    <row r="317" spans="1:15" x14ac:dyDescent="0.3">
      <c r="A317">
        <v>325</v>
      </c>
      <c r="B317">
        <v>3</v>
      </c>
      <c r="C317">
        <v>5</v>
      </c>
      <c r="D317">
        <v>0</v>
      </c>
      <c r="E317">
        <v>0</v>
      </c>
      <c r="F317">
        <v>0</v>
      </c>
      <c r="G317">
        <v>0</v>
      </c>
      <c r="H317">
        <v>1606917089419</v>
      </c>
      <c r="I317">
        <v>1606917103012</v>
      </c>
      <c r="J317">
        <v>1606917104599</v>
      </c>
      <c r="K317" s="1" t="s">
        <v>808</v>
      </c>
      <c r="L317" s="1" t="s">
        <v>827</v>
      </c>
      <c r="M317" s="1" t="s">
        <v>828</v>
      </c>
      <c r="N317" s="1" t="s">
        <v>15</v>
      </c>
      <c r="O317">
        <v>1606917103012</v>
      </c>
    </row>
    <row r="318" spans="1:15" x14ac:dyDescent="0.3">
      <c r="A318">
        <v>326</v>
      </c>
      <c r="B318">
        <v>3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1606917166119</v>
      </c>
      <c r="I318">
        <v>1606917180874</v>
      </c>
      <c r="J318">
        <v>1606917182077</v>
      </c>
      <c r="K318" s="1" t="s">
        <v>829</v>
      </c>
      <c r="L318" s="1" t="s">
        <v>830</v>
      </c>
      <c r="M318" s="1" t="s">
        <v>831</v>
      </c>
      <c r="N318" s="1" t="s">
        <v>15</v>
      </c>
      <c r="O318">
        <v>1606917180874</v>
      </c>
    </row>
    <row r="319" spans="1:15" x14ac:dyDescent="0.3">
      <c r="A319">
        <v>327</v>
      </c>
      <c r="B319">
        <v>56</v>
      </c>
      <c r="C319">
        <v>5</v>
      </c>
      <c r="D319">
        <v>0</v>
      </c>
      <c r="E319">
        <v>0</v>
      </c>
      <c r="F319">
        <v>0</v>
      </c>
      <c r="G319">
        <v>0</v>
      </c>
      <c r="H319">
        <v>1606938797990</v>
      </c>
      <c r="I319">
        <v>1606938857918</v>
      </c>
      <c r="J319">
        <v>1606938859271</v>
      </c>
      <c r="K319" s="1" t="s">
        <v>832</v>
      </c>
      <c r="L319" s="1" t="s">
        <v>833</v>
      </c>
      <c r="M319" s="1" t="s">
        <v>834</v>
      </c>
      <c r="N319" s="1" t="s">
        <v>15</v>
      </c>
      <c r="O319">
        <v>1606938857918</v>
      </c>
    </row>
    <row r="320" spans="1:15" x14ac:dyDescent="0.3">
      <c r="A320">
        <v>328</v>
      </c>
      <c r="B320">
        <v>3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1606996708726</v>
      </c>
      <c r="I320">
        <v>1606996740807</v>
      </c>
      <c r="J320">
        <v>1606996742177</v>
      </c>
      <c r="K320" s="1" t="s">
        <v>563</v>
      </c>
      <c r="L320" s="1" t="s">
        <v>835</v>
      </c>
      <c r="M320" s="1" t="s">
        <v>836</v>
      </c>
      <c r="N320" s="1" t="s">
        <v>15</v>
      </c>
      <c r="O320">
        <v>1606996740807</v>
      </c>
    </row>
    <row r="321" spans="1:15" x14ac:dyDescent="0.3">
      <c r="A321">
        <v>329</v>
      </c>
      <c r="B321">
        <v>17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1606996882021</v>
      </c>
      <c r="I321">
        <v>1606996896849</v>
      </c>
      <c r="J321">
        <v>1606996898169</v>
      </c>
      <c r="K321" s="1" t="s">
        <v>837</v>
      </c>
      <c r="L321" s="1" t="s">
        <v>838</v>
      </c>
      <c r="M321" s="1" t="s">
        <v>839</v>
      </c>
      <c r="N321" s="1" t="s">
        <v>15</v>
      </c>
      <c r="O321">
        <v>1606996896849</v>
      </c>
    </row>
    <row r="322" spans="1:15" x14ac:dyDescent="0.3">
      <c r="A322">
        <v>330</v>
      </c>
      <c r="B322">
        <v>3</v>
      </c>
      <c r="C322">
        <v>5</v>
      </c>
      <c r="D322">
        <v>0</v>
      </c>
      <c r="E322">
        <v>0</v>
      </c>
      <c r="F322">
        <v>0</v>
      </c>
      <c r="G322">
        <v>0</v>
      </c>
      <c r="H322">
        <v>1606997139149</v>
      </c>
      <c r="I322">
        <v>1606997152092</v>
      </c>
      <c r="J322">
        <v>1606997153596</v>
      </c>
      <c r="K322" s="1" t="s">
        <v>840</v>
      </c>
      <c r="L322" s="1" t="s">
        <v>841</v>
      </c>
      <c r="M322" s="1" t="s">
        <v>842</v>
      </c>
      <c r="N322" s="1" t="s">
        <v>15</v>
      </c>
      <c r="O322">
        <v>1606997152092</v>
      </c>
    </row>
    <row r="323" spans="1:15" x14ac:dyDescent="0.3">
      <c r="A323">
        <v>331</v>
      </c>
      <c r="B323">
        <v>20</v>
      </c>
      <c r="C323">
        <v>5</v>
      </c>
      <c r="D323">
        <v>0</v>
      </c>
      <c r="E323">
        <v>0</v>
      </c>
      <c r="F323">
        <v>0</v>
      </c>
      <c r="G323">
        <v>0</v>
      </c>
      <c r="H323">
        <v>1606999354983</v>
      </c>
      <c r="I323">
        <v>1606999369033</v>
      </c>
      <c r="J323">
        <v>1606999370386</v>
      </c>
      <c r="K323" s="1" t="s">
        <v>843</v>
      </c>
      <c r="L323" s="1" t="s">
        <v>844</v>
      </c>
      <c r="M323" s="1" t="s">
        <v>845</v>
      </c>
      <c r="N323" s="1" t="s">
        <v>15</v>
      </c>
      <c r="O323">
        <v>1606999369033</v>
      </c>
    </row>
    <row r="324" spans="1:15" x14ac:dyDescent="0.3">
      <c r="A324">
        <v>332</v>
      </c>
      <c r="B324">
        <v>22</v>
      </c>
      <c r="C324">
        <v>5</v>
      </c>
      <c r="D324">
        <v>0</v>
      </c>
      <c r="E324">
        <v>5000</v>
      </c>
      <c r="F324">
        <v>0</v>
      </c>
      <c r="G324">
        <v>5000</v>
      </c>
      <c r="H324">
        <v>1607003977823</v>
      </c>
      <c r="I324">
        <v>1607004004784</v>
      </c>
      <c r="J324">
        <v>1607004006321</v>
      </c>
      <c r="K324" s="1" t="s">
        <v>846</v>
      </c>
      <c r="L324" s="1" t="s">
        <v>847</v>
      </c>
      <c r="M324" s="1" t="s">
        <v>848</v>
      </c>
      <c r="N324" s="1" t="s">
        <v>15</v>
      </c>
      <c r="O324">
        <v>1607004004784</v>
      </c>
    </row>
    <row r="325" spans="1:15" x14ac:dyDescent="0.3">
      <c r="A325">
        <v>333</v>
      </c>
      <c r="B325">
        <v>5</v>
      </c>
      <c r="C325">
        <v>5</v>
      </c>
      <c r="D325">
        <v>0</v>
      </c>
      <c r="E325">
        <v>0</v>
      </c>
      <c r="F325">
        <v>0</v>
      </c>
      <c r="G325">
        <v>0</v>
      </c>
      <c r="H325">
        <v>1607004664657</v>
      </c>
      <c r="I325">
        <v>1607004681255</v>
      </c>
      <c r="J325">
        <v>1607004682508</v>
      </c>
      <c r="K325" s="1" t="s">
        <v>849</v>
      </c>
      <c r="L325" s="1" t="s">
        <v>850</v>
      </c>
      <c r="M325" s="1" t="s">
        <v>851</v>
      </c>
      <c r="N325" s="1" t="s">
        <v>15</v>
      </c>
      <c r="O325">
        <v>1607004681255</v>
      </c>
    </row>
    <row r="326" spans="1:15" x14ac:dyDescent="0.3">
      <c r="A326">
        <v>334</v>
      </c>
      <c r="B326">
        <v>19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1607024036537</v>
      </c>
      <c r="I326">
        <v>1607024068929</v>
      </c>
      <c r="J326">
        <v>1607024070216</v>
      </c>
      <c r="K326" s="1" t="s">
        <v>563</v>
      </c>
      <c r="L326" s="1" t="s">
        <v>852</v>
      </c>
      <c r="M326" s="1" t="s">
        <v>15</v>
      </c>
      <c r="N326" s="1" t="s">
        <v>15</v>
      </c>
      <c r="O326">
        <v>1607024068929</v>
      </c>
    </row>
    <row r="327" spans="1:15" x14ac:dyDescent="0.3">
      <c r="A327">
        <v>335</v>
      </c>
      <c r="B327">
        <v>19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1607024184203</v>
      </c>
      <c r="I327">
        <v>1607024204905</v>
      </c>
      <c r="J327">
        <v>1607024206209</v>
      </c>
      <c r="K327" s="1" t="s">
        <v>853</v>
      </c>
      <c r="L327" s="1" t="s">
        <v>854</v>
      </c>
      <c r="M327" s="1" t="s">
        <v>855</v>
      </c>
      <c r="N327" s="1" t="s">
        <v>15</v>
      </c>
      <c r="O327">
        <v>1607024204905</v>
      </c>
    </row>
    <row r="328" spans="1:15" x14ac:dyDescent="0.3">
      <c r="A328">
        <v>336</v>
      </c>
      <c r="B328">
        <v>31</v>
      </c>
      <c r="C328">
        <v>5</v>
      </c>
      <c r="D328">
        <v>0</v>
      </c>
      <c r="E328">
        <v>0</v>
      </c>
      <c r="F328">
        <v>0</v>
      </c>
      <c r="G328">
        <v>0</v>
      </c>
      <c r="H328">
        <v>1607079873137</v>
      </c>
      <c r="I328">
        <v>1607079905956</v>
      </c>
      <c r="J328">
        <v>1607079907226</v>
      </c>
      <c r="K328" s="1" t="s">
        <v>560</v>
      </c>
      <c r="L328" s="1" t="s">
        <v>856</v>
      </c>
      <c r="M328" s="1" t="s">
        <v>857</v>
      </c>
      <c r="N328" s="1" t="s">
        <v>15</v>
      </c>
      <c r="O328">
        <v>1607079905956</v>
      </c>
    </row>
    <row r="329" spans="1:15" x14ac:dyDescent="0.3">
      <c r="A329">
        <v>337</v>
      </c>
      <c r="B329">
        <v>56</v>
      </c>
      <c r="C329">
        <v>5</v>
      </c>
      <c r="D329">
        <v>0</v>
      </c>
      <c r="E329">
        <v>0</v>
      </c>
      <c r="F329">
        <v>0</v>
      </c>
      <c r="G329">
        <v>0</v>
      </c>
      <c r="H329">
        <v>1607080160776</v>
      </c>
      <c r="I329">
        <v>1612913535181</v>
      </c>
      <c r="J329">
        <v>1612913536868</v>
      </c>
      <c r="K329" s="1" t="s">
        <v>858</v>
      </c>
      <c r="L329" s="1" t="s">
        <v>859</v>
      </c>
      <c r="M329" s="1" t="s">
        <v>860</v>
      </c>
      <c r="N329" s="1" t="s">
        <v>15</v>
      </c>
      <c r="O329">
        <v>1612913535181</v>
      </c>
    </row>
    <row r="330" spans="1:15" x14ac:dyDescent="0.3">
      <c r="A330">
        <v>338</v>
      </c>
      <c r="B330">
        <v>24</v>
      </c>
      <c r="C330">
        <v>5</v>
      </c>
      <c r="D330">
        <v>0</v>
      </c>
      <c r="E330">
        <v>0</v>
      </c>
      <c r="F330">
        <v>0</v>
      </c>
      <c r="G330">
        <v>0</v>
      </c>
      <c r="H330">
        <v>1607102787700</v>
      </c>
      <c r="I330">
        <v>1607102801759</v>
      </c>
      <c r="J330">
        <v>1607102803263</v>
      </c>
      <c r="K330" s="1" t="s">
        <v>861</v>
      </c>
      <c r="L330" s="1" t="s">
        <v>862</v>
      </c>
      <c r="M330" s="1" t="s">
        <v>863</v>
      </c>
      <c r="N330" s="1" t="s">
        <v>15</v>
      </c>
      <c r="O330">
        <v>1607102801759</v>
      </c>
    </row>
    <row r="331" spans="1:15" x14ac:dyDescent="0.3">
      <c r="A331">
        <v>339</v>
      </c>
      <c r="B331">
        <v>16</v>
      </c>
      <c r="C331">
        <v>5</v>
      </c>
      <c r="D331">
        <v>0</v>
      </c>
      <c r="E331">
        <v>0</v>
      </c>
      <c r="F331">
        <v>0</v>
      </c>
      <c r="G331">
        <v>0</v>
      </c>
      <c r="H331">
        <v>1607367056565</v>
      </c>
      <c r="I331">
        <v>1607367069737</v>
      </c>
      <c r="J331">
        <v>1607367071023</v>
      </c>
      <c r="K331" s="1" t="s">
        <v>864</v>
      </c>
      <c r="L331" s="1" t="s">
        <v>865</v>
      </c>
      <c r="M331" s="1" t="s">
        <v>866</v>
      </c>
      <c r="N331" s="1" t="s">
        <v>15</v>
      </c>
      <c r="O331">
        <v>1607367069737</v>
      </c>
    </row>
    <row r="332" spans="1:15" x14ac:dyDescent="0.3">
      <c r="A332">
        <v>340</v>
      </c>
      <c r="B332">
        <v>3</v>
      </c>
      <c r="C332">
        <v>5</v>
      </c>
      <c r="D332">
        <v>0</v>
      </c>
      <c r="E332">
        <v>0</v>
      </c>
      <c r="F332">
        <v>0</v>
      </c>
      <c r="G332">
        <v>0</v>
      </c>
      <c r="H332">
        <v>1607367279502</v>
      </c>
      <c r="I332">
        <v>1607367292145</v>
      </c>
      <c r="J332">
        <v>1607367293466</v>
      </c>
      <c r="K332" s="1" t="s">
        <v>843</v>
      </c>
      <c r="L332" s="1" t="s">
        <v>867</v>
      </c>
      <c r="M332" s="1" t="s">
        <v>868</v>
      </c>
      <c r="N332" s="1" t="s">
        <v>15</v>
      </c>
      <c r="O332">
        <v>1607367292145</v>
      </c>
    </row>
    <row r="333" spans="1:15" x14ac:dyDescent="0.3">
      <c r="A333">
        <v>341</v>
      </c>
      <c r="B333">
        <v>20</v>
      </c>
      <c r="C333">
        <v>5</v>
      </c>
      <c r="D333">
        <v>0</v>
      </c>
      <c r="E333">
        <v>0</v>
      </c>
      <c r="F333">
        <v>0</v>
      </c>
      <c r="G333">
        <v>0</v>
      </c>
      <c r="H333">
        <v>1607367590355</v>
      </c>
      <c r="I333">
        <v>1607367607413</v>
      </c>
      <c r="J333">
        <v>1607367608767</v>
      </c>
      <c r="K333" s="1" t="s">
        <v>869</v>
      </c>
      <c r="L333" s="1" t="s">
        <v>564</v>
      </c>
      <c r="M333" s="1" t="s">
        <v>870</v>
      </c>
      <c r="N333" s="1" t="s">
        <v>871</v>
      </c>
      <c r="O333">
        <v>1607367607413</v>
      </c>
    </row>
    <row r="334" spans="1:15" x14ac:dyDescent="0.3">
      <c r="A334">
        <v>342</v>
      </c>
      <c r="B334">
        <v>24</v>
      </c>
      <c r="C334">
        <v>5</v>
      </c>
      <c r="D334">
        <v>0</v>
      </c>
      <c r="E334">
        <v>0</v>
      </c>
      <c r="F334">
        <v>0</v>
      </c>
      <c r="G334">
        <v>0</v>
      </c>
      <c r="H334">
        <v>1607367915963</v>
      </c>
      <c r="I334">
        <v>1607367928602</v>
      </c>
      <c r="J334">
        <v>1607367929854</v>
      </c>
      <c r="K334" s="1" t="s">
        <v>872</v>
      </c>
      <c r="L334" s="1" t="s">
        <v>873</v>
      </c>
      <c r="M334" s="1" t="s">
        <v>874</v>
      </c>
      <c r="N334" s="1" t="s">
        <v>15</v>
      </c>
      <c r="O334">
        <v>1607367928602</v>
      </c>
    </row>
    <row r="335" spans="1:15" x14ac:dyDescent="0.3">
      <c r="A335">
        <v>343</v>
      </c>
      <c r="B335">
        <v>24</v>
      </c>
      <c r="C335">
        <v>5</v>
      </c>
      <c r="D335">
        <v>0</v>
      </c>
      <c r="E335">
        <v>0</v>
      </c>
      <c r="F335">
        <v>0</v>
      </c>
      <c r="G335">
        <v>0</v>
      </c>
      <c r="H335">
        <v>1607368003446</v>
      </c>
      <c r="I335">
        <v>1607368021569</v>
      </c>
      <c r="J335">
        <v>1607368022772</v>
      </c>
      <c r="K335" s="1" t="s">
        <v>875</v>
      </c>
      <c r="L335" s="1" t="s">
        <v>876</v>
      </c>
      <c r="M335" s="1" t="s">
        <v>836</v>
      </c>
      <c r="N335" s="1" t="s">
        <v>15</v>
      </c>
      <c r="O335">
        <v>1607368021569</v>
      </c>
    </row>
    <row r="336" spans="1:15" x14ac:dyDescent="0.3">
      <c r="A336">
        <v>344</v>
      </c>
      <c r="B336">
        <v>3</v>
      </c>
      <c r="C336">
        <v>5</v>
      </c>
      <c r="D336">
        <v>0</v>
      </c>
      <c r="E336">
        <v>0</v>
      </c>
      <c r="F336">
        <v>0</v>
      </c>
      <c r="G336">
        <v>0</v>
      </c>
      <c r="H336">
        <v>1607368085336</v>
      </c>
      <c r="I336">
        <v>1607368095095</v>
      </c>
      <c r="J336">
        <v>1607368096430</v>
      </c>
      <c r="K336" s="1" t="s">
        <v>877</v>
      </c>
      <c r="L336" s="1" t="s">
        <v>878</v>
      </c>
      <c r="M336" s="1" t="s">
        <v>879</v>
      </c>
      <c r="N336" s="1" t="s">
        <v>15</v>
      </c>
      <c r="O336">
        <v>1607368095095</v>
      </c>
    </row>
    <row r="337" spans="1:15" x14ac:dyDescent="0.3">
      <c r="A337">
        <v>345</v>
      </c>
      <c r="B337">
        <v>3</v>
      </c>
      <c r="C337">
        <v>5</v>
      </c>
      <c r="D337">
        <v>0</v>
      </c>
      <c r="E337">
        <v>0</v>
      </c>
      <c r="F337">
        <v>0</v>
      </c>
      <c r="G337">
        <v>0</v>
      </c>
      <c r="H337">
        <v>1607368197709</v>
      </c>
      <c r="I337">
        <v>1607368207679</v>
      </c>
      <c r="J337">
        <v>1607368210450</v>
      </c>
      <c r="K337" s="1" t="s">
        <v>880</v>
      </c>
      <c r="L337" s="1" t="s">
        <v>881</v>
      </c>
      <c r="M337" s="1" t="s">
        <v>882</v>
      </c>
      <c r="N337" s="1" t="s">
        <v>15</v>
      </c>
      <c r="O337">
        <v>1607368207679</v>
      </c>
    </row>
    <row r="338" spans="1:15" x14ac:dyDescent="0.3">
      <c r="A338">
        <v>346</v>
      </c>
      <c r="B338">
        <v>32</v>
      </c>
      <c r="C338">
        <v>5</v>
      </c>
      <c r="D338">
        <v>0</v>
      </c>
      <c r="E338">
        <v>0</v>
      </c>
      <c r="F338">
        <v>0</v>
      </c>
      <c r="G338">
        <v>0</v>
      </c>
      <c r="H338">
        <v>1607371006717</v>
      </c>
      <c r="I338">
        <v>1607371048172</v>
      </c>
      <c r="J338">
        <v>1607371050645</v>
      </c>
      <c r="K338" s="1" t="s">
        <v>883</v>
      </c>
      <c r="L338" s="1" t="s">
        <v>884</v>
      </c>
      <c r="M338" s="1" t="s">
        <v>459</v>
      </c>
      <c r="N338" s="1" t="s">
        <v>15</v>
      </c>
      <c r="O338">
        <v>1607371048172</v>
      </c>
    </row>
    <row r="339" spans="1:15" x14ac:dyDescent="0.3">
      <c r="A339">
        <v>347</v>
      </c>
      <c r="B339">
        <v>65</v>
      </c>
      <c r="C339">
        <v>5</v>
      </c>
      <c r="D339">
        <v>0</v>
      </c>
      <c r="E339">
        <v>0</v>
      </c>
      <c r="F339">
        <v>0</v>
      </c>
      <c r="G339">
        <v>0</v>
      </c>
      <c r="H339">
        <v>1607371106438</v>
      </c>
      <c r="I339">
        <v>1607371131580</v>
      </c>
      <c r="J339">
        <v>1607371132816</v>
      </c>
      <c r="K339" s="1" t="s">
        <v>885</v>
      </c>
      <c r="L339" s="1" t="s">
        <v>398</v>
      </c>
      <c r="M339" s="1" t="s">
        <v>886</v>
      </c>
      <c r="N339" s="1" t="s">
        <v>15</v>
      </c>
      <c r="O339">
        <v>1607371131580</v>
      </c>
    </row>
    <row r="340" spans="1:15" x14ac:dyDescent="0.3">
      <c r="A340">
        <v>348</v>
      </c>
      <c r="B340">
        <v>22</v>
      </c>
      <c r="C340">
        <v>5</v>
      </c>
      <c r="D340">
        <v>0</v>
      </c>
      <c r="E340">
        <v>0</v>
      </c>
      <c r="F340">
        <v>0</v>
      </c>
      <c r="G340">
        <v>0</v>
      </c>
      <c r="H340">
        <v>1607434853677</v>
      </c>
      <c r="I340">
        <v>1607434864882</v>
      </c>
      <c r="J340">
        <v>1607434866203</v>
      </c>
      <c r="K340" s="1" t="s">
        <v>887</v>
      </c>
      <c r="L340" s="1" t="s">
        <v>888</v>
      </c>
      <c r="M340" s="1" t="s">
        <v>197</v>
      </c>
      <c r="N340" s="1" t="s">
        <v>15</v>
      </c>
      <c r="O340">
        <v>1607434864882</v>
      </c>
    </row>
    <row r="341" spans="1:15" x14ac:dyDescent="0.3">
      <c r="A341">
        <v>349</v>
      </c>
      <c r="B341">
        <v>4</v>
      </c>
      <c r="C341">
        <v>5</v>
      </c>
      <c r="D341">
        <v>0</v>
      </c>
      <c r="E341">
        <v>0</v>
      </c>
      <c r="F341">
        <v>0</v>
      </c>
      <c r="G341">
        <v>0</v>
      </c>
      <c r="H341">
        <v>1607435034136</v>
      </c>
      <c r="I341">
        <v>1607435050669</v>
      </c>
      <c r="J341">
        <v>1607435051955</v>
      </c>
      <c r="K341" s="1" t="s">
        <v>889</v>
      </c>
      <c r="L341" s="1" t="s">
        <v>890</v>
      </c>
      <c r="M341" s="1" t="s">
        <v>891</v>
      </c>
      <c r="N341" s="1" t="s">
        <v>15</v>
      </c>
      <c r="O341">
        <v>1607435050669</v>
      </c>
    </row>
    <row r="342" spans="1:15" x14ac:dyDescent="0.3">
      <c r="A342">
        <v>350</v>
      </c>
      <c r="B342">
        <v>6</v>
      </c>
      <c r="C342">
        <v>5</v>
      </c>
      <c r="D342">
        <v>0</v>
      </c>
      <c r="E342">
        <v>0</v>
      </c>
      <c r="F342">
        <v>0</v>
      </c>
      <c r="G342">
        <v>0</v>
      </c>
      <c r="H342">
        <v>1607435327172</v>
      </c>
      <c r="I342">
        <v>1607435345159</v>
      </c>
      <c r="J342">
        <v>1607435346396</v>
      </c>
      <c r="K342" s="1" t="s">
        <v>63</v>
      </c>
      <c r="L342" s="1" t="s">
        <v>892</v>
      </c>
      <c r="M342" s="1" t="s">
        <v>893</v>
      </c>
      <c r="N342" s="1" t="s">
        <v>15</v>
      </c>
      <c r="O342">
        <v>1607435345159</v>
      </c>
    </row>
    <row r="343" spans="1:15" x14ac:dyDescent="0.3">
      <c r="A343">
        <v>351</v>
      </c>
      <c r="B343">
        <v>6</v>
      </c>
      <c r="C343">
        <v>5</v>
      </c>
      <c r="D343">
        <v>0</v>
      </c>
      <c r="E343">
        <v>0</v>
      </c>
      <c r="F343">
        <v>0</v>
      </c>
      <c r="G343">
        <v>0</v>
      </c>
      <c r="H343">
        <v>1607435443116</v>
      </c>
      <c r="I343">
        <v>1607435462939</v>
      </c>
      <c r="J343">
        <v>1607435464292</v>
      </c>
      <c r="K343" s="1" t="s">
        <v>894</v>
      </c>
      <c r="L343" s="1" t="s">
        <v>895</v>
      </c>
      <c r="M343" s="1" t="s">
        <v>197</v>
      </c>
      <c r="N343" s="1" t="s">
        <v>15</v>
      </c>
      <c r="O343">
        <v>1607435462939</v>
      </c>
    </row>
    <row r="344" spans="1:15" x14ac:dyDescent="0.3">
      <c r="A344">
        <v>352</v>
      </c>
      <c r="B344">
        <v>2</v>
      </c>
      <c r="C344">
        <v>5</v>
      </c>
      <c r="D344">
        <v>0</v>
      </c>
      <c r="E344">
        <v>0</v>
      </c>
      <c r="F344">
        <v>0</v>
      </c>
      <c r="G344">
        <v>0</v>
      </c>
      <c r="H344">
        <v>1607435739180</v>
      </c>
      <c r="I344">
        <v>1607435752067</v>
      </c>
      <c r="J344">
        <v>1607435753320</v>
      </c>
      <c r="K344" s="1" t="s">
        <v>267</v>
      </c>
      <c r="L344" s="1" t="s">
        <v>896</v>
      </c>
      <c r="M344" s="1" t="s">
        <v>897</v>
      </c>
      <c r="N344" s="1" t="s">
        <v>15</v>
      </c>
      <c r="O344">
        <v>1607435752067</v>
      </c>
    </row>
    <row r="345" spans="1:15" x14ac:dyDescent="0.3">
      <c r="A345">
        <v>353</v>
      </c>
      <c r="B345">
        <v>4</v>
      </c>
      <c r="C345">
        <v>5</v>
      </c>
      <c r="D345">
        <v>0</v>
      </c>
      <c r="E345">
        <v>0</v>
      </c>
      <c r="F345">
        <v>0</v>
      </c>
      <c r="G345">
        <v>0</v>
      </c>
      <c r="H345">
        <v>1607445240648</v>
      </c>
      <c r="I345">
        <v>1607445250806</v>
      </c>
      <c r="J345">
        <v>1607445252177</v>
      </c>
      <c r="K345" s="1" t="s">
        <v>898</v>
      </c>
      <c r="L345" s="1" t="s">
        <v>899</v>
      </c>
      <c r="M345" s="1" t="s">
        <v>197</v>
      </c>
      <c r="N345" s="1" t="s">
        <v>15</v>
      </c>
      <c r="O345">
        <v>1607445250806</v>
      </c>
    </row>
    <row r="346" spans="1:15" x14ac:dyDescent="0.3">
      <c r="A346">
        <v>354</v>
      </c>
      <c r="B346">
        <v>65</v>
      </c>
      <c r="C346">
        <v>5</v>
      </c>
      <c r="D346">
        <v>0</v>
      </c>
      <c r="E346">
        <v>0</v>
      </c>
      <c r="F346">
        <v>0</v>
      </c>
      <c r="G346">
        <v>0</v>
      </c>
      <c r="H346">
        <v>1607445301807</v>
      </c>
      <c r="I346">
        <v>1607445317156</v>
      </c>
      <c r="J346">
        <v>1607445318676</v>
      </c>
      <c r="K346" s="1" t="s">
        <v>900</v>
      </c>
      <c r="L346" s="1" t="s">
        <v>398</v>
      </c>
      <c r="M346" s="1" t="s">
        <v>901</v>
      </c>
      <c r="N346" s="1" t="s">
        <v>902</v>
      </c>
      <c r="O346">
        <v>1607445317156</v>
      </c>
    </row>
    <row r="347" spans="1:15" x14ac:dyDescent="0.3">
      <c r="A347">
        <v>355</v>
      </c>
      <c r="B347">
        <v>6</v>
      </c>
      <c r="C347">
        <v>5</v>
      </c>
      <c r="D347">
        <v>0</v>
      </c>
      <c r="E347">
        <v>0</v>
      </c>
      <c r="F347">
        <v>0</v>
      </c>
      <c r="G347">
        <v>0</v>
      </c>
      <c r="H347">
        <v>1607447269245</v>
      </c>
      <c r="I347">
        <v>1607447281209</v>
      </c>
      <c r="J347">
        <v>1607447282496</v>
      </c>
      <c r="K347" s="1" t="s">
        <v>903</v>
      </c>
      <c r="L347" s="1" t="s">
        <v>904</v>
      </c>
      <c r="M347" s="1" t="s">
        <v>905</v>
      </c>
      <c r="N347" s="1" t="s">
        <v>15</v>
      </c>
      <c r="O347">
        <v>1607447281209</v>
      </c>
    </row>
    <row r="348" spans="1:15" x14ac:dyDescent="0.3">
      <c r="A348">
        <v>356</v>
      </c>
      <c r="B348">
        <v>18</v>
      </c>
      <c r="C348">
        <v>5</v>
      </c>
      <c r="D348">
        <v>0</v>
      </c>
      <c r="E348">
        <v>0</v>
      </c>
      <c r="F348">
        <v>0</v>
      </c>
      <c r="G348">
        <v>0</v>
      </c>
      <c r="H348">
        <v>1607455181464</v>
      </c>
      <c r="I348">
        <v>1607455234284</v>
      </c>
      <c r="J348">
        <v>1607455235571</v>
      </c>
      <c r="K348" s="1" t="s">
        <v>906</v>
      </c>
      <c r="L348" s="1" t="s">
        <v>907</v>
      </c>
      <c r="M348" s="1" t="s">
        <v>908</v>
      </c>
      <c r="N348" s="1" t="s">
        <v>15</v>
      </c>
      <c r="O348">
        <v>1607455234284</v>
      </c>
    </row>
    <row r="349" spans="1:15" x14ac:dyDescent="0.3">
      <c r="A349">
        <v>357</v>
      </c>
      <c r="B349">
        <v>32</v>
      </c>
      <c r="C349">
        <v>5</v>
      </c>
      <c r="D349">
        <v>0</v>
      </c>
      <c r="E349">
        <v>0</v>
      </c>
      <c r="F349">
        <v>0</v>
      </c>
      <c r="G349">
        <v>0</v>
      </c>
      <c r="H349">
        <v>1607455309770</v>
      </c>
      <c r="I349">
        <v>1607455323408</v>
      </c>
      <c r="J349">
        <v>1607455324578</v>
      </c>
      <c r="K349" s="1" t="s">
        <v>909</v>
      </c>
      <c r="L349" s="1" t="s">
        <v>910</v>
      </c>
      <c r="M349" s="1" t="s">
        <v>459</v>
      </c>
      <c r="N349" s="1" t="s">
        <v>15</v>
      </c>
      <c r="O349">
        <v>1607455323408</v>
      </c>
    </row>
    <row r="350" spans="1:15" x14ac:dyDescent="0.3">
      <c r="A350">
        <v>358</v>
      </c>
      <c r="B350">
        <v>5</v>
      </c>
      <c r="C350">
        <v>5</v>
      </c>
      <c r="D350">
        <v>38000</v>
      </c>
      <c r="E350">
        <v>42500</v>
      </c>
      <c r="F350">
        <v>0</v>
      </c>
      <c r="G350">
        <v>80500</v>
      </c>
      <c r="H350">
        <v>1607526069388</v>
      </c>
      <c r="I350">
        <v>1607526084793</v>
      </c>
      <c r="J350">
        <v>1607526086146</v>
      </c>
      <c r="K350" s="1" t="s">
        <v>911</v>
      </c>
      <c r="L350" s="1" t="s">
        <v>912</v>
      </c>
      <c r="M350" s="1" t="s">
        <v>913</v>
      </c>
      <c r="N350" s="1" t="s">
        <v>15</v>
      </c>
      <c r="O350">
        <v>1607526084793</v>
      </c>
    </row>
    <row r="351" spans="1:15" x14ac:dyDescent="0.3">
      <c r="A351">
        <v>359</v>
      </c>
      <c r="B351">
        <v>12</v>
      </c>
      <c r="C351">
        <v>5</v>
      </c>
      <c r="D351">
        <v>0</v>
      </c>
      <c r="E351">
        <v>0</v>
      </c>
      <c r="F351">
        <v>0</v>
      </c>
      <c r="G351">
        <v>0</v>
      </c>
      <c r="H351">
        <v>1607530956827</v>
      </c>
      <c r="I351">
        <v>1607530982440</v>
      </c>
      <c r="J351">
        <v>1607530983677</v>
      </c>
      <c r="K351" s="1" t="s">
        <v>171</v>
      </c>
      <c r="L351" s="1" t="s">
        <v>914</v>
      </c>
      <c r="M351" s="1" t="s">
        <v>245</v>
      </c>
      <c r="N351" s="1" t="s">
        <v>15</v>
      </c>
      <c r="O351">
        <v>1607530982440</v>
      </c>
    </row>
    <row r="352" spans="1:15" x14ac:dyDescent="0.3">
      <c r="A352">
        <v>360</v>
      </c>
      <c r="B352">
        <v>24</v>
      </c>
      <c r="C352">
        <v>5</v>
      </c>
      <c r="D352">
        <v>0</v>
      </c>
      <c r="E352">
        <v>0</v>
      </c>
      <c r="F352">
        <v>0</v>
      </c>
      <c r="G352">
        <v>0</v>
      </c>
      <c r="H352">
        <v>1607532292488</v>
      </c>
      <c r="I352">
        <v>1607532309365</v>
      </c>
      <c r="J352">
        <v>1607532310601</v>
      </c>
      <c r="K352" s="1" t="s">
        <v>915</v>
      </c>
      <c r="L352" s="1" t="s">
        <v>916</v>
      </c>
      <c r="M352" s="1" t="s">
        <v>197</v>
      </c>
      <c r="N352" s="1" t="s">
        <v>15</v>
      </c>
      <c r="O352">
        <v>1607532309365</v>
      </c>
    </row>
    <row r="353" spans="1:15" x14ac:dyDescent="0.3">
      <c r="A353">
        <v>361</v>
      </c>
      <c r="B353">
        <v>24</v>
      </c>
      <c r="C353">
        <v>5</v>
      </c>
      <c r="D353">
        <v>0</v>
      </c>
      <c r="E353">
        <v>0</v>
      </c>
      <c r="F353">
        <v>0</v>
      </c>
      <c r="G353">
        <v>0</v>
      </c>
      <c r="H353">
        <v>1607533111923</v>
      </c>
      <c r="I353">
        <v>1607533135673</v>
      </c>
      <c r="J353">
        <v>1607533137111</v>
      </c>
      <c r="K353" s="1" t="s">
        <v>917</v>
      </c>
      <c r="L353" s="1" t="s">
        <v>918</v>
      </c>
      <c r="M353" s="1" t="s">
        <v>919</v>
      </c>
      <c r="N353" s="1" t="s">
        <v>15</v>
      </c>
      <c r="O353">
        <v>1607533135673</v>
      </c>
    </row>
    <row r="354" spans="1:15" x14ac:dyDescent="0.3">
      <c r="A354">
        <v>362</v>
      </c>
      <c r="B354">
        <v>10</v>
      </c>
      <c r="C354">
        <v>5</v>
      </c>
      <c r="D354">
        <v>0</v>
      </c>
      <c r="E354">
        <v>0</v>
      </c>
      <c r="F354">
        <v>0</v>
      </c>
      <c r="G354">
        <v>0</v>
      </c>
      <c r="H354">
        <v>1607537414031</v>
      </c>
      <c r="I354">
        <v>1607537434153</v>
      </c>
      <c r="J354">
        <v>1607537435473</v>
      </c>
      <c r="K354" s="1" t="s">
        <v>920</v>
      </c>
      <c r="L354" s="1" t="s">
        <v>539</v>
      </c>
      <c r="M354" s="1" t="s">
        <v>258</v>
      </c>
      <c r="N354" s="1" t="s">
        <v>15</v>
      </c>
      <c r="O354">
        <v>1607537434153</v>
      </c>
    </row>
    <row r="355" spans="1:15" x14ac:dyDescent="0.3">
      <c r="A355">
        <v>363</v>
      </c>
      <c r="B355">
        <v>2</v>
      </c>
      <c r="C355">
        <v>5</v>
      </c>
      <c r="D355">
        <v>0</v>
      </c>
      <c r="E355">
        <v>0</v>
      </c>
      <c r="F355">
        <v>0</v>
      </c>
      <c r="G355">
        <v>0</v>
      </c>
      <c r="H355">
        <v>1607537737268</v>
      </c>
      <c r="I355">
        <v>1607537750695</v>
      </c>
      <c r="J355">
        <v>1607537751965</v>
      </c>
      <c r="K355" s="1" t="s">
        <v>921</v>
      </c>
      <c r="L355" s="1" t="s">
        <v>922</v>
      </c>
      <c r="M355" s="1" t="s">
        <v>923</v>
      </c>
      <c r="N355" s="1" t="s">
        <v>15</v>
      </c>
      <c r="O355">
        <v>1607537750695</v>
      </c>
    </row>
    <row r="356" spans="1:15" x14ac:dyDescent="0.3">
      <c r="A356">
        <v>364</v>
      </c>
      <c r="B356">
        <v>12</v>
      </c>
      <c r="C356">
        <v>5</v>
      </c>
      <c r="D356">
        <v>0</v>
      </c>
      <c r="E356">
        <v>0</v>
      </c>
      <c r="F356">
        <v>0</v>
      </c>
      <c r="G356">
        <v>0</v>
      </c>
      <c r="H356">
        <v>1607542887827</v>
      </c>
      <c r="I356">
        <v>1607542910232</v>
      </c>
      <c r="J356">
        <v>1607542911786</v>
      </c>
      <c r="K356" s="1" t="s">
        <v>924</v>
      </c>
      <c r="L356" s="1" t="s">
        <v>925</v>
      </c>
      <c r="M356" s="1" t="s">
        <v>926</v>
      </c>
      <c r="N356" s="1" t="s">
        <v>15</v>
      </c>
      <c r="O356">
        <v>1607542910232</v>
      </c>
    </row>
    <row r="357" spans="1:15" x14ac:dyDescent="0.3">
      <c r="A357">
        <v>365</v>
      </c>
      <c r="B357">
        <v>5</v>
      </c>
      <c r="C357">
        <v>5</v>
      </c>
      <c r="D357">
        <v>0</v>
      </c>
      <c r="E357">
        <v>0</v>
      </c>
      <c r="F357">
        <v>0</v>
      </c>
      <c r="G357">
        <v>0</v>
      </c>
      <c r="H357">
        <v>1607594967535</v>
      </c>
      <c r="I357">
        <v>1607594982041</v>
      </c>
      <c r="J357">
        <v>1607594983262</v>
      </c>
      <c r="K357" s="1" t="s">
        <v>927</v>
      </c>
      <c r="L357" s="1" t="s">
        <v>928</v>
      </c>
      <c r="M357" s="1" t="s">
        <v>929</v>
      </c>
      <c r="N357" s="1" t="s">
        <v>15</v>
      </c>
      <c r="O357">
        <v>1607594982041</v>
      </c>
    </row>
    <row r="358" spans="1:15" x14ac:dyDescent="0.3">
      <c r="A358">
        <v>366</v>
      </c>
      <c r="B358">
        <v>19</v>
      </c>
      <c r="C358">
        <v>5</v>
      </c>
      <c r="D358">
        <v>0</v>
      </c>
      <c r="E358">
        <v>0</v>
      </c>
      <c r="F358">
        <v>0</v>
      </c>
      <c r="G358">
        <v>0</v>
      </c>
      <c r="H358">
        <v>1607595023764</v>
      </c>
      <c r="I358">
        <v>1607595045550</v>
      </c>
      <c r="J358">
        <v>1607595046972</v>
      </c>
      <c r="K358" s="1" t="s">
        <v>806</v>
      </c>
      <c r="L358" s="1" t="s">
        <v>398</v>
      </c>
      <c r="M358" s="1" t="s">
        <v>930</v>
      </c>
      <c r="N358" s="1" t="s">
        <v>15</v>
      </c>
      <c r="O358">
        <v>1607595045550</v>
      </c>
    </row>
    <row r="359" spans="1:15" x14ac:dyDescent="0.3">
      <c r="A359">
        <v>367</v>
      </c>
      <c r="B359">
        <v>34</v>
      </c>
      <c r="C359">
        <v>5</v>
      </c>
      <c r="D359">
        <v>0</v>
      </c>
      <c r="E359">
        <v>0</v>
      </c>
      <c r="F359">
        <v>0</v>
      </c>
      <c r="G359">
        <v>0</v>
      </c>
      <c r="H359">
        <v>1607595134258</v>
      </c>
      <c r="I359">
        <v>1607595192806</v>
      </c>
      <c r="J359">
        <v>1607595194292</v>
      </c>
      <c r="K359" s="1" t="s">
        <v>931</v>
      </c>
      <c r="L359" s="1" t="s">
        <v>932</v>
      </c>
      <c r="M359" s="1" t="s">
        <v>933</v>
      </c>
      <c r="N359" s="1" t="s">
        <v>15</v>
      </c>
      <c r="O359">
        <v>1607595192806</v>
      </c>
    </row>
    <row r="360" spans="1:15" x14ac:dyDescent="0.3">
      <c r="A360">
        <v>368</v>
      </c>
      <c r="B360">
        <v>3</v>
      </c>
      <c r="C360">
        <v>5</v>
      </c>
      <c r="D360">
        <v>0</v>
      </c>
      <c r="E360">
        <v>0</v>
      </c>
      <c r="F360">
        <v>0</v>
      </c>
      <c r="G360">
        <v>0</v>
      </c>
      <c r="H360">
        <v>1607604297020</v>
      </c>
      <c r="I360">
        <v>1607604309343</v>
      </c>
      <c r="J360">
        <v>1607604310546</v>
      </c>
      <c r="K360" s="1" t="s">
        <v>812</v>
      </c>
      <c r="L360" s="1" t="s">
        <v>934</v>
      </c>
      <c r="M360" s="1" t="s">
        <v>935</v>
      </c>
      <c r="N360" s="1" t="s">
        <v>15</v>
      </c>
      <c r="O360">
        <v>1607604309343</v>
      </c>
    </row>
    <row r="361" spans="1:15" x14ac:dyDescent="0.3">
      <c r="A361">
        <v>369</v>
      </c>
      <c r="B361">
        <v>3</v>
      </c>
      <c r="C361">
        <v>5</v>
      </c>
      <c r="D361">
        <v>0</v>
      </c>
      <c r="E361">
        <v>0</v>
      </c>
      <c r="F361">
        <v>0</v>
      </c>
      <c r="G361">
        <v>0</v>
      </c>
      <c r="H361">
        <v>1607604513130</v>
      </c>
      <c r="I361">
        <v>1607604525354</v>
      </c>
      <c r="J361">
        <v>1607604526590</v>
      </c>
      <c r="K361" s="1" t="s">
        <v>171</v>
      </c>
      <c r="L361" s="1" t="s">
        <v>936</v>
      </c>
      <c r="M361" s="1" t="s">
        <v>937</v>
      </c>
      <c r="N361" s="1" t="s">
        <v>938</v>
      </c>
      <c r="O361">
        <v>1607604525354</v>
      </c>
    </row>
    <row r="362" spans="1:15" x14ac:dyDescent="0.3">
      <c r="A362">
        <v>370</v>
      </c>
      <c r="B362">
        <v>24</v>
      </c>
      <c r="C362">
        <v>5</v>
      </c>
      <c r="D362">
        <v>0</v>
      </c>
      <c r="E362">
        <v>0</v>
      </c>
      <c r="F362">
        <v>0</v>
      </c>
      <c r="G362">
        <v>0</v>
      </c>
      <c r="H362">
        <v>1607606469620</v>
      </c>
      <c r="I362">
        <v>1607606489228</v>
      </c>
      <c r="J362">
        <v>1607606490532</v>
      </c>
      <c r="K362" s="1" t="s">
        <v>939</v>
      </c>
      <c r="L362" s="1" t="s">
        <v>940</v>
      </c>
      <c r="M362" s="1" t="s">
        <v>941</v>
      </c>
      <c r="N362" s="1" t="s">
        <v>15</v>
      </c>
      <c r="O362">
        <v>1607606489228</v>
      </c>
    </row>
    <row r="363" spans="1:15" x14ac:dyDescent="0.3">
      <c r="A363">
        <v>371</v>
      </c>
      <c r="B363">
        <v>12</v>
      </c>
      <c r="C363">
        <v>5</v>
      </c>
      <c r="D363">
        <v>0</v>
      </c>
      <c r="E363">
        <v>0</v>
      </c>
      <c r="F363">
        <v>0</v>
      </c>
      <c r="G363">
        <v>0</v>
      </c>
      <c r="H363">
        <v>1607610517280</v>
      </c>
      <c r="I363">
        <v>1607610532152</v>
      </c>
      <c r="J363">
        <v>1607610533405</v>
      </c>
      <c r="K363" s="1" t="s">
        <v>942</v>
      </c>
      <c r="L363" s="1" t="s">
        <v>943</v>
      </c>
      <c r="M363" s="1" t="s">
        <v>882</v>
      </c>
      <c r="N363" s="1" t="s">
        <v>15</v>
      </c>
      <c r="O363">
        <v>1607610532152</v>
      </c>
    </row>
    <row r="364" spans="1:15" x14ac:dyDescent="0.3">
      <c r="A364">
        <v>372</v>
      </c>
      <c r="B364">
        <v>65</v>
      </c>
      <c r="C364">
        <v>5</v>
      </c>
      <c r="D364">
        <v>0</v>
      </c>
      <c r="E364">
        <v>0</v>
      </c>
      <c r="F364">
        <v>0</v>
      </c>
      <c r="G364">
        <v>0</v>
      </c>
      <c r="H364">
        <v>1607693350092</v>
      </c>
      <c r="I364">
        <v>1612913429564</v>
      </c>
      <c r="J364">
        <v>1612913431520</v>
      </c>
      <c r="K364" s="1" t="s">
        <v>944</v>
      </c>
      <c r="L364" s="1" t="s">
        <v>945</v>
      </c>
      <c r="M364" s="1" t="s">
        <v>946</v>
      </c>
      <c r="N364" s="1" t="s">
        <v>15</v>
      </c>
      <c r="O364">
        <v>1612913429564</v>
      </c>
    </row>
    <row r="365" spans="1:15" x14ac:dyDescent="0.3">
      <c r="A365">
        <v>373</v>
      </c>
      <c r="B365">
        <v>66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1607951792473</v>
      </c>
      <c r="I365">
        <v>1607951792473</v>
      </c>
      <c r="K365" s="1" t="s">
        <v>947</v>
      </c>
      <c r="L365" s="1" t="s">
        <v>948</v>
      </c>
      <c r="M365" s="1" t="s">
        <v>949</v>
      </c>
      <c r="N365" s="1" t="s">
        <v>15</v>
      </c>
      <c r="O365">
        <v>1607951792473</v>
      </c>
    </row>
    <row r="366" spans="1:15" x14ac:dyDescent="0.3">
      <c r="A366">
        <v>374</v>
      </c>
      <c r="B366">
        <v>19</v>
      </c>
      <c r="C366">
        <v>5</v>
      </c>
      <c r="D366">
        <v>0</v>
      </c>
      <c r="E366">
        <v>0</v>
      </c>
      <c r="F366">
        <v>0</v>
      </c>
      <c r="G366">
        <v>0</v>
      </c>
      <c r="H366">
        <v>1607955022266</v>
      </c>
      <c r="I366">
        <v>1607955037097</v>
      </c>
      <c r="J366">
        <v>1607955038334</v>
      </c>
      <c r="K366" s="1" t="s">
        <v>171</v>
      </c>
      <c r="L366" s="1" t="s">
        <v>950</v>
      </c>
      <c r="M366" s="1" t="s">
        <v>951</v>
      </c>
      <c r="N366" s="1" t="s">
        <v>15</v>
      </c>
      <c r="O366">
        <v>1607955037097</v>
      </c>
    </row>
    <row r="367" spans="1:15" x14ac:dyDescent="0.3">
      <c r="A367">
        <v>375</v>
      </c>
      <c r="B367">
        <v>5</v>
      </c>
      <c r="C367">
        <v>5</v>
      </c>
      <c r="D367">
        <v>0</v>
      </c>
      <c r="E367">
        <v>0</v>
      </c>
      <c r="F367">
        <v>0</v>
      </c>
      <c r="G367">
        <v>0</v>
      </c>
      <c r="H367">
        <v>1609792494662</v>
      </c>
      <c r="I367">
        <v>1609792507308</v>
      </c>
      <c r="J367">
        <v>1609792508611</v>
      </c>
      <c r="K367" s="1" t="s">
        <v>15</v>
      </c>
      <c r="L367" s="1" t="s">
        <v>952</v>
      </c>
      <c r="M367" s="1" t="s">
        <v>953</v>
      </c>
      <c r="N367" s="1" t="s">
        <v>15</v>
      </c>
      <c r="O367">
        <v>1609792507308</v>
      </c>
    </row>
    <row r="368" spans="1:15" x14ac:dyDescent="0.3">
      <c r="A368">
        <v>376</v>
      </c>
      <c r="B368">
        <v>2</v>
      </c>
      <c r="C368">
        <v>5</v>
      </c>
      <c r="D368">
        <v>0</v>
      </c>
      <c r="E368">
        <v>0</v>
      </c>
      <c r="F368">
        <v>0</v>
      </c>
      <c r="G368">
        <v>0</v>
      </c>
      <c r="H368">
        <v>1609792554980</v>
      </c>
      <c r="I368">
        <v>1609792599591</v>
      </c>
      <c r="J368">
        <v>1609792600810</v>
      </c>
      <c r="K368" s="1" t="s">
        <v>806</v>
      </c>
      <c r="L368" s="1" t="s">
        <v>398</v>
      </c>
      <c r="M368" s="1" t="s">
        <v>954</v>
      </c>
      <c r="N368" s="1" t="s">
        <v>15</v>
      </c>
      <c r="O368">
        <v>1609792599591</v>
      </c>
    </row>
    <row r="369" spans="1:15" x14ac:dyDescent="0.3">
      <c r="A369">
        <v>377</v>
      </c>
      <c r="B369">
        <v>3</v>
      </c>
      <c r="C369">
        <v>5</v>
      </c>
      <c r="D369">
        <v>0</v>
      </c>
      <c r="E369">
        <v>0</v>
      </c>
      <c r="F369">
        <v>0</v>
      </c>
      <c r="G369">
        <v>0</v>
      </c>
      <c r="H369">
        <v>1609792657560</v>
      </c>
      <c r="I369">
        <v>1609792674312</v>
      </c>
      <c r="J369">
        <v>1609792675531</v>
      </c>
      <c r="K369" s="1" t="s">
        <v>955</v>
      </c>
      <c r="L369" s="1" t="s">
        <v>398</v>
      </c>
      <c r="M369" s="1" t="s">
        <v>956</v>
      </c>
      <c r="N369" s="1" t="s">
        <v>15</v>
      </c>
      <c r="O369">
        <v>1609792674312</v>
      </c>
    </row>
    <row r="370" spans="1:15" x14ac:dyDescent="0.3">
      <c r="A370">
        <v>378</v>
      </c>
      <c r="B370">
        <v>6</v>
      </c>
      <c r="C370">
        <v>5</v>
      </c>
      <c r="D370">
        <v>0</v>
      </c>
      <c r="E370">
        <v>0</v>
      </c>
      <c r="F370">
        <v>0</v>
      </c>
      <c r="G370">
        <v>0</v>
      </c>
      <c r="H370">
        <v>1609792739678</v>
      </c>
      <c r="I370">
        <v>1609792767380</v>
      </c>
      <c r="J370">
        <v>1609792768548</v>
      </c>
      <c r="K370" s="1" t="s">
        <v>957</v>
      </c>
      <c r="L370" s="1" t="s">
        <v>958</v>
      </c>
      <c r="M370" s="1" t="s">
        <v>959</v>
      </c>
      <c r="N370" s="1" t="s">
        <v>15</v>
      </c>
      <c r="O370">
        <v>1609792767380</v>
      </c>
    </row>
    <row r="371" spans="1:15" x14ac:dyDescent="0.3">
      <c r="A371">
        <v>379</v>
      </c>
      <c r="B371">
        <v>32</v>
      </c>
      <c r="C371">
        <v>5</v>
      </c>
      <c r="D371">
        <v>0</v>
      </c>
      <c r="E371">
        <v>0</v>
      </c>
      <c r="F371">
        <v>0</v>
      </c>
      <c r="G371">
        <v>0</v>
      </c>
      <c r="H371">
        <v>1609846102565</v>
      </c>
      <c r="I371">
        <v>1609846120708</v>
      </c>
      <c r="J371">
        <v>1609846121877</v>
      </c>
      <c r="K371" s="1" t="s">
        <v>960</v>
      </c>
      <c r="L371" s="1" t="s">
        <v>961</v>
      </c>
      <c r="M371" s="1" t="s">
        <v>962</v>
      </c>
      <c r="N371" s="1" t="s">
        <v>15</v>
      </c>
      <c r="O371">
        <v>1609846120708</v>
      </c>
    </row>
    <row r="372" spans="1:15" x14ac:dyDescent="0.3">
      <c r="A372">
        <v>380</v>
      </c>
      <c r="B372">
        <v>6</v>
      </c>
      <c r="C372">
        <v>5</v>
      </c>
      <c r="D372">
        <v>0</v>
      </c>
      <c r="E372">
        <v>0</v>
      </c>
      <c r="F372">
        <v>0</v>
      </c>
      <c r="G372">
        <v>0</v>
      </c>
      <c r="H372">
        <v>1609928713193</v>
      </c>
      <c r="I372">
        <v>1609928725434</v>
      </c>
      <c r="J372">
        <v>1609928727139</v>
      </c>
      <c r="K372" s="1" t="s">
        <v>963</v>
      </c>
      <c r="L372" s="1" t="s">
        <v>398</v>
      </c>
      <c r="M372" s="1" t="s">
        <v>964</v>
      </c>
      <c r="N372" s="1" t="s">
        <v>15</v>
      </c>
      <c r="O372">
        <v>1609928725434</v>
      </c>
    </row>
    <row r="373" spans="1:15" x14ac:dyDescent="0.3">
      <c r="A373">
        <v>381</v>
      </c>
      <c r="B373">
        <v>19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1610651897951</v>
      </c>
      <c r="I373">
        <v>1612913083527</v>
      </c>
      <c r="J373">
        <v>1612913087221</v>
      </c>
      <c r="K373" s="1" t="s">
        <v>965</v>
      </c>
      <c r="L373" s="1" t="s">
        <v>966</v>
      </c>
      <c r="M373" s="1" t="s">
        <v>967</v>
      </c>
      <c r="N373" s="1" t="s">
        <v>968</v>
      </c>
      <c r="O373">
        <v>1612913083527</v>
      </c>
    </row>
    <row r="374" spans="1:15" x14ac:dyDescent="0.3">
      <c r="A374">
        <v>382</v>
      </c>
      <c r="B374">
        <v>49</v>
      </c>
      <c r="C374">
        <v>5</v>
      </c>
      <c r="D374">
        <v>0</v>
      </c>
      <c r="E374">
        <v>0</v>
      </c>
      <c r="F374">
        <v>0</v>
      </c>
      <c r="G374">
        <v>0</v>
      </c>
      <c r="H374">
        <v>1612263018042</v>
      </c>
      <c r="I374">
        <v>1612263085706</v>
      </c>
      <c r="J374">
        <v>1612912369053</v>
      </c>
      <c r="K374" s="1" t="s">
        <v>969</v>
      </c>
      <c r="L374" s="1" t="s">
        <v>398</v>
      </c>
      <c r="M374" s="1" t="s">
        <v>970</v>
      </c>
      <c r="N374" s="1" t="s">
        <v>773</v>
      </c>
      <c r="O374">
        <v>1612263085706</v>
      </c>
    </row>
    <row r="375" spans="1:15" x14ac:dyDescent="0.3">
      <c r="A375">
        <v>383</v>
      </c>
      <c r="B375">
        <v>3</v>
      </c>
      <c r="C375">
        <v>5</v>
      </c>
      <c r="D375">
        <v>0</v>
      </c>
      <c r="E375">
        <v>0</v>
      </c>
      <c r="F375">
        <v>0</v>
      </c>
      <c r="G375">
        <v>0</v>
      </c>
      <c r="H375">
        <v>1613044767772</v>
      </c>
      <c r="I375">
        <v>1613044767772</v>
      </c>
      <c r="K375" s="1" t="s">
        <v>971</v>
      </c>
      <c r="L375" s="1" t="s">
        <v>972</v>
      </c>
      <c r="M375" s="1" t="s">
        <v>973</v>
      </c>
      <c r="N375" s="1" t="s">
        <v>974</v>
      </c>
      <c r="O375">
        <v>1613044767772</v>
      </c>
    </row>
    <row r="376" spans="1:15" x14ac:dyDescent="0.3">
      <c r="A376">
        <v>384</v>
      </c>
      <c r="B376">
        <v>18</v>
      </c>
      <c r="C376">
        <v>5</v>
      </c>
      <c r="D376">
        <v>0</v>
      </c>
      <c r="E376">
        <v>0</v>
      </c>
      <c r="F376">
        <v>0</v>
      </c>
      <c r="G376">
        <v>0</v>
      </c>
      <c r="H376">
        <v>1613127671011</v>
      </c>
      <c r="I376">
        <v>1613136963657</v>
      </c>
      <c r="J376">
        <v>1613136965478</v>
      </c>
      <c r="K376" s="1" t="s">
        <v>975</v>
      </c>
      <c r="L376" s="1" t="s">
        <v>976</v>
      </c>
      <c r="M376" s="1" t="s">
        <v>977</v>
      </c>
      <c r="N376" s="1" t="s">
        <v>978</v>
      </c>
      <c r="O376">
        <v>1613136963657</v>
      </c>
    </row>
    <row r="377" spans="1:15" x14ac:dyDescent="0.3">
      <c r="A377">
        <v>385</v>
      </c>
      <c r="B377">
        <v>48</v>
      </c>
      <c r="C377">
        <v>5</v>
      </c>
      <c r="D377">
        <v>0</v>
      </c>
      <c r="E377">
        <v>0</v>
      </c>
      <c r="F377">
        <v>0</v>
      </c>
      <c r="G377">
        <v>0</v>
      </c>
      <c r="H377">
        <v>1613566654061</v>
      </c>
      <c r="I377">
        <v>1613566700704</v>
      </c>
      <c r="J377">
        <v>1613566702040</v>
      </c>
      <c r="K377" s="1" t="s">
        <v>979</v>
      </c>
      <c r="L377" s="1" t="s">
        <v>980</v>
      </c>
      <c r="M377" s="1" t="s">
        <v>981</v>
      </c>
      <c r="N377" s="1" t="s">
        <v>982</v>
      </c>
      <c r="O377">
        <v>1613566700704</v>
      </c>
    </row>
    <row r="378" spans="1:15" x14ac:dyDescent="0.3">
      <c r="A378">
        <v>386</v>
      </c>
      <c r="B378">
        <v>34</v>
      </c>
      <c r="C378">
        <v>5</v>
      </c>
      <c r="D378">
        <v>0</v>
      </c>
      <c r="E378">
        <v>0</v>
      </c>
      <c r="F378">
        <v>0</v>
      </c>
      <c r="G378">
        <v>0</v>
      </c>
      <c r="H378">
        <v>1613566812040</v>
      </c>
      <c r="I378">
        <v>1613566845685</v>
      </c>
      <c r="J378">
        <v>1613566847222</v>
      </c>
      <c r="K378" s="1" t="s">
        <v>983</v>
      </c>
      <c r="L378" s="1" t="s">
        <v>984</v>
      </c>
      <c r="M378" s="1" t="s">
        <v>985</v>
      </c>
      <c r="N378" s="1" t="s">
        <v>15</v>
      </c>
      <c r="O378">
        <v>1613566845685</v>
      </c>
    </row>
    <row r="379" spans="1:15" x14ac:dyDescent="0.3">
      <c r="A379">
        <v>387</v>
      </c>
      <c r="B379">
        <v>32</v>
      </c>
      <c r="C379">
        <v>5</v>
      </c>
      <c r="D379">
        <v>0</v>
      </c>
      <c r="E379">
        <v>0</v>
      </c>
      <c r="F379">
        <v>0</v>
      </c>
      <c r="G379">
        <v>0</v>
      </c>
      <c r="H379">
        <v>1613566929601</v>
      </c>
      <c r="I379">
        <v>1613566943147</v>
      </c>
      <c r="J379">
        <v>1613566944434</v>
      </c>
      <c r="K379" s="1" t="s">
        <v>986</v>
      </c>
      <c r="L379" s="1" t="s">
        <v>223</v>
      </c>
      <c r="M379" s="1" t="s">
        <v>987</v>
      </c>
      <c r="N379" s="1" t="s">
        <v>988</v>
      </c>
      <c r="O379">
        <v>1613566943147</v>
      </c>
    </row>
    <row r="380" spans="1:15" x14ac:dyDescent="0.3">
      <c r="A380">
        <v>388</v>
      </c>
      <c r="B380">
        <v>20</v>
      </c>
      <c r="C380">
        <v>5</v>
      </c>
      <c r="D380">
        <v>0</v>
      </c>
      <c r="E380">
        <v>0</v>
      </c>
      <c r="F380">
        <v>0</v>
      </c>
      <c r="G380">
        <v>0</v>
      </c>
      <c r="H380">
        <v>1613753592117</v>
      </c>
      <c r="I380">
        <v>1613753625474</v>
      </c>
      <c r="J380">
        <v>1613753626795</v>
      </c>
      <c r="K380" s="1" t="s">
        <v>563</v>
      </c>
      <c r="L380" s="1" t="s">
        <v>398</v>
      </c>
      <c r="M380" s="1" t="s">
        <v>989</v>
      </c>
      <c r="N380" s="1" t="s">
        <v>990</v>
      </c>
      <c r="O380">
        <v>1613753625474</v>
      </c>
    </row>
    <row r="381" spans="1:15" x14ac:dyDescent="0.3">
      <c r="A381">
        <v>389</v>
      </c>
      <c r="B381">
        <v>18</v>
      </c>
      <c r="C381">
        <v>5</v>
      </c>
      <c r="D381">
        <v>0</v>
      </c>
      <c r="E381">
        <v>0</v>
      </c>
      <c r="F381">
        <v>0</v>
      </c>
      <c r="G381">
        <v>0</v>
      </c>
      <c r="H381">
        <v>1613753744630</v>
      </c>
      <c r="I381">
        <v>1613753765294</v>
      </c>
      <c r="J381">
        <v>1613753766547</v>
      </c>
      <c r="K381" s="1" t="s">
        <v>991</v>
      </c>
      <c r="L381" s="1" t="s">
        <v>992</v>
      </c>
      <c r="M381" s="1" t="s">
        <v>993</v>
      </c>
      <c r="N381" s="1" t="s">
        <v>15</v>
      </c>
      <c r="O381">
        <v>1613753765294</v>
      </c>
    </row>
    <row r="382" spans="1:15" x14ac:dyDescent="0.3">
      <c r="A382">
        <v>390</v>
      </c>
      <c r="B382">
        <v>19</v>
      </c>
      <c r="C382">
        <v>5</v>
      </c>
      <c r="D382">
        <v>0</v>
      </c>
      <c r="E382">
        <v>0</v>
      </c>
      <c r="F382">
        <v>0</v>
      </c>
      <c r="G382">
        <v>0</v>
      </c>
      <c r="H382">
        <v>1613753840565</v>
      </c>
      <c r="I382">
        <v>1613753868152</v>
      </c>
      <c r="J382">
        <v>1613997696947</v>
      </c>
      <c r="K382" s="1" t="s">
        <v>994</v>
      </c>
      <c r="L382" s="1" t="s">
        <v>995</v>
      </c>
      <c r="M382" s="1" t="s">
        <v>996</v>
      </c>
      <c r="N382" s="1" t="s">
        <v>997</v>
      </c>
      <c r="O382">
        <v>1613753868152</v>
      </c>
    </row>
    <row r="383" spans="1:15" x14ac:dyDescent="0.3">
      <c r="A383">
        <v>391</v>
      </c>
      <c r="B383">
        <v>32</v>
      </c>
      <c r="C383">
        <v>5</v>
      </c>
      <c r="D383">
        <v>0</v>
      </c>
      <c r="E383">
        <v>0</v>
      </c>
      <c r="F383">
        <v>0</v>
      </c>
      <c r="G383">
        <v>0</v>
      </c>
      <c r="H383">
        <v>1613991057704</v>
      </c>
      <c r="I383">
        <v>1613991068941</v>
      </c>
      <c r="J383">
        <v>1613991070127</v>
      </c>
      <c r="K383" s="1" t="s">
        <v>998</v>
      </c>
      <c r="L383" s="1" t="s">
        <v>999</v>
      </c>
      <c r="M383" s="1" t="s">
        <v>1000</v>
      </c>
      <c r="N383" s="1" t="s">
        <v>15</v>
      </c>
      <c r="O383">
        <v>1613991068941</v>
      </c>
    </row>
    <row r="384" spans="1:15" x14ac:dyDescent="0.3">
      <c r="A384">
        <v>392</v>
      </c>
      <c r="B384">
        <v>60</v>
      </c>
      <c r="C384">
        <v>5</v>
      </c>
      <c r="D384">
        <v>0</v>
      </c>
      <c r="E384">
        <v>0</v>
      </c>
      <c r="F384">
        <v>0</v>
      </c>
      <c r="G384">
        <v>0</v>
      </c>
      <c r="H384">
        <v>1613997014630</v>
      </c>
      <c r="I384">
        <v>1613997047220</v>
      </c>
      <c r="K384" s="1" t="s">
        <v>1001</v>
      </c>
      <c r="L384" s="1" t="s">
        <v>431</v>
      </c>
      <c r="M384" s="1" t="s">
        <v>1002</v>
      </c>
      <c r="N384" s="1" t="s">
        <v>15</v>
      </c>
      <c r="O384">
        <v>1613997047220</v>
      </c>
    </row>
    <row r="385" spans="1:15" x14ac:dyDescent="0.3">
      <c r="A385">
        <v>393</v>
      </c>
      <c r="B385">
        <v>37</v>
      </c>
      <c r="C385">
        <v>5</v>
      </c>
      <c r="D385">
        <v>0</v>
      </c>
      <c r="E385">
        <v>0</v>
      </c>
      <c r="F385">
        <v>0</v>
      </c>
      <c r="G385">
        <v>0</v>
      </c>
      <c r="H385">
        <v>1613997400837</v>
      </c>
      <c r="I385">
        <v>1613997414688</v>
      </c>
      <c r="J385">
        <v>1614094202591</v>
      </c>
      <c r="K385" s="1" t="s">
        <v>1003</v>
      </c>
      <c r="L385" s="1" t="s">
        <v>1004</v>
      </c>
      <c r="M385" s="1" t="s">
        <v>1005</v>
      </c>
      <c r="N385" s="1" t="s">
        <v>15</v>
      </c>
      <c r="O385">
        <v>1613997414688</v>
      </c>
    </row>
    <row r="386" spans="1:15" x14ac:dyDescent="0.3">
      <c r="A386">
        <v>394</v>
      </c>
      <c r="B386">
        <v>31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1613997547732</v>
      </c>
      <c r="I386">
        <v>1615817184953</v>
      </c>
      <c r="J386">
        <v>1615817186139</v>
      </c>
      <c r="K386" s="1" t="s">
        <v>1006</v>
      </c>
      <c r="L386" s="1" t="s">
        <v>1007</v>
      </c>
      <c r="M386" s="1" t="s">
        <v>1008</v>
      </c>
      <c r="N386" s="1" t="s">
        <v>15</v>
      </c>
      <c r="O386">
        <v>1615817184953</v>
      </c>
    </row>
    <row r="387" spans="1:15" x14ac:dyDescent="0.3">
      <c r="A387">
        <v>395</v>
      </c>
      <c r="B387">
        <v>2</v>
      </c>
      <c r="C387">
        <v>5</v>
      </c>
      <c r="D387">
        <v>0</v>
      </c>
      <c r="E387">
        <v>0</v>
      </c>
      <c r="F387">
        <v>0</v>
      </c>
      <c r="G387">
        <v>0</v>
      </c>
      <c r="H387">
        <v>1614011780786</v>
      </c>
      <c r="I387">
        <v>1614011802369</v>
      </c>
      <c r="J387">
        <v>1614011803781</v>
      </c>
      <c r="K387" s="1" t="s">
        <v>1009</v>
      </c>
      <c r="L387" s="1" t="s">
        <v>398</v>
      </c>
      <c r="M387" s="1" t="s">
        <v>1010</v>
      </c>
      <c r="N387" s="1" t="s">
        <v>15</v>
      </c>
      <c r="O387">
        <v>1614011802369</v>
      </c>
    </row>
    <row r="388" spans="1:15" x14ac:dyDescent="0.3">
      <c r="A388">
        <v>396</v>
      </c>
      <c r="B388">
        <v>2</v>
      </c>
      <c r="C388">
        <v>5</v>
      </c>
      <c r="D388">
        <v>0</v>
      </c>
      <c r="E388">
        <v>0</v>
      </c>
      <c r="F388">
        <v>0</v>
      </c>
      <c r="G388">
        <v>0</v>
      </c>
      <c r="H388">
        <v>1614013685420</v>
      </c>
      <c r="I388">
        <v>1614013697975</v>
      </c>
      <c r="J388">
        <v>1614013699312</v>
      </c>
      <c r="K388" s="1" t="s">
        <v>1011</v>
      </c>
      <c r="L388" s="1" t="s">
        <v>1012</v>
      </c>
      <c r="M388" s="1" t="s">
        <v>1013</v>
      </c>
      <c r="N388" s="1" t="s">
        <v>1014</v>
      </c>
      <c r="O388">
        <v>1614013697975</v>
      </c>
    </row>
    <row r="389" spans="1:15" x14ac:dyDescent="0.3">
      <c r="A389">
        <v>397</v>
      </c>
      <c r="B389">
        <v>32</v>
      </c>
      <c r="C389">
        <v>5</v>
      </c>
      <c r="D389">
        <v>0</v>
      </c>
      <c r="E389">
        <v>0</v>
      </c>
      <c r="F389">
        <v>0</v>
      </c>
      <c r="G389">
        <v>0</v>
      </c>
      <c r="H389">
        <v>1614014171258</v>
      </c>
      <c r="I389">
        <v>1614014202043</v>
      </c>
      <c r="J389">
        <v>1614014203597</v>
      </c>
      <c r="K389" s="1" t="s">
        <v>1015</v>
      </c>
      <c r="L389" s="1" t="s">
        <v>1016</v>
      </c>
      <c r="M389" s="1" t="s">
        <v>459</v>
      </c>
      <c r="N389" s="1" t="s">
        <v>15</v>
      </c>
      <c r="O389">
        <v>1614014202043</v>
      </c>
    </row>
    <row r="390" spans="1:15" x14ac:dyDescent="0.3">
      <c r="A390">
        <v>398</v>
      </c>
      <c r="B390">
        <v>24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1614015012413</v>
      </c>
      <c r="I390">
        <v>1614015012413</v>
      </c>
      <c r="K390" s="1" t="s">
        <v>1017</v>
      </c>
      <c r="L390" s="1" t="s">
        <v>1018</v>
      </c>
      <c r="M390" s="1" t="s">
        <v>1019</v>
      </c>
      <c r="N390" s="1" t="s">
        <v>1020</v>
      </c>
      <c r="O390">
        <v>1614015012413</v>
      </c>
    </row>
    <row r="391" spans="1:15" x14ac:dyDescent="0.3">
      <c r="A391">
        <v>399</v>
      </c>
      <c r="B391">
        <v>5</v>
      </c>
      <c r="C391">
        <v>5</v>
      </c>
      <c r="D391">
        <v>0</v>
      </c>
      <c r="E391">
        <v>0</v>
      </c>
      <c r="F391">
        <v>0</v>
      </c>
      <c r="G391">
        <v>0</v>
      </c>
      <c r="H391">
        <v>1614074999400</v>
      </c>
      <c r="I391">
        <v>1614075013782</v>
      </c>
      <c r="J391">
        <v>1614075015169</v>
      </c>
      <c r="K391" s="1" t="s">
        <v>1021</v>
      </c>
      <c r="L391" s="1" t="s">
        <v>1022</v>
      </c>
      <c r="M391" s="1" t="s">
        <v>1023</v>
      </c>
      <c r="N391" s="1" t="s">
        <v>15</v>
      </c>
      <c r="O391">
        <v>1614075013782</v>
      </c>
    </row>
    <row r="392" spans="1:15" x14ac:dyDescent="0.3">
      <c r="A392">
        <v>400</v>
      </c>
      <c r="B392">
        <v>31</v>
      </c>
      <c r="C392">
        <v>5</v>
      </c>
      <c r="D392">
        <v>0</v>
      </c>
      <c r="E392">
        <v>0</v>
      </c>
      <c r="F392">
        <v>0</v>
      </c>
      <c r="G392">
        <v>0</v>
      </c>
      <c r="H392">
        <v>1614075375184</v>
      </c>
      <c r="I392">
        <v>1614075393508</v>
      </c>
      <c r="J392">
        <v>1614075391185</v>
      </c>
      <c r="K392" s="1" t="s">
        <v>560</v>
      </c>
      <c r="L392" s="1" t="s">
        <v>1024</v>
      </c>
      <c r="M392" s="1" t="s">
        <v>1025</v>
      </c>
      <c r="N392" s="1" t="s">
        <v>15</v>
      </c>
      <c r="O392">
        <v>1614075393508</v>
      </c>
    </row>
    <row r="393" spans="1:15" x14ac:dyDescent="0.3">
      <c r="A393">
        <v>401</v>
      </c>
      <c r="B393">
        <v>3</v>
      </c>
      <c r="C393">
        <v>5</v>
      </c>
      <c r="D393">
        <v>0</v>
      </c>
      <c r="E393">
        <v>0</v>
      </c>
      <c r="F393">
        <v>0</v>
      </c>
      <c r="G393">
        <v>0</v>
      </c>
      <c r="H393">
        <v>1614080201452</v>
      </c>
      <c r="I393">
        <v>1614080229214</v>
      </c>
      <c r="J393">
        <v>1614091951136</v>
      </c>
      <c r="K393" s="1" t="s">
        <v>1026</v>
      </c>
      <c r="L393" s="1" t="s">
        <v>1027</v>
      </c>
      <c r="M393" s="1" t="s">
        <v>1028</v>
      </c>
      <c r="N393" s="1" t="s">
        <v>1029</v>
      </c>
      <c r="O393">
        <v>1614080229214</v>
      </c>
    </row>
    <row r="394" spans="1:15" x14ac:dyDescent="0.3">
      <c r="A394">
        <v>402</v>
      </c>
      <c r="B394">
        <v>3</v>
      </c>
      <c r="C394">
        <v>5</v>
      </c>
      <c r="D394">
        <v>0</v>
      </c>
      <c r="E394">
        <v>0</v>
      </c>
      <c r="F394">
        <v>0</v>
      </c>
      <c r="G394">
        <v>0</v>
      </c>
      <c r="H394">
        <v>1614087858246</v>
      </c>
      <c r="I394">
        <v>1614087877968</v>
      </c>
      <c r="J394">
        <v>1614087879138</v>
      </c>
      <c r="K394" s="1" t="s">
        <v>563</v>
      </c>
      <c r="L394" s="1" t="s">
        <v>1030</v>
      </c>
      <c r="M394" s="1" t="s">
        <v>1031</v>
      </c>
      <c r="N394" s="1" t="s">
        <v>15</v>
      </c>
      <c r="O394">
        <v>1614087877968</v>
      </c>
    </row>
    <row r="395" spans="1:15" x14ac:dyDescent="0.3">
      <c r="A395">
        <v>403</v>
      </c>
      <c r="B395">
        <v>3</v>
      </c>
      <c r="C395">
        <v>5</v>
      </c>
      <c r="D395">
        <v>0</v>
      </c>
      <c r="E395">
        <v>0</v>
      </c>
      <c r="F395">
        <v>0</v>
      </c>
      <c r="G395">
        <v>0</v>
      </c>
      <c r="H395">
        <v>1614091175037</v>
      </c>
      <c r="I395">
        <v>1615214480129</v>
      </c>
      <c r="J395">
        <v>1615214481482</v>
      </c>
      <c r="K395" s="1" t="s">
        <v>563</v>
      </c>
      <c r="L395" s="1" t="s">
        <v>1030</v>
      </c>
      <c r="M395" s="1" t="s">
        <v>197</v>
      </c>
      <c r="N395" s="1" t="s">
        <v>15</v>
      </c>
      <c r="O395">
        <v>1615214480129</v>
      </c>
    </row>
    <row r="396" spans="1:15" x14ac:dyDescent="0.3">
      <c r="A396">
        <v>404</v>
      </c>
      <c r="B396">
        <v>3</v>
      </c>
      <c r="C396">
        <v>5</v>
      </c>
      <c r="D396">
        <v>0</v>
      </c>
      <c r="E396">
        <v>0</v>
      </c>
      <c r="F396">
        <v>0</v>
      </c>
      <c r="G396">
        <v>0</v>
      </c>
      <c r="H396">
        <v>1614091229569</v>
      </c>
      <c r="I396">
        <v>1614091242178</v>
      </c>
      <c r="J396">
        <v>1615214566630</v>
      </c>
      <c r="K396" s="1" t="s">
        <v>563</v>
      </c>
      <c r="L396" s="1" t="s">
        <v>1030</v>
      </c>
      <c r="M396" s="1" t="s">
        <v>1032</v>
      </c>
      <c r="N396" s="1" t="s">
        <v>15</v>
      </c>
      <c r="O396">
        <v>1614091242178</v>
      </c>
    </row>
    <row r="397" spans="1:15" x14ac:dyDescent="0.3">
      <c r="A397">
        <v>405</v>
      </c>
      <c r="B397">
        <v>3</v>
      </c>
      <c r="C397">
        <v>5</v>
      </c>
      <c r="D397">
        <v>0</v>
      </c>
      <c r="E397">
        <v>0</v>
      </c>
      <c r="F397">
        <v>0</v>
      </c>
      <c r="G397">
        <v>0</v>
      </c>
      <c r="H397">
        <v>1614091305511</v>
      </c>
      <c r="I397">
        <v>1614091321443</v>
      </c>
      <c r="J397">
        <v>1614091322714</v>
      </c>
      <c r="K397" s="1" t="s">
        <v>1033</v>
      </c>
      <c r="L397" s="1" t="s">
        <v>1034</v>
      </c>
      <c r="M397" s="1" t="s">
        <v>1035</v>
      </c>
      <c r="N397" s="1" t="s">
        <v>15</v>
      </c>
      <c r="O397">
        <v>1614091321443</v>
      </c>
    </row>
    <row r="398" spans="1:15" x14ac:dyDescent="0.3">
      <c r="A398">
        <v>406</v>
      </c>
      <c r="B398">
        <v>32</v>
      </c>
      <c r="C398">
        <v>5</v>
      </c>
      <c r="D398">
        <v>0</v>
      </c>
      <c r="E398">
        <v>0</v>
      </c>
      <c r="F398">
        <v>0</v>
      </c>
      <c r="G398">
        <v>0</v>
      </c>
      <c r="H398">
        <v>1614091753698</v>
      </c>
      <c r="I398">
        <v>1614091766121</v>
      </c>
      <c r="J398">
        <v>1614091767390</v>
      </c>
      <c r="K398" s="1" t="s">
        <v>1036</v>
      </c>
      <c r="L398" s="1" t="s">
        <v>1037</v>
      </c>
      <c r="M398" s="1" t="s">
        <v>1038</v>
      </c>
      <c r="N398" s="1" t="s">
        <v>15</v>
      </c>
      <c r="O398">
        <v>1614091766121</v>
      </c>
    </row>
    <row r="399" spans="1:15" x14ac:dyDescent="0.3">
      <c r="A399">
        <v>407</v>
      </c>
      <c r="B399">
        <v>6</v>
      </c>
      <c r="C399">
        <v>5</v>
      </c>
      <c r="D399">
        <v>0</v>
      </c>
      <c r="E399">
        <v>0</v>
      </c>
      <c r="F399">
        <v>0</v>
      </c>
      <c r="G399">
        <v>0</v>
      </c>
      <c r="H399">
        <v>1614177215844</v>
      </c>
      <c r="I399">
        <v>1614339466336</v>
      </c>
      <c r="J399">
        <v>1614339467639</v>
      </c>
      <c r="K399" s="1" t="s">
        <v>1039</v>
      </c>
      <c r="L399" s="1" t="s">
        <v>1040</v>
      </c>
      <c r="M399" s="1" t="s">
        <v>1041</v>
      </c>
      <c r="N399" s="1" t="s">
        <v>1042</v>
      </c>
      <c r="O399">
        <v>1614339466336</v>
      </c>
    </row>
    <row r="400" spans="1:15" x14ac:dyDescent="0.3">
      <c r="A400">
        <v>408</v>
      </c>
      <c r="B400">
        <v>6</v>
      </c>
      <c r="C400">
        <v>5</v>
      </c>
      <c r="D400">
        <v>0</v>
      </c>
      <c r="E400">
        <v>0</v>
      </c>
      <c r="F400">
        <v>0</v>
      </c>
      <c r="G400">
        <v>0</v>
      </c>
      <c r="H400">
        <v>1614184707868</v>
      </c>
      <c r="I400">
        <v>1614184719785</v>
      </c>
      <c r="J400">
        <v>1614196894261</v>
      </c>
      <c r="K400" s="1" t="s">
        <v>1043</v>
      </c>
      <c r="L400" s="1" t="s">
        <v>1044</v>
      </c>
      <c r="M400" s="1" t="s">
        <v>1045</v>
      </c>
      <c r="N400" s="1" t="s">
        <v>15</v>
      </c>
      <c r="O400">
        <v>1614184719785</v>
      </c>
    </row>
    <row r="401" spans="1:15" x14ac:dyDescent="0.3">
      <c r="A401">
        <v>409</v>
      </c>
      <c r="B401">
        <v>67</v>
      </c>
      <c r="C401">
        <v>5</v>
      </c>
      <c r="D401">
        <v>0</v>
      </c>
      <c r="E401">
        <v>0</v>
      </c>
      <c r="F401">
        <v>0</v>
      </c>
      <c r="G401">
        <v>0</v>
      </c>
      <c r="H401">
        <v>1614196526104</v>
      </c>
      <c r="I401">
        <v>1614196560247</v>
      </c>
      <c r="K401" s="1" t="s">
        <v>1046</v>
      </c>
      <c r="L401" s="1" t="s">
        <v>1047</v>
      </c>
      <c r="M401" s="1" t="s">
        <v>1048</v>
      </c>
      <c r="N401" s="1" t="s">
        <v>15</v>
      </c>
      <c r="O401">
        <v>1614196560247</v>
      </c>
    </row>
    <row r="402" spans="1:15" x14ac:dyDescent="0.3">
      <c r="A402">
        <v>410</v>
      </c>
      <c r="B402">
        <v>31</v>
      </c>
      <c r="C402">
        <v>5</v>
      </c>
      <c r="D402">
        <v>0</v>
      </c>
      <c r="E402">
        <v>0</v>
      </c>
      <c r="F402">
        <v>0</v>
      </c>
      <c r="G402">
        <v>0</v>
      </c>
      <c r="H402">
        <v>1614247169902</v>
      </c>
      <c r="I402">
        <v>1614247201383</v>
      </c>
      <c r="J402">
        <v>1614247202753</v>
      </c>
      <c r="K402" s="1" t="s">
        <v>1049</v>
      </c>
      <c r="L402" s="1" t="s">
        <v>1050</v>
      </c>
      <c r="M402" s="1" t="s">
        <v>1051</v>
      </c>
      <c r="N402" s="1" t="s">
        <v>15</v>
      </c>
      <c r="O402">
        <v>1614247201383</v>
      </c>
    </row>
    <row r="403" spans="1:15" x14ac:dyDescent="0.3">
      <c r="A403">
        <v>411</v>
      </c>
      <c r="B403">
        <v>5</v>
      </c>
      <c r="C403">
        <v>5</v>
      </c>
      <c r="D403">
        <v>0</v>
      </c>
      <c r="E403">
        <v>0</v>
      </c>
      <c r="F403">
        <v>0</v>
      </c>
      <c r="G403">
        <v>0</v>
      </c>
      <c r="H403">
        <v>1614251884799</v>
      </c>
      <c r="I403">
        <v>1614251898588</v>
      </c>
      <c r="K403" s="1" t="s">
        <v>1052</v>
      </c>
      <c r="L403" s="1" t="s">
        <v>1053</v>
      </c>
      <c r="M403" s="1" t="s">
        <v>1054</v>
      </c>
      <c r="N403" s="1" t="s">
        <v>1055</v>
      </c>
      <c r="O403">
        <v>1614251898588</v>
      </c>
    </row>
    <row r="404" spans="1:15" x14ac:dyDescent="0.3">
      <c r="A404">
        <v>412</v>
      </c>
      <c r="B404">
        <v>13</v>
      </c>
      <c r="C404">
        <v>5</v>
      </c>
      <c r="D404">
        <v>0</v>
      </c>
      <c r="E404">
        <v>1</v>
      </c>
      <c r="F404">
        <v>0</v>
      </c>
      <c r="G404">
        <v>1</v>
      </c>
      <c r="H404">
        <v>1614255643889</v>
      </c>
      <c r="I404">
        <v>1614255678795</v>
      </c>
      <c r="J404">
        <v>1614255680297</v>
      </c>
      <c r="K404" s="1" t="s">
        <v>1056</v>
      </c>
      <c r="L404" s="1" t="s">
        <v>1057</v>
      </c>
      <c r="M404" s="1" t="s">
        <v>1058</v>
      </c>
      <c r="N404" s="1" t="s">
        <v>15</v>
      </c>
      <c r="O404">
        <v>1614255678795</v>
      </c>
    </row>
    <row r="405" spans="1:15" x14ac:dyDescent="0.3">
      <c r="A405">
        <v>413</v>
      </c>
      <c r="B405">
        <v>13</v>
      </c>
      <c r="C405">
        <v>5</v>
      </c>
      <c r="D405">
        <v>0</v>
      </c>
      <c r="E405">
        <v>2</v>
      </c>
      <c r="F405">
        <v>0</v>
      </c>
      <c r="G405">
        <v>2</v>
      </c>
      <c r="H405">
        <v>1614258309952</v>
      </c>
      <c r="I405">
        <v>1614258373571</v>
      </c>
      <c r="J405">
        <v>1614258374993</v>
      </c>
      <c r="K405" s="1" t="s">
        <v>1059</v>
      </c>
      <c r="L405" s="1" t="s">
        <v>1060</v>
      </c>
      <c r="M405" s="1" t="s">
        <v>1061</v>
      </c>
      <c r="N405" s="1" t="s">
        <v>1062</v>
      </c>
      <c r="O405">
        <v>1614258373571</v>
      </c>
    </row>
    <row r="406" spans="1:15" x14ac:dyDescent="0.3">
      <c r="A406">
        <v>414</v>
      </c>
      <c r="B406">
        <v>4</v>
      </c>
      <c r="C406">
        <v>5</v>
      </c>
      <c r="D406">
        <v>0</v>
      </c>
      <c r="E406">
        <v>0</v>
      </c>
      <c r="F406">
        <v>0</v>
      </c>
      <c r="G406">
        <v>0</v>
      </c>
      <c r="H406">
        <v>1614271728600</v>
      </c>
      <c r="I406">
        <v>1614271743958</v>
      </c>
      <c r="J406">
        <v>1614271745210</v>
      </c>
      <c r="K406" s="1" t="s">
        <v>563</v>
      </c>
      <c r="L406" s="1" t="s">
        <v>1063</v>
      </c>
      <c r="M406" s="1" t="s">
        <v>1064</v>
      </c>
      <c r="N406" s="1" t="s">
        <v>1065</v>
      </c>
      <c r="O406">
        <v>1614271743958</v>
      </c>
    </row>
    <row r="407" spans="1:15" x14ac:dyDescent="0.3">
      <c r="A407">
        <v>415</v>
      </c>
      <c r="B407">
        <v>3</v>
      </c>
      <c r="C407">
        <v>5</v>
      </c>
      <c r="D407">
        <v>0</v>
      </c>
      <c r="E407">
        <v>0</v>
      </c>
      <c r="F407">
        <v>0</v>
      </c>
      <c r="G407">
        <v>0</v>
      </c>
      <c r="H407">
        <v>1614272826305</v>
      </c>
      <c r="I407">
        <v>1614272842276</v>
      </c>
      <c r="J407">
        <v>1614282762342</v>
      </c>
      <c r="K407" s="1" t="s">
        <v>1066</v>
      </c>
      <c r="L407" s="1" t="s">
        <v>1067</v>
      </c>
      <c r="M407" s="1" t="s">
        <v>1068</v>
      </c>
      <c r="N407" s="1" t="s">
        <v>1069</v>
      </c>
      <c r="O407">
        <v>1614272842276</v>
      </c>
    </row>
    <row r="408" spans="1:15" x14ac:dyDescent="0.3">
      <c r="A408">
        <v>416</v>
      </c>
      <c r="B408">
        <v>68</v>
      </c>
      <c r="C408">
        <v>5</v>
      </c>
      <c r="D408">
        <v>0</v>
      </c>
      <c r="E408">
        <v>0</v>
      </c>
      <c r="F408">
        <v>0</v>
      </c>
      <c r="G408">
        <v>0</v>
      </c>
      <c r="H408">
        <v>1614282889179</v>
      </c>
      <c r="I408">
        <v>1614282965937</v>
      </c>
      <c r="J408">
        <v>1614282967273</v>
      </c>
      <c r="K408" s="1" t="s">
        <v>1070</v>
      </c>
      <c r="L408" s="1" t="s">
        <v>1071</v>
      </c>
      <c r="M408" s="1" t="s">
        <v>1072</v>
      </c>
      <c r="N408" s="1" t="s">
        <v>15</v>
      </c>
      <c r="O408">
        <v>1614282965937</v>
      </c>
    </row>
    <row r="409" spans="1:15" x14ac:dyDescent="0.3">
      <c r="A409">
        <v>417</v>
      </c>
      <c r="B409">
        <v>34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1614342407283</v>
      </c>
      <c r="I409">
        <v>1614343703678</v>
      </c>
      <c r="K409" s="1" t="s">
        <v>1073</v>
      </c>
      <c r="L409" s="1" t="s">
        <v>1074</v>
      </c>
      <c r="M409" s="1" t="s">
        <v>1075</v>
      </c>
      <c r="N409" s="1" t="s">
        <v>1076</v>
      </c>
      <c r="O409">
        <v>1614343703678</v>
      </c>
    </row>
    <row r="410" spans="1:15" x14ac:dyDescent="0.3">
      <c r="A410">
        <v>418</v>
      </c>
      <c r="B410">
        <v>3</v>
      </c>
      <c r="C410">
        <v>5</v>
      </c>
      <c r="D410">
        <v>0</v>
      </c>
      <c r="E410">
        <v>0</v>
      </c>
      <c r="F410">
        <v>0</v>
      </c>
      <c r="G410">
        <v>0</v>
      </c>
      <c r="H410">
        <v>1614343000455</v>
      </c>
      <c r="I410">
        <v>1614343015239</v>
      </c>
      <c r="J410">
        <v>1614343055123</v>
      </c>
      <c r="K410" s="1" t="s">
        <v>1077</v>
      </c>
      <c r="L410" s="1" t="s">
        <v>1078</v>
      </c>
      <c r="M410" s="1" t="s">
        <v>1079</v>
      </c>
      <c r="N410" s="1" t="s">
        <v>15</v>
      </c>
      <c r="O410">
        <v>1614343015239</v>
      </c>
    </row>
    <row r="411" spans="1:15" x14ac:dyDescent="0.3">
      <c r="A411">
        <v>419</v>
      </c>
      <c r="B411">
        <v>3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1614348700880</v>
      </c>
      <c r="I411">
        <v>1614348751755</v>
      </c>
      <c r="J411">
        <v>1614348752991</v>
      </c>
      <c r="K411" s="1" t="s">
        <v>1080</v>
      </c>
      <c r="L411" s="1" t="s">
        <v>1081</v>
      </c>
      <c r="M411" s="1" t="s">
        <v>1082</v>
      </c>
      <c r="N411" s="1" t="s">
        <v>1083</v>
      </c>
      <c r="O411">
        <v>1614348751755</v>
      </c>
    </row>
    <row r="412" spans="1:15" x14ac:dyDescent="0.3">
      <c r="A412">
        <v>420</v>
      </c>
      <c r="B412">
        <v>46</v>
      </c>
      <c r="C412">
        <v>5</v>
      </c>
      <c r="D412">
        <v>0</v>
      </c>
      <c r="E412">
        <v>0</v>
      </c>
      <c r="F412">
        <v>0</v>
      </c>
      <c r="G412">
        <v>0</v>
      </c>
      <c r="H412">
        <v>1614360560202</v>
      </c>
      <c r="I412">
        <v>1614360572957</v>
      </c>
      <c r="J412">
        <v>1614361750919</v>
      </c>
      <c r="K412" s="1" t="s">
        <v>1084</v>
      </c>
      <c r="L412" s="1" t="s">
        <v>1085</v>
      </c>
      <c r="M412" s="1" t="s">
        <v>1086</v>
      </c>
      <c r="N412" s="1" t="s">
        <v>15</v>
      </c>
      <c r="O412">
        <v>1614360572957</v>
      </c>
    </row>
    <row r="413" spans="1:15" x14ac:dyDescent="0.3">
      <c r="A413">
        <v>421</v>
      </c>
      <c r="B413">
        <v>46</v>
      </c>
      <c r="C413">
        <v>5</v>
      </c>
      <c r="D413">
        <v>0</v>
      </c>
      <c r="E413">
        <v>0</v>
      </c>
      <c r="F413">
        <v>0</v>
      </c>
      <c r="G413">
        <v>0</v>
      </c>
      <c r="H413">
        <v>1614361637562</v>
      </c>
      <c r="I413">
        <v>1614361652672</v>
      </c>
      <c r="J413">
        <v>1614361654042</v>
      </c>
      <c r="K413" s="1" t="s">
        <v>15</v>
      </c>
      <c r="L413" s="1" t="s">
        <v>431</v>
      </c>
      <c r="M413" s="1" t="s">
        <v>1087</v>
      </c>
      <c r="N413" s="1" t="s">
        <v>15</v>
      </c>
      <c r="O413">
        <v>1614361652672</v>
      </c>
    </row>
    <row r="414" spans="1:15" x14ac:dyDescent="0.3">
      <c r="A414">
        <v>422</v>
      </c>
      <c r="B414">
        <v>70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1614364935727</v>
      </c>
      <c r="I414">
        <v>1614364935727</v>
      </c>
      <c r="K414" s="1" t="s">
        <v>1088</v>
      </c>
      <c r="L414" s="1" t="s">
        <v>107</v>
      </c>
      <c r="M414" s="1" t="s">
        <v>1089</v>
      </c>
      <c r="N414" s="1" t="s">
        <v>15</v>
      </c>
      <c r="O414">
        <v>1614364935727</v>
      </c>
    </row>
    <row r="415" spans="1:15" x14ac:dyDescent="0.3">
      <c r="A415">
        <v>423</v>
      </c>
      <c r="B415">
        <v>4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1614366678426</v>
      </c>
      <c r="I415">
        <v>1614366692948</v>
      </c>
      <c r="J415">
        <v>1614366694202</v>
      </c>
      <c r="K415" s="1" t="s">
        <v>806</v>
      </c>
      <c r="L415" s="1" t="s">
        <v>899</v>
      </c>
      <c r="M415" s="1" t="s">
        <v>1090</v>
      </c>
      <c r="N415" s="1" t="s">
        <v>15</v>
      </c>
      <c r="O415">
        <v>1614366692948</v>
      </c>
    </row>
    <row r="416" spans="1:15" x14ac:dyDescent="0.3">
      <c r="A416">
        <v>424</v>
      </c>
      <c r="B416">
        <v>66</v>
      </c>
      <c r="C416">
        <v>5</v>
      </c>
      <c r="D416">
        <v>0</v>
      </c>
      <c r="E416">
        <v>0</v>
      </c>
      <c r="F416">
        <v>0</v>
      </c>
      <c r="G416">
        <v>0</v>
      </c>
      <c r="H416">
        <v>1614594099068</v>
      </c>
      <c r="I416">
        <v>1614594110746</v>
      </c>
      <c r="J416">
        <v>1614607661086</v>
      </c>
      <c r="K416" s="1" t="s">
        <v>1091</v>
      </c>
      <c r="L416" s="1" t="s">
        <v>1092</v>
      </c>
      <c r="M416" s="1" t="s">
        <v>1093</v>
      </c>
      <c r="N416" s="1" t="s">
        <v>15</v>
      </c>
      <c r="O416">
        <v>1614594110746</v>
      </c>
    </row>
    <row r="417" spans="1:15" x14ac:dyDescent="0.3">
      <c r="A417">
        <v>425</v>
      </c>
      <c r="B417">
        <v>19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1614605164356</v>
      </c>
      <c r="I417">
        <v>1614605164356</v>
      </c>
      <c r="K417" s="1" t="s">
        <v>1094</v>
      </c>
      <c r="L417" s="1" t="s">
        <v>1095</v>
      </c>
      <c r="M417" s="1" t="s">
        <v>1096</v>
      </c>
      <c r="N417" s="1" t="s">
        <v>15</v>
      </c>
      <c r="O417">
        <v>1614605164356</v>
      </c>
    </row>
    <row r="418" spans="1:15" x14ac:dyDescent="0.3">
      <c r="A418">
        <v>426</v>
      </c>
      <c r="B418">
        <v>36</v>
      </c>
      <c r="C418">
        <v>5</v>
      </c>
      <c r="D418">
        <v>0</v>
      </c>
      <c r="E418">
        <v>0</v>
      </c>
      <c r="F418">
        <v>0</v>
      </c>
      <c r="G418">
        <v>0</v>
      </c>
      <c r="H418">
        <v>1614606767445</v>
      </c>
      <c r="I418">
        <v>1614606783528</v>
      </c>
      <c r="J418">
        <v>1614628116872</v>
      </c>
      <c r="K418" s="1" t="s">
        <v>1097</v>
      </c>
      <c r="L418" s="1" t="s">
        <v>1098</v>
      </c>
      <c r="M418" s="1" t="s">
        <v>1099</v>
      </c>
      <c r="N418" s="1" t="s">
        <v>15</v>
      </c>
      <c r="O418">
        <v>1614606783528</v>
      </c>
    </row>
    <row r="419" spans="1:15" x14ac:dyDescent="0.3">
      <c r="A419">
        <v>427</v>
      </c>
      <c r="B419">
        <v>18</v>
      </c>
      <c r="C419">
        <v>5</v>
      </c>
      <c r="D419">
        <v>0</v>
      </c>
      <c r="E419">
        <v>0</v>
      </c>
      <c r="F419">
        <v>0</v>
      </c>
      <c r="G419">
        <v>0</v>
      </c>
      <c r="H419">
        <v>1614608066627</v>
      </c>
      <c r="I419">
        <v>1614608078493</v>
      </c>
      <c r="J419">
        <v>1614608079613</v>
      </c>
      <c r="K419" s="1" t="s">
        <v>1100</v>
      </c>
      <c r="L419" s="1" t="s">
        <v>223</v>
      </c>
      <c r="M419" s="1" t="s">
        <v>1101</v>
      </c>
      <c r="N419" s="1" t="s">
        <v>15</v>
      </c>
      <c r="O419">
        <v>1614608078493</v>
      </c>
    </row>
    <row r="420" spans="1:15" x14ac:dyDescent="0.3">
      <c r="A420">
        <v>428</v>
      </c>
      <c r="B420">
        <v>4</v>
      </c>
      <c r="C420">
        <v>5</v>
      </c>
      <c r="D420">
        <v>0</v>
      </c>
      <c r="E420">
        <v>0</v>
      </c>
      <c r="F420">
        <v>0</v>
      </c>
      <c r="G420">
        <v>0</v>
      </c>
      <c r="H420">
        <v>1614608670139</v>
      </c>
      <c r="I420">
        <v>1614608690944</v>
      </c>
      <c r="J420">
        <v>1614608692366</v>
      </c>
      <c r="K420" s="1" t="s">
        <v>563</v>
      </c>
      <c r="L420" s="1" t="s">
        <v>1092</v>
      </c>
      <c r="M420" s="1" t="s">
        <v>1102</v>
      </c>
      <c r="N420" s="1" t="s">
        <v>1103</v>
      </c>
      <c r="O420">
        <v>1614608690944</v>
      </c>
    </row>
    <row r="421" spans="1:15" x14ac:dyDescent="0.3">
      <c r="A421">
        <v>429</v>
      </c>
      <c r="B421">
        <v>2</v>
      </c>
      <c r="C421">
        <v>5</v>
      </c>
      <c r="D421">
        <v>0</v>
      </c>
      <c r="E421">
        <v>0</v>
      </c>
      <c r="F421">
        <v>0</v>
      </c>
      <c r="G421">
        <v>0</v>
      </c>
      <c r="H421">
        <v>1614610882964</v>
      </c>
      <c r="I421">
        <v>1614610894477</v>
      </c>
      <c r="J421">
        <v>1618416602176</v>
      </c>
      <c r="K421" s="1" t="s">
        <v>1104</v>
      </c>
      <c r="L421" s="1" t="s">
        <v>1105</v>
      </c>
      <c r="M421" s="1" t="s">
        <v>1106</v>
      </c>
      <c r="N421" s="1" t="s">
        <v>15</v>
      </c>
      <c r="O421">
        <v>1614610894477</v>
      </c>
    </row>
    <row r="422" spans="1:15" x14ac:dyDescent="0.3">
      <c r="A422">
        <v>430</v>
      </c>
      <c r="B422">
        <v>18</v>
      </c>
      <c r="C422">
        <v>5</v>
      </c>
      <c r="D422">
        <v>0</v>
      </c>
      <c r="E422">
        <v>0</v>
      </c>
      <c r="F422">
        <v>0</v>
      </c>
      <c r="G422">
        <v>0</v>
      </c>
      <c r="H422">
        <v>1614610961530</v>
      </c>
      <c r="I422">
        <v>1614610972574</v>
      </c>
      <c r="J422">
        <v>1614610973777</v>
      </c>
      <c r="K422" s="1" t="s">
        <v>1107</v>
      </c>
      <c r="L422" s="1" t="s">
        <v>1108</v>
      </c>
      <c r="M422" s="1" t="s">
        <v>15</v>
      </c>
      <c r="N422" s="1" t="s">
        <v>15</v>
      </c>
      <c r="O422">
        <v>1614610972574</v>
      </c>
    </row>
    <row r="423" spans="1:15" x14ac:dyDescent="0.3">
      <c r="A423">
        <v>431</v>
      </c>
      <c r="B423">
        <v>22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1614619145261</v>
      </c>
      <c r="I423">
        <v>1614619145261</v>
      </c>
      <c r="K423" s="1" t="s">
        <v>1109</v>
      </c>
      <c r="L423" s="1" t="s">
        <v>1110</v>
      </c>
      <c r="M423" s="1" t="s">
        <v>15</v>
      </c>
      <c r="N423" s="1" t="s">
        <v>15</v>
      </c>
      <c r="O423">
        <v>1614619145261</v>
      </c>
    </row>
    <row r="424" spans="1:15" x14ac:dyDescent="0.3">
      <c r="A424">
        <v>432</v>
      </c>
      <c r="B424">
        <v>19</v>
      </c>
      <c r="C424">
        <v>5</v>
      </c>
      <c r="D424">
        <v>0</v>
      </c>
      <c r="E424">
        <v>0</v>
      </c>
      <c r="F424">
        <v>0</v>
      </c>
      <c r="G424">
        <v>0</v>
      </c>
      <c r="H424">
        <v>1614620796299</v>
      </c>
      <c r="I424">
        <v>1614620796299</v>
      </c>
      <c r="K424" s="1" t="s">
        <v>171</v>
      </c>
      <c r="L424" s="1" t="s">
        <v>1111</v>
      </c>
      <c r="M424" s="1" t="s">
        <v>1112</v>
      </c>
      <c r="N424" s="1" t="s">
        <v>15</v>
      </c>
      <c r="O424">
        <v>1614620796299</v>
      </c>
    </row>
    <row r="425" spans="1:15" x14ac:dyDescent="0.3">
      <c r="A425">
        <v>433</v>
      </c>
      <c r="B425">
        <v>19</v>
      </c>
      <c r="C425">
        <v>5</v>
      </c>
      <c r="D425">
        <v>0</v>
      </c>
      <c r="E425">
        <v>0</v>
      </c>
      <c r="F425">
        <v>0</v>
      </c>
      <c r="G425">
        <v>0</v>
      </c>
      <c r="H425">
        <v>1614621815755</v>
      </c>
      <c r="I425">
        <v>1614621828045</v>
      </c>
      <c r="J425">
        <v>1614622920767</v>
      </c>
      <c r="K425" s="1" t="s">
        <v>1113</v>
      </c>
      <c r="L425" s="1" t="s">
        <v>1114</v>
      </c>
      <c r="M425" s="1" t="s">
        <v>1115</v>
      </c>
      <c r="N425" s="1" t="s">
        <v>15</v>
      </c>
      <c r="O425">
        <v>1614621828045</v>
      </c>
    </row>
    <row r="426" spans="1:15" x14ac:dyDescent="0.3">
      <c r="A426">
        <v>434</v>
      </c>
      <c r="B426">
        <v>72</v>
      </c>
      <c r="C426">
        <v>5</v>
      </c>
      <c r="D426">
        <v>0</v>
      </c>
      <c r="E426">
        <v>0</v>
      </c>
      <c r="F426">
        <v>0</v>
      </c>
      <c r="G426">
        <v>0</v>
      </c>
      <c r="H426">
        <v>1614687098584</v>
      </c>
      <c r="I426">
        <v>1614687143639</v>
      </c>
      <c r="J426">
        <v>1615316449451</v>
      </c>
      <c r="K426" s="1" t="s">
        <v>1116</v>
      </c>
      <c r="L426" s="1" t="s">
        <v>1117</v>
      </c>
      <c r="M426" s="1" t="s">
        <v>1118</v>
      </c>
      <c r="N426" s="1" t="s">
        <v>1119</v>
      </c>
      <c r="O426">
        <v>1614687143639</v>
      </c>
    </row>
    <row r="427" spans="1:15" x14ac:dyDescent="0.3">
      <c r="A427">
        <v>435</v>
      </c>
      <c r="B427">
        <v>24</v>
      </c>
      <c r="C427">
        <v>5</v>
      </c>
      <c r="D427">
        <v>0</v>
      </c>
      <c r="E427">
        <v>0</v>
      </c>
      <c r="F427">
        <v>0</v>
      </c>
      <c r="G427">
        <v>0</v>
      </c>
      <c r="H427">
        <v>1614687295662</v>
      </c>
      <c r="I427">
        <v>1614687310785</v>
      </c>
      <c r="J427">
        <v>1614687312021</v>
      </c>
      <c r="K427" s="1" t="s">
        <v>1120</v>
      </c>
      <c r="L427" s="1" t="s">
        <v>1121</v>
      </c>
      <c r="M427" s="1" t="s">
        <v>736</v>
      </c>
      <c r="N427" s="1" t="s">
        <v>15</v>
      </c>
      <c r="O427">
        <v>1614687310785</v>
      </c>
    </row>
    <row r="428" spans="1:15" x14ac:dyDescent="0.3">
      <c r="A428">
        <v>436</v>
      </c>
      <c r="B428">
        <v>29</v>
      </c>
      <c r="C428">
        <v>5</v>
      </c>
      <c r="D428">
        <v>0</v>
      </c>
      <c r="E428">
        <v>0</v>
      </c>
      <c r="F428">
        <v>0</v>
      </c>
      <c r="G428">
        <v>0</v>
      </c>
      <c r="H428">
        <v>1614687417744</v>
      </c>
      <c r="I428">
        <v>1614687428116</v>
      </c>
      <c r="J428">
        <v>1615406022710</v>
      </c>
      <c r="K428" s="1" t="s">
        <v>1122</v>
      </c>
      <c r="L428" s="1" t="s">
        <v>1123</v>
      </c>
      <c r="M428" s="1" t="s">
        <v>1124</v>
      </c>
      <c r="N428" s="1" t="s">
        <v>1125</v>
      </c>
      <c r="O428">
        <v>1614687428116</v>
      </c>
    </row>
    <row r="429" spans="1:15" x14ac:dyDescent="0.3">
      <c r="A429">
        <v>437</v>
      </c>
      <c r="B429">
        <v>73</v>
      </c>
      <c r="C429">
        <v>5</v>
      </c>
      <c r="D429">
        <v>0</v>
      </c>
      <c r="E429">
        <v>0</v>
      </c>
      <c r="F429">
        <v>0</v>
      </c>
      <c r="G429">
        <v>0</v>
      </c>
      <c r="H429">
        <v>1614691185779</v>
      </c>
      <c r="I429">
        <v>1614691213468</v>
      </c>
      <c r="J429">
        <v>1614691214837</v>
      </c>
      <c r="K429" s="1" t="s">
        <v>792</v>
      </c>
      <c r="L429" s="1" t="s">
        <v>1126</v>
      </c>
      <c r="M429" s="1" t="s">
        <v>1127</v>
      </c>
      <c r="N429" s="1" t="s">
        <v>15</v>
      </c>
      <c r="O429">
        <v>1614691213468</v>
      </c>
    </row>
    <row r="430" spans="1:15" x14ac:dyDescent="0.3">
      <c r="A430">
        <v>438</v>
      </c>
      <c r="B430">
        <v>18</v>
      </c>
      <c r="C430">
        <v>5</v>
      </c>
      <c r="D430">
        <v>0</v>
      </c>
      <c r="E430">
        <v>0</v>
      </c>
      <c r="F430">
        <v>0</v>
      </c>
      <c r="G430">
        <v>0</v>
      </c>
      <c r="H430">
        <v>1614694380654</v>
      </c>
      <c r="I430">
        <v>1614694394282</v>
      </c>
      <c r="J430">
        <v>1614694395636</v>
      </c>
      <c r="K430" s="1" t="s">
        <v>1128</v>
      </c>
      <c r="L430" s="1" t="s">
        <v>1129</v>
      </c>
      <c r="M430" s="1" t="s">
        <v>1130</v>
      </c>
      <c r="N430" s="1" t="s">
        <v>1131</v>
      </c>
      <c r="O430">
        <v>1614694394282</v>
      </c>
    </row>
    <row r="431" spans="1:15" x14ac:dyDescent="0.3">
      <c r="A431">
        <v>439</v>
      </c>
      <c r="B431">
        <v>24</v>
      </c>
      <c r="C431">
        <v>5</v>
      </c>
      <c r="D431">
        <v>0</v>
      </c>
      <c r="E431">
        <v>0</v>
      </c>
      <c r="F431">
        <v>0</v>
      </c>
      <c r="G431">
        <v>0</v>
      </c>
      <c r="H431">
        <v>1614695231858</v>
      </c>
      <c r="I431">
        <v>1614952734198</v>
      </c>
      <c r="J431">
        <v>1614952735608</v>
      </c>
      <c r="K431" s="1" t="s">
        <v>1132</v>
      </c>
      <c r="L431" s="1" t="s">
        <v>1133</v>
      </c>
      <c r="M431" s="1" t="s">
        <v>1134</v>
      </c>
      <c r="N431" s="1" t="s">
        <v>1135</v>
      </c>
      <c r="O431">
        <v>1614952734198</v>
      </c>
    </row>
    <row r="432" spans="1:15" x14ac:dyDescent="0.3">
      <c r="A432">
        <v>440</v>
      </c>
      <c r="B432">
        <v>7</v>
      </c>
      <c r="C432">
        <v>5</v>
      </c>
      <c r="D432">
        <v>0</v>
      </c>
      <c r="E432">
        <v>0</v>
      </c>
      <c r="F432">
        <v>0</v>
      </c>
      <c r="G432">
        <v>0</v>
      </c>
      <c r="H432">
        <v>1614707968014</v>
      </c>
      <c r="I432">
        <v>1614707968014</v>
      </c>
      <c r="K432" s="1" t="s">
        <v>1136</v>
      </c>
      <c r="L432" s="1" t="s">
        <v>1137</v>
      </c>
      <c r="M432" s="1" t="s">
        <v>1138</v>
      </c>
      <c r="N432" s="1" t="s">
        <v>1139</v>
      </c>
      <c r="O432">
        <v>1614707968014</v>
      </c>
    </row>
    <row r="433" spans="1:15" x14ac:dyDescent="0.3">
      <c r="A433">
        <v>441</v>
      </c>
      <c r="B433">
        <v>2</v>
      </c>
      <c r="C433">
        <v>5</v>
      </c>
      <c r="D433">
        <v>0</v>
      </c>
      <c r="E433">
        <v>0</v>
      </c>
      <c r="F433">
        <v>0</v>
      </c>
      <c r="G433">
        <v>0</v>
      </c>
      <c r="H433">
        <v>1614708103646</v>
      </c>
      <c r="I433">
        <v>1614708114799</v>
      </c>
      <c r="J433">
        <v>1614868752119</v>
      </c>
      <c r="K433" s="1" t="s">
        <v>710</v>
      </c>
      <c r="L433" s="1" t="s">
        <v>1140</v>
      </c>
      <c r="M433" s="1" t="s">
        <v>1141</v>
      </c>
      <c r="N433" s="1" t="s">
        <v>15</v>
      </c>
      <c r="O433">
        <v>1614708114799</v>
      </c>
    </row>
    <row r="434" spans="1:15" x14ac:dyDescent="0.3">
      <c r="A434">
        <v>442</v>
      </c>
      <c r="B434">
        <v>4</v>
      </c>
      <c r="C434">
        <v>5</v>
      </c>
      <c r="D434">
        <v>0</v>
      </c>
      <c r="E434">
        <v>0</v>
      </c>
      <c r="F434">
        <v>0</v>
      </c>
      <c r="G434">
        <v>0</v>
      </c>
      <c r="H434">
        <v>1614711072835</v>
      </c>
      <c r="I434">
        <v>1614711085260</v>
      </c>
      <c r="J434">
        <v>1614711086546</v>
      </c>
      <c r="K434" s="1" t="s">
        <v>806</v>
      </c>
      <c r="L434" s="1" t="s">
        <v>398</v>
      </c>
      <c r="M434" s="1" t="s">
        <v>1142</v>
      </c>
      <c r="N434" s="1" t="s">
        <v>15</v>
      </c>
      <c r="O434">
        <v>1614711085260</v>
      </c>
    </row>
    <row r="435" spans="1:15" x14ac:dyDescent="0.3">
      <c r="A435">
        <v>443</v>
      </c>
      <c r="B435">
        <v>12</v>
      </c>
      <c r="C435">
        <v>5</v>
      </c>
      <c r="D435">
        <v>0</v>
      </c>
      <c r="E435">
        <v>0</v>
      </c>
      <c r="F435">
        <v>0</v>
      </c>
      <c r="G435">
        <v>0</v>
      </c>
      <c r="H435">
        <v>1614711233060</v>
      </c>
      <c r="I435">
        <v>1614711247343</v>
      </c>
      <c r="J435">
        <v>1614868890751</v>
      </c>
      <c r="K435" s="1" t="s">
        <v>492</v>
      </c>
      <c r="L435" s="1" t="s">
        <v>1143</v>
      </c>
      <c r="M435" s="1" t="s">
        <v>1144</v>
      </c>
      <c r="N435" s="1" t="s">
        <v>15</v>
      </c>
      <c r="O435">
        <v>1614711247343</v>
      </c>
    </row>
    <row r="436" spans="1:15" x14ac:dyDescent="0.3">
      <c r="A436">
        <v>444</v>
      </c>
      <c r="B436">
        <v>24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1614712042581</v>
      </c>
      <c r="I436">
        <v>1614712042581</v>
      </c>
      <c r="K436" s="1" t="s">
        <v>1120</v>
      </c>
      <c r="L436" s="1" t="s">
        <v>1145</v>
      </c>
      <c r="M436" s="1" t="s">
        <v>1146</v>
      </c>
      <c r="N436" s="1" t="s">
        <v>1147</v>
      </c>
      <c r="O436">
        <v>1614712042581</v>
      </c>
    </row>
    <row r="437" spans="1:15" x14ac:dyDescent="0.3">
      <c r="A437">
        <v>445</v>
      </c>
      <c r="B437">
        <v>24</v>
      </c>
      <c r="C437">
        <v>5</v>
      </c>
      <c r="D437">
        <v>0</v>
      </c>
      <c r="E437">
        <v>0</v>
      </c>
      <c r="F437">
        <v>0</v>
      </c>
      <c r="G437">
        <v>0</v>
      </c>
      <c r="H437">
        <v>1614715262947</v>
      </c>
      <c r="I437">
        <v>1614715276461</v>
      </c>
      <c r="J437">
        <v>1615559669421</v>
      </c>
      <c r="K437" s="1" t="s">
        <v>1148</v>
      </c>
      <c r="L437" s="1" t="s">
        <v>1149</v>
      </c>
      <c r="M437" s="1" t="s">
        <v>1150</v>
      </c>
      <c r="N437" s="1" t="s">
        <v>1151</v>
      </c>
      <c r="O437">
        <v>1614715276461</v>
      </c>
    </row>
    <row r="438" spans="1:15" x14ac:dyDescent="0.3">
      <c r="A438">
        <v>446</v>
      </c>
      <c r="B438">
        <v>22</v>
      </c>
      <c r="C438">
        <v>5</v>
      </c>
      <c r="D438">
        <v>0</v>
      </c>
      <c r="E438">
        <v>0</v>
      </c>
      <c r="F438">
        <v>0</v>
      </c>
      <c r="G438">
        <v>0</v>
      </c>
      <c r="H438">
        <v>1614768151811</v>
      </c>
      <c r="I438">
        <v>1614768172898</v>
      </c>
      <c r="J438">
        <v>1614768174183</v>
      </c>
      <c r="K438" s="1" t="s">
        <v>1152</v>
      </c>
      <c r="L438" s="1" t="s">
        <v>431</v>
      </c>
      <c r="M438" s="1" t="s">
        <v>1153</v>
      </c>
      <c r="N438" s="1" t="s">
        <v>15</v>
      </c>
      <c r="O438">
        <v>1614768172898</v>
      </c>
    </row>
    <row r="439" spans="1:15" x14ac:dyDescent="0.3">
      <c r="A439">
        <v>447</v>
      </c>
      <c r="B439">
        <v>2</v>
      </c>
      <c r="C439">
        <v>5</v>
      </c>
      <c r="D439">
        <v>0</v>
      </c>
      <c r="E439">
        <v>0</v>
      </c>
      <c r="F439">
        <v>0</v>
      </c>
      <c r="G439">
        <v>0</v>
      </c>
      <c r="H439">
        <v>1614769142859</v>
      </c>
      <c r="I439">
        <v>1614769153779</v>
      </c>
      <c r="J439">
        <v>1614769155082</v>
      </c>
      <c r="K439" s="1" t="s">
        <v>1154</v>
      </c>
      <c r="L439" s="1" t="s">
        <v>1155</v>
      </c>
      <c r="M439" s="1" t="s">
        <v>1156</v>
      </c>
      <c r="N439" s="1" t="s">
        <v>15</v>
      </c>
      <c r="O439">
        <v>1614769153779</v>
      </c>
    </row>
    <row r="440" spans="1:15" x14ac:dyDescent="0.3">
      <c r="A440">
        <v>448</v>
      </c>
      <c r="B440">
        <v>2</v>
      </c>
      <c r="C440">
        <v>5</v>
      </c>
      <c r="D440">
        <v>0</v>
      </c>
      <c r="E440">
        <v>0</v>
      </c>
      <c r="F440">
        <v>0</v>
      </c>
      <c r="G440">
        <v>0</v>
      </c>
      <c r="H440">
        <v>1614771832890</v>
      </c>
      <c r="I440">
        <v>1614771844969</v>
      </c>
      <c r="J440">
        <v>1614771846222</v>
      </c>
      <c r="K440" s="1" t="s">
        <v>1157</v>
      </c>
      <c r="L440" s="1" t="s">
        <v>223</v>
      </c>
      <c r="M440" s="1" t="s">
        <v>1158</v>
      </c>
      <c r="N440" s="1" t="s">
        <v>1159</v>
      </c>
      <c r="O440">
        <v>1614771844969</v>
      </c>
    </row>
    <row r="441" spans="1:15" x14ac:dyDescent="0.3">
      <c r="A441">
        <v>449</v>
      </c>
      <c r="B441">
        <v>44</v>
      </c>
      <c r="C441">
        <v>5</v>
      </c>
      <c r="D441">
        <v>0</v>
      </c>
      <c r="E441">
        <v>0</v>
      </c>
      <c r="F441">
        <v>0</v>
      </c>
      <c r="G441">
        <v>0</v>
      </c>
      <c r="H441">
        <v>1614775814702</v>
      </c>
      <c r="I441">
        <v>1614775827106</v>
      </c>
      <c r="J441">
        <v>1614775828326</v>
      </c>
      <c r="K441" s="1" t="s">
        <v>1160</v>
      </c>
      <c r="L441" s="1" t="s">
        <v>1161</v>
      </c>
      <c r="M441" s="1" t="s">
        <v>1162</v>
      </c>
      <c r="N441" s="1" t="s">
        <v>15</v>
      </c>
      <c r="O441">
        <v>1614775827106</v>
      </c>
    </row>
    <row r="442" spans="1:15" x14ac:dyDescent="0.3">
      <c r="A442">
        <v>450</v>
      </c>
      <c r="B442">
        <v>74</v>
      </c>
      <c r="C442">
        <v>5</v>
      </c>
      <c r="D442">
        <v>0</v>
      </c>
      <c r="E442">
        <v>0</v>
      </c>
      <c r="F442">
        <v>0</v>
      </c>
      <c r="G442">
        <v>0</v>
      </c>
      <c r="H442">
        <v>1614867649106</v>
      </c>
      <c r="I442">
        <v>1614867719201</v>
      </c>
      <c r="J442">
        <v>1614867720421</v>
      </c>
      <c r="K442" s="1" t="s">
        <v>1163</v>
      </c>
      <c r="L442" s="1" t="s">
        <v>1164</v>
      </c>
      <c r="M442" s="1" t="s">
        <v>1165</v>
      </c>
      <c r="N442" s="1" t="s">
        <v>15</v>
      </c>
      <c r="O442">
        <v>1614867719201</v>
      </c>
    </row>
    <row r="443" spans="1:15" x14ac:dyDescent="0.3">
      <c r="A443">
        <v>451</v>
      </c>
      <c r="B443">
        <v>36</v>
      </c>
      <c r="C443">
        <v>5</v>
      </c>
      <c r="D443">
        <v>0</v>
      </c>
      <c r="E443">
        <v>0</v>
      </c>
      <c r="F443">
        <v>0</v>
      </c>
      <c r="G443">
        <v>0</v>
      </c>
      <c r="H443">
        <v>1614867926282</v>
      </c>
      <c r="I443">
        <v>1614867941026</v>
      </c>
      <c r="J443">
        <v>1614867942246</v>
      </c>
      <c r="K443" s="1" t="s">
        <v>1166</v>
      </c>
      <c r="L443" s="1" t="s">
        <v>1167</v>
      </c>
      <c r="M443" s="1" t="s">
        <v>1168</v>
      </c>
      <c r="N443" s="1" t="s">
        <v>1169</v>
      </c>
      <c r="O443">
        <v>1614867941026</v>
      </c>
    </row>
    <row r="444" spans="1:15" x14ac:dyDescent="0.3">
      <c r="A444">
        <v>452</v>
      </c>
      <c r="B444">
        <v>36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1614868192415</v>
      </c>
      <c r="I444">
        <v>1614868192415</v>
      </c>
      <c r="K444" s="1" t="s">
        <v>1170</v>
      </c>
      <c r="L444" s="1" t="s">
        <v>1171</v>
      </c>
      <c r="M444" s="1" t="s">
        <v>1172</v>
      </c>
      <c r="N444" s="1" t="s">
        <v>15</v>
      </c>
      <c r="O444">
        <v>1614868192415</v>
      </c>
    </row>
    <row r="445" spans="1:15" x14ac:dyDescent="0.3">
      <c r="A445">
        <v>453</v>
      </c>
      <c r="B445">
        <v>23</v>
      </c>
      <c r="C445">
        <v>5</v>
      </c>
      <c r="D445">
        <v>0</v>
      </c>
      <c r="E445">
        <v>0</v>
      </c>
      <c r="F445">
        <v>0</v>
      </c>
      <c r="G445">
        <v>0</v>
      </c>
      <c r="H445">
        <v>1614875613511</v>
      </c>
      <c r="I445">
        <v>1614875657711</v>
      </c>
      <c r="J445">
        <v>1614875658871</v>
      </c>
      <c r="K445" s="1" t="s">
        <v>1173</v>
      </c>
      <c r="L445" s="1" t="s">
        <v>1174</v>
      </c>
      <c r="M445" s="1" t="s">
        <v>1175</v>
      </c>
      <c r="N445" s="1" t="s">
        <v>15</v>
      </c>
      <c r="O445">
        <v>1614875657711</v>
      </c>
    </row>
    <row r="446" spans="1:15" x14ac:dyDescent="0.3">
      <c r="A446">
        <v>454</v>
      </c>
      <c r="B446">
        <v>43</v>
      </c>
      <c r="C446">
        <v>5</v>
      </c>
      <c r="D446">
        <v>0</v>
      </c>
      <c r="E446">
        <v>0</v>
      </c>
      <c r="F446">
        <v>0</v>
      </c>
      <c r="G446">
        <v>0</v>
      </c>
      <c r="H446">
        <v>1614881311561</v>
      </c>
      <c r="I446">
        <v>1614881332243</v>
      </c>
      <c r="J446">
        <v>1614881333397</v>
      </c>
      <c r="K446" s="1" t="s">
        <v>1176</v>
      </c>
      <c r="L446" s="1" t="s">
        <v>1177</v>
      </c>
      <c r="M446" s="1" t="s">
        <v>1178</v>
      </c>
      <c r="N446" s="1" t="s">
        <v>15</v>
      </c>
      <c r="O446">
        <v>1614881332243</v>
      </c>
    </row>
    <row r="447" spans="1:15" x14ac:dyDescent="0.3">
      <c r="A447">
        <v>455</v>
      </c>
      <c r="B447">
        <v>1</v>
      </c>
      <c r="C447">
        <v>5</v>
      </c>
      <c r="D447">
        <v>0</v>
      </c>
      <c r="E447">
        <v>0</v>
      </c>
      <c r="F447">
        <v>0</v>
      </c>
      <c r="G447">
        <v>0</v>
      </c>
      <c r="H447">
        <v>1614952986813</v>
      </c>
      <c r="I447">
        <v>1614952999371</v>
      </c>
      <c r="J447">
        <v>1614953000607</v>
      </c>
      <c r="K447" s="1" t="s">
        <v>1179</v>
      </c>
      <c r="L447" s="1" t="s">
        <v>1180</v>
      </c>
      <c r="M447" s="1" t="s">
        <v>1181</v>
      </c>
      <c r="N447" s="1" t="s">
        <v>1182</v>
      </c>
      <c r="O447">
        <v>1614952999371</v>
      </c>
    </row>
    <row r="448" spans="1:15" x14ac:dyDescent="0.3">
      <c r="A448">
        <v>456</v>
      </c>
      <c r="B448">
        <v>19</v>
      </c>
      <c r="C448">
        <v>5</v>
      </c>
      <c r="D448">
        <v>0</v>
      </c>
      <c r="E448">
        <v>0</v>
      </c>
      <c r="F448">
        <v>0</v>
      </c>
      <c r="G448">
        <v>0</v>
      </c>
      <c r="H448">
        <v>1614958464390</v>
      </c>
      <c r="I448">
        <v>1614958476411</v>
      </c>
      <c r="J448">
        <v>1615406247540</v>
      </c>
      <c r="K448" s="1" t="s">
        <v>171</v>
      </c>
      <c r="L448" s="1" t="s">
        <v>1183</v>
      </c>
      <c r="M448" s="1" t="s">
        <v>15</v>
      </c>
      <c r="N448" s="1" t="s">
        <v>15</v>
      </c>
      <c r="O448">
        <v>1614958476411</v>
      </c>
    </row>
    <row r="449" spans="1:15" x14ac:dyDescent="0.3">
      <c r="A449">
        <v>457</v>
      </c>
      <c r="B449">
        <v>34</v>
      </c>
      <c r="C449">
        <v>3</v>
      </c>
      <c r="D449">
        <v>0</v>
      </c>
      <c r="E449">
        <v>0</v>
      </c>
      <c r="F449">
        <v>0</v>
      </c>
      <c r="G449">
        <v>0</v>
      </c>
      <c r="H449">
        <v>1615200842529</v>
      </c>
      <c r="I449">
        <v>1615200859531</v>
      </c>
      <c r="J449">
        <v>1622476838317</v>
      </c>
      <c r="K449" s="1" t="s">
        <v>1184</v>
      </c>
      <c r="L449" s="1" t="s">
        <v>631</v>
      </c>
      <c r="M449" s="1" t="s">
        <v>1185</v>
      </c>
      <c r="N449" s="1" t="s">
        <v>15</v>
      </c>
      <c r="O449">
        <v>1615200859531</v>
      </c>
    </row>
    <row r="450" spans="1:15" x14ac:dyDescent="0.3">
      <c r="A450">
        <v>458</v>
      </c>
      <c r="B450">
        <v>32</v>
      </c>
      <c r="C450">
        <v>5</v>
      </c>
      <c r="D450">
        <v>0</v>
      </c>
      <c r="E450">
        <v>0</v>
      </c>
      <c r="F450">
        <v>0</v>
      </c>
      <c r="G450">
        <v>0</v>
      </c>
      <c r="H450">
        <v>1615206015427</v>
      </c>
      <c r="I450">
        <v>1615206028763</v>
      </c>
      <c r="K450" s="1" t="s">
        <v>1186</v>
      </c>
      <c r="L450" s="1" t="s">
        <v>1187</v>
      </c>
      <c r="M450" s="1" t="s">
        <v>1188</v>
      </c>
      <c r="N450" s="1" t="s">
        <v>1189</v>
      </c>
      <c r="O450">
        <v>1615206028763</v>
      </c>
    </row>
    <row r="451" spans="1:15" x14ac:dyDescent="0.3">
      <c r="A451">
        <v>459</v>
      </c>
      <c r="B451">
        <v>53</v>
      </c>
      <c r="C451">
        <v>4</v>
      </c>
      <c r="D451">
        <v>0</v>
      </c>
      <c r="E451">
        <v>0</v>
      </c>
      <c r="F451">
        <v>0</v>
      </c>
      <c r="G451">
        <v>0</v>
      </c>
      <c r="H451">
        <v>1615206110926</v>
      </c>
      <c r="I451">
        <v>1615206110926</v>
      </c>
      <c r="K451" s="1" t="s">
        <v>1190</v>
      </c>
      <c r="L451" s="1" t="s">
        <v>1191</v>
      </c>
      <c r="M451" s="1" t="s">
        <v>1192</v>
      </c>
      <c r="N451" s="1" t="s">
        <v>15</v>
      </c>
      <c r="O451">
        <v>1615206110926</v>
      </c>
    </row>
    <row r="452" spans="1:15" x14ac:dyDescent="0.3">
      <c r="A452">
        <v>460</v>
      </c>
      <c r="B452">
        <v>31</v>
      </c>
      <c r="C452">
        <v>5</v>
      </c>
      <c r="D452">
        <v>0</v>
      </c>
      <c r="E452">
        <v>0</v>
      </c>
      <c r="F452">
        <v>0</v>
      </c>
      <c r="G452">
        <v>0</v>
      </c>
      <c r="H452">
        <v>1615206745417</v>
      </c>
      <c r="I452">
        <v>1615206757105</v>
      </c>
      <c r="J452">
        <v>1615206758393</v>
      </c>
      <c r="K452" s="1" t="s">
        <v>560</v>
      </c>
      <c r="L452" s="1" t="s">
        <v>1193</v>
      </c>
      <c r="M452" s="1" t="s">
        <v>15</v>
      </c>
      <c r="N452" s="1" t="s">
        <v>15</v>
      </c>
      <c r="O452">
        <v>1615206757105</v>
      </c>
    </row>
    <row r="453" spans="1:15" x14ac:dyDescent="0.3">
      <c r="A453">
        <v>461</v>
      </c>
      <c r="B453">
        <v>5</v>
      </c>
      <c r="C453">
        <v>5</v>
      </c>
      <c r="D453">
        <v>0</v>
      </c>
      <c r="E453">
        <v>0</v>
      </c>
      <c r="F453">
        <v>0</v>
      </c>
      <c r="G453">
        <v>0</v>
      </c>
      <c r="H453">
        <v>1615210209936</v>
      </c>
      <c r="I453">
        <v>1615210222726</v>
      </c>
      <c r="J453">
        <v>1615210224314</v>
      </c>
      <c r="K453" s="1" t="s">
        <v>806</v>
      </c>
      <c r="L453" s="1" t="s">
        <v>1194</v>
      </c>
      <c r="M453" s="1" t="s">
        <v>15</v>
      </c>
      <c r="N453" s="1" t="s">
        <v>15</v>
      </c>
      <c r="O453">
        <v>1615210222726</v>
      </c>
    </row>
    <row r="454" spans="1:15" x14ac:dyDescent="0.3">
      <c r="A454">
        <v>462</v>
      </c>
      <c r="B454">
        <v>3</v>
      </c>
      <c r="C454">
        <v>5</v>
      </c>
      <c r="D454">
        <v>0</v>
      </c>
      <c r="E454">
        <v>0</v>
      </c>
      <c r="F454">
        <v>0</v>
      </c>
      <c r="G454">
        <v>0</v>
      </c>
      <c r="H454">
        <v>1615220977221</v>
      </c>
      <c r="I454">
        <v>1615220987808</v>
      </c>
      <c r="J454">
        <v>1615406446542</v>
      </c>
      <c r="K454" s="1" t="s">
        <v>1195</v>
      </c>
      <c r="L454" s="1" t="s">
        <v>1196</v>
      </c>
      <c r="M454" s="1" t="s">
        <v>1197</v>
      </c>
      <c r="N454" s="1" t="s">
        <v>15</v>
      </c>
      <c r="O454">
        <v>1615220987808</v>
      </c>
    </row>
    <row r="455" spans="1:15" x14ac:dyDescent="0.3">
      <c r="A455">
        <v>463</v>
      </c>
      <c r="B455">
        <v>14</v>
      </c>
      <c r="C455">
        <v>5</v>
      </c>
      <c r="D455">
        <v>0</v>
      </c>
      <c r="E455">
        <v>0</v>
      </c>
      <c r="F455">
        <v>0</v>
      </c>
      <c r="G455">
        <v>0</v>
      </c>
      <c r="H455">
        <v>1615229073314</v>
      </c>
      <c r="I455">
        <v>1615229117590</v>
      </c>
      <c r="J455">
        <v>1615229118993</v>
      </c>
      <c r="K455" s="1" t="s">
        <v>1198</v>
      </c>
      <c r="L455" s="1" t="s">
        <v>765</v>
      </c>
      <c r="M455" s="1" t="s">
        <v>766</v>
      </c>
      <c r="N455" s="1" t="s">
        <v>15</v>
      </c>
      <c r="O455">
        <v>1615229117590</v>
      </c>
    </row>
    <row r="456" spans="1:15" x14ac:dyDescent="0.3">
      <c r="A456">
        <v>464</v>
      </c>
      <c r="B456">
        <v>71</v>
      </c>
      <c r="C456">
        <v>5</v>
      </c>
      <c r="D456">
        <v>0</v>
      </c>
      <c r="E456">
        <v>0</v>
      </c>
      <c r="F456">
        <v>0</v>
      </c>
      <c r="G456">
        <v>0</v>
      </c>
      <c r="H456">
        <v>1615294452300</v>
      </c>
      <c r="I456">
        <v>1615294516536</v>
      </c>
      <c r="J456">
        <v>1615299370020</v>
      </c>
      <c r="K456" s="1" t="s">
        <v>15</v>
      </c>
      <c r="L456" s="1" t="s">
        <v>1199</v>
      </c>
      <c r="M456" s="1" t="s">
        <v>1200</v>
      </c>
      <c r="N456" s="1" t="s">
        <v>15</v>
      </c>
      <c r="O456">
        <v>1615294516536</v>
      </c>
    </row>
    <row r="457" spans="1:15" x14ac:dyDescent="0.3">
      <c r="A457">
        <v>465</v>
      </c>
      <c r="B457">
        <v>24</v>
      </c>
      <c r="C457">
        <v>5</v>
      </c>
      <c r="D457">
        <v>0</v>
      </c>
      <c r="E457">
        <v>0</v>
      </c>
      <c r="F457">
        <v>0</v>
      </c>
      <c r="G457">
        <v>0</v>
      </c>
      <c r="H457">
        <v>1615294606859</v>
      </c>
      <c r="I457">
        <v>1615316134527</v>
      </c>
      <c r="J457">
        <v>1615316135812</v>
      </c>
      <c r="K457" s="1" t="s">
        <v>1201</v>
      </c>
      <c r="L457" s="1" t="s">
        <v>1202</v>
      </c>
      <c r="M457" s="1" t="s">
        <v>107</v>
      </c>
      <c r="N457" s="1" t="s">
        <v>15</v>
      </c>
      <c r="O457">
        <v>1615316134527</v>
      </c>
    </row>
    <row r="458" spans="1:15" x14ac:dyDescent="0.3">
      <c r="A458">
        <v>466</v>
      </c>
      <c r="B458">
        <v>11</v>
      </c>
      <c r="C458">
        <v>5</v>
      </c>
      <c r="D458">
        <v>0</v>
      </c>
      <c r="E458">
        <v>0</v>
      </c>
      <c r="F458">
        <v>0</v>
      </c>
      <c r="G458">
        <v>0</v>
      </c>
      <c r="H458">
        <v>1615299096592</v>
      </c>
      <c r="I458">
        <v>1615299110385</v>
      </c>
      <c r="J458">
        <v>1615299111638</v>
      </c>
      <c r="K458" s="1" t="s">
        <v>1203</v>
      </c>
      <c r="L458" s="1" t="s">
        <v>1204</v>
      </c>
      <c r="M458" s="1" t="s">
        <v>1205</v>
      </c>
      <c r="N458" s="1" t="s">
        <v>15</v>
      </c>
      <c r="O458">
        <v>1615299110385</v>
      </c>
    </row>
    <row r="459" spans="1:15" x14ac:dyDescent="0.3">
      <c r="A459">
        <v>467</v>
      </c>
      <c r="B459">
        <v>11</v>
      </c>
      <c r="C459">
        <v>5</v>
      </c>
      <c r="D459">
        <v>0</v>
      </c>
      <c r="E459">
        <v>0</v>
      </c>
      <c r="F459">
        <v>0</v>
      </c>
      <c r="G459">
        <v>0</v>
      </c>
      <c r="H459">
        <v>1615299265652</v>
      </c>
      <c r="I459">
        <v>1615299283590</v>
      </c>
      <c r="J459">
        <v>1615299285111</v>
      </c>
      <c r="K459" s="1" t="s">
        <v>1206</v>
      </c>
      <c r="L459" s="1" t="s">
        <v>765</v>
      </c>
      <c r="M459" s="1" t="s">
        <v>1207</v>
      </c>
      <c r="N459" s="1" t="s">
        <v>15</v>
      </c>
      <c r="O459">
        <v>1615299283590</v>
      </c>
    </row>
    <row r="460" spans="1:15" x14ac:dyDescent="0.3">
      <c r="A460">
        <v>468</v>
      </c>
      <c r="B460">
        <v>75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1615301154124</v>
      </c>
      <c r="I460">
        <v>1615301154124</v>
      </c>
      <c r="K460" s="1" t="s">
        <v>1208</v>
      </c>
      <c r="L460" s="1" t="s">
        <v>1209</v>
      </c>
      <c r="M460" s="1" t="s">
        <v>1210</v>
      </c>
      <c r="N460" s="1" t="s">
        <v>15</v>
      </c>
      <c r="O460">
        <v>1615301154124</v>
      </c>
    </row>
    <row r="461" spans="1:15" x14ac:dyDescent="0.3">
      <c r="A461">
        <v>469</v>
      </c>
      <c r="B461">
        <v>24</v>
      </c>
      <c r="C461">
        <v>5</v>
      </c>
      <c r="D461">
        <v>0</v>
      </c>
      <c r="E461">
        <v>0</v>
      </c>
      <c r="F461">
        <v>0</v>
      </c>
      <c r="G461">
        <v>0</v>
      </c>
      <c r="H461">
        <v>1615301550527</v>
      </c>
      <c r="I461">
        <v>1615301567082</v>
      </c>
      <c r="J461">
        <v>1615555222555</v>
      </c>
      <c r="K461" s="1" t="s">
        <v>1211</v>
      </c>
      <c r="L461" s="1" t="s">
        <v>398</v>
      </c>
      <c r="M461" s="1" t="s">
        <v>1212</v>
      </c>
      <c r="N461" s="1" t="s">
        <v>15</v>
      </c>
      <c r="O461">
        <v>1615301567082</v>
      </c>
    </row>
    <row r="462" spans="1:15" x14ac:dyDescent="0.3">
      <c r="A462">
        <v>470</v>
      </c>
      <c r="B462">
        <v>71</v>
      </c>
      <c r="C462">
        <v>5</v>
      </c>
      <c r="D462">
        <v>0</v>
      </c>
      <c r="E462">
        <v>0</v>
      </c>
      <c r="F462">
        <v>0</v>
      </c>
      <c r="G462">
        <v>0</v>
      </c>
      <c r="H462">
        <v>1615301940397</v>
      </c>
      <c r="I462">
        <v>1615554971907</v>
      </c>
      <c r="J462">
        <v>1615554973076</v>
      </c>
      <c r="K462" s="1" t="s">
        <v>1213</v>
      </c>
      <c r="L462" s="1" t="s">
        <v>1214</v>
      </c>
      <c r="M462" s="1" t="s">
        <v>1215</v>
      </c>
      <c r="N462" s="1" t="s">
        <v>15</v>
      </c>
      <c r="O462">
        <v>1615554971907</v>
      </c>
    </row>
    <row r="463" spans="1:15" x14ac:dyDescent="0.3">
      <c r="A463">
        <v>471</v>
      </c>
      <c r="B463">
        <v>18</v>
      </c>
      <c r="C463">
        <v>5</v>
      </c>
      <c r="D463">
        <v>0</v>
      </c>
      <c r="E463">
        <v>0</v>
      </c>
      <c r="F463">
        <v>0</v>
      </c>
      <c r="G463">
        <v>0</v>
      </c>
      <c r="H463">
        <v>1615313315922</v>
      </c>
      <c r="I463">
        <v>1615313337637</v>
      </c>
      <c r="J463">
        <v>1615313339024</v>
      </c>
      <c r="K463" s="1" t="s">
        <v>1216</v>
      </c>
      <c r="L463" s="1" t="s">
        <v>1217</v>
      </c>
      <c r="M463" s="1" t="s">
        <v>1218</v>
      </c>
      <c r="N463" s="1" t="s">
        <v>15</v>
      </c>
      <c r="O463">
        <v>1615313337637</v>
      </c>
    </row>
    <row r="464" spans="1:15" x14ac:dyDescent="0.3">
      <c r="A464">
        <v>472</v>
      </c>
      <c r="B464">
        <v>24</v>
      </c>
      <c r="C464">
        <v>5</v>
      </c>
      <c r="D464">
        <v>0</v>
      </c>
      <c r="E464">
        <v>0</v>
      </c>
      <c r="F464">
        <v>0</v>
      </c>
      <c r="G464">
        <v>0</v>
      </c>
      <c r="H464">
        <v>1615316518387</v>
      </c>
      <c r="I464">
        <v>1615316535734</v>
      </c>
      <c r="J464">
        <v>1615316536953</v>
      </c>
      <c r="K464" s="1" t="s">
        <v>1219</v>
      </c>
      <c r="L464" s="1" t="s">
        <v>1220</v>
      </c>
      <c r="M464" s="1" t="s">
        <v>1221</v>
      </c>
      <c r="N464" s="1" t="s">
        <v>1222</v>
      </c>
      <c r="O464">
        <v>1615316535734</v>
      </c>
    </row>
    <row r="465" spans="1:15" x14ac:dyDescent="0.3">
      <c r="A465">
        <v>473</v>
      </c>
      <c r="B465">
        <v>12</v>
      </c>
      <c r="C465">
        <v>5</v>
      </c>
      <c r="D465">
        <v>0</v>
      </c>
      <c r="E465">
        <v>0</v>
      </c>
      <c r="F465">
        <v>0</v>
      </c>
      <c r="G465">
        <v>0</v>
      </c>
      <c r="H465">
        <v>1615318678983</v>
      </c>
      <c r="I465">
        <v>1615318696523</v>
      </c>
      <c r="J465">
        <v>1615318697760</v>
      </c>
      <c r="K465" s="1" t="s">
        <v>171</v>
      </c>
      <c r="L465" s="1" t="s">
        <v>1223</v>
      </c>
      <c r="M465" s="1" t="s">
        <v>15</v>
      </c>
      <c r="N465" s="1" t="s">
        <v>15</v>
      </c>
      <c r="O465">
        <v>1615318696523</v>
      </c>
    </row>
    <row r="466" spans="1:15" x14ac:dyDescent="0.3">
      <c r="A466">
        <v>474</v>
      </c>
      <c r="B466">
        <v>12</v>
      </c>
      <c r="C466">
        <v>5</v>
      </c>
      <c r="D466">
        <v>0</v>
      </c>
      <c r="E466">
        <v>0</v>
      </c>
      <c r="F466">
        <v>0</v>
      </c>
      <c r="G466">
        <v>0</v>
      </c>
      <c r="H466">
        <v>1615375348214</v>
      </c>
      <c r="I466">
        <v>1615375361753</v>
      </c>
      <c r="J466">
        <v>1615405798726</v>
      </c>
      <c r="K466" s="1" t="s">
        <v>1224</v>
      </c>
      <c r="L466" s="1" t="s">
        <v>1225</v>
      </c>
      <c r="M466" s="1" t="s">
        <v>1226</v>
      </c>
      <c r="N466" s="1" t="s">
        <v>15</v>
      </c>
      <c r="O466">
        <v>1615375361753</v>
      </c>
    </row>
    <row r="467" spans="1:15" x14ac:dyDescent="0.3">
      <c r="A467">
        <v>475</v>
      </c>
      <c r="B467">
        <v>2</v>
      </c>
      <c r="C467">
        <v>5</v>
      </c>
      <c r="D467">
        <v>0</v>
      </c>
      <c r="E467">
        <v>0</v>
      </c>
      <c r="F467">
        <v>0</v>
      </c>
      <c r="G467">
        <v>0</v>
      </c>
      <c r="H467">
        <v>1615376154496</v>
      </c>
      <c r="I467">
        <v>1615376173550</v>
      </c>
      <c r="J467">
        <v>1615576293896</v>
      </c>
      <c r="K467" s="1" t="s">
        <v>563</v>
      </c>
      <c r="L467" s="1" t="s">
        <v>1227</v>
      </c>
      <c r="M467" s="1" t="s">
        <v>1228</v>
      </c>
      <c r="N467" s="1" t="s">
        <v>1229</v>
      </c>
      <c r="O467">
        <v>1615376173550</v>
      </c>
    </row>
    <row r="468" spans="1:15" x14ac:dyDescent="0.3">
      <c r="A468">
        <v>476</v>
      </c>
      <c r="B468">
        <v>37</v>
      </c>
      <c r="C468">
        <v>5</v>
      </c>
      <c r="D468">
        <v>0</v>
      </c>
      <c r="E468">
        <v>0</v>
      </c>
      <c r="F468">
        <v>0</v>
      </c>
      <c r="G468">
        <v>0</v>
      </c>
      <c r="H468">
        <v>1615376864606</v>
      </c>
      <c r="I468">
        <v>1615376877133</v>
      </c>
      <c r="J468">
        <v>1615405718646</v>
      </c>
      <c r="K468" s="1" t="s">
        <v>1230</v>
      </c>
      <c r="L468" s="1" t="s">
        <v>1231</v>
      </c>
      <c r="M468" s="1" t="s">
        <v>1232</v>
      </c>
      <c r="N468" s="1" t="s">
        <v>1233</v>
      </c>
      <c r="O468">
        <v>1615376877133</v>
      </c>
    </row>
    <row r="469" spans="1:15" x14ac:dyDescent="0.3">
      <c r="A469">
        <v>477</v>
      </c>
      <c r="B469">
        <v>19</v>
      </c>
      <c r="C469">
        <v>5</v>
      </c>
      <c r="D469">
        <v>0</v>
      </c>
      <c r="E469">
        <v>0</v>
      </c>
      <c r="F469">
        <v>0</v>
      </c>
      <c r="G469">
        <v>0</v>
      </c>
      <c r="H469">
        <v>1615404181887</v>
      </c>
      <c r="I469">
        <v>1615404198958</v>
      </c>
      <c r="J469">
        <v>1615404200111</v>
      </c>
      <c r="K469" s="1" t="s">
        <v>171</v>
      </c>
      <c r="L469" s="1" t="s">
        <v>1234</v>
      </c>
      <c r="M469" s="1" t="s">
        <v>1235</v>
      </c>
      <c r="N469" s="1" t="s">
        <v>15</v>
      </c>
      <c r="O469">
        <v>1615404198958</v>
      </c>
    </row>
    <row r="470" spans="1:15" x14ac:dyDescent="0.3">
      <c r="A470">
        <v>478</v>
      </c>
      <c r="B470">
        <v>19</v>
      </c>
      <c r="C470">
        <v>5</v>
      </c>
      <c r="D470">
        <v>0</v>
      </c>
      <c r="E470">
        <v>0</v>
      </c>
      <c r="F470">
        <v>0</v>
      </c>
      <c r="G470">
        <v>0</v>
      </c>
      <c r="H470">
        <v>1615464038682</v>
      </c>
      <c r="I470">
        <v>1615464322763</v>
      </c>
      <c r="J470">
        <v>1615823765426</v>
      </c>
      <c r="K470" s="1" t="s">
        <v>1236</v>
      </c>
      <c r="L470" s="1" t="s">
        <v>1237</v>
      </c>
      <c r="M470" s="1" t="s">
        <v>1238</v>
      </c>
      <c r="N470" s="1" t="s">
        <v>1239</v>
      </c>
      <c r="O470">
        <v>1615464322763</v>
      </c>
    </row>
    <row r="471" spans="1:15" x14ac:dyDescent="0.3">
      <c r="A471">
        <v>479</v>
      </c>
      <c r="B471">
        <v>6</v>
      </c>
      <c r="C471">
        <v>5</v>
      </c>
      <c r="D471">
        <v>0</v>
      </c>
      <c r="E471">
        <v>0</v>
      </c>
      <c r="F471">
        <v>0</v>
      </c>
      <c r="G471">
        <v>0</v>
      </c>
      <c r="H471">
        <v>1615545112612</v>
      </c>
      <c r="I471">
        <v>1615545155780</v>
      </c>
      <c r="J471">
        <v>1615545157016</v>
      </c>
      <c r="K471" s="1" t="s">
        <v>171</v>
      </c>
      <c r="L471" s="1" t="s">
        <v>1240</v>
      </c>
      <c r="M471" s="1" t="s">
        <v>1241</v>
      </c>
      <c r="N471" s="1" t="s">
        <v>15</v>
      </c>
      <c r="O471">
        <v>1615545155780</v>
      </c>
    </row>
    <row r="472" spans="1:15" x14ac:dyDescent="0.3">
      <c r="A472">
        <v>480</v>
      </c>
      <c r="B472">
        <v>6</v>
      </c>
      <c r="C472">
        <v>5</v>
      </c>
      <c r="D472">
        <v>0</v>
      </c>
      <c r="E472">
        <v>0</v>
      </c>
      <c r="F472">
        <v>0</v>
      </c>
      <c r="G472">
        <v>0</v>
      </c>
      <c r="H472">
        <v>1615545289388</v>
      </c>
      <c r="I472">
        <v>1615545300344</v>
      </c>
      <c r="J472">
        <v>1615545301647</v>
      </c>
      <c r="K472" s="1" t="s">
        <v>1242</v>
      </c>
      <c r="L472" s="1" t="s">
        <v>1243</v>
      </c>
      <c r="M472" s="1" t="s">
        <v>1244</v>
      </c>
      <c r="N472" s="1" t="s">
        <v>15</v>
      </c>
      <c r="O472">
        <v>1615545300344</v>
      </c>
    </row>
    <row r="473" spans="1:15" x14ac:dyDescent="0.3">
      <c r="A473">
        <v>481</v>
      </c>
      <c r="B473">
        <v>12</v>
      </c>
      <c r="C473">
        <v>5</v>
      </c>
      <c r="D473">
        <v>0</v>
      </c>
      <c r="E473">
        <v>0</v>
      </c>
      <c r="F473">
        <v>0</v>
      </c>
      <c r="G473">
        <v>0</v>
      </c>
      <c r="H473">
        <v>1615545438791</v>
      </c>
      <c r="I473">
        <v>1615545456218</v>
      </c>
      <c r="J473">
        <v>1615545457506</v>
      </c>
      <c r="K473" s="1" t="s">
        <v>1245</v>
      </c>
      <c r="L473" s="1" t="s">
        <v>1246</v>
      </c>
      <c r="M473" s="1" t="s">
        <v>1247</v>
      </c>
      <c r="N473" s="1" t="s">
        <v>15</v>
      </c>
      <c r="O473">
        <v>1615545456218</v>
      </c>
    </row>
    <row r="474" spans="1:15" x14ac:dyDescent="0.3">
      <c r="A474">
        <v>482</v>
      </c>
      <c r="B474">
        <v>12</v>
      </c>
      <c r="C474">
        <v>5</v>
      </c>
      <c r="D474">
        <v>0</v>
      </c>
      <c r="E474">
        <v>0</v>
      </c>
      <c r="F474">
        <v>0</v>
      </c>
      <c r="G474">
        <v>0</v>
      </c>
      <c r="H474">
        <v>1615545545924</v>
      </c>
      <c r="I474">
        <v>1615545577407</v>
      </c>
      <c r="J474">
        <v>1615545579044</v>
      </c>
      <c r="K474" s="1" t="s">
        <v>171</v>
      </c>
      <c r="L474" s="1" t="s">
        <v>1248</v>
      </c>
      <c r="M474" s="1" t="s">
        <v>1249</v>
      </c>
      <c r="N474" s="1" t="s">
        <v>15</v>
      </c>
      <c r="O474">
        <v>1615545577407</v>
      </c>
    </row>
    <row r="475" spans="1:15" x14ac:dyDescent="0.3">
      <c r="A475">
        <v>483</v>
      </c>
      <c r="B475">
        <v>3</v>
      </c>
      <c r="C475">
        <v>5</v>
      </c>
      <c r="D475">
        <v>0</v>
      </c>
      <c r="E475">
        <v>0</v>
      </c>
      <c r="F475">
        <v>0</v>
      </c>
      <c r="G475">
        <v>0</v>
      </c>
      <c r="H475">
        <v>1615545664785</v>
      </c>
      <c r="I475">
        <v>1615545679430</v>
      </c>
      <c r="J475">
        <v>1615545680617</v>
      </c>
      <c r="K475" s="1" t="s">
        <v>1195</v>
      </c>
      <c r="L475" s="1" t="s">
        <v>1250</v>
      </c>
      <c r="M475" s="1" t="s">
        <v>1251</v>
      </c>
      <c r="N475" s="1" t="s">
        <v>1252</v>
      </c>
      <c r="O475">
        <v>1615545679430</v>
      </c>
    </row>
    <row r="476" spans="1:15" x14ac:dyDescent="0.3">
      <c r="A476">
        <v>484</v>
      </c>
      <c r="B476">
        <v>2</v>
      </c>
      <c r="C476">
        <v>5</v>
      </c>
      <c r="D476">
        <v>0</v>
      </c>
      <c r="E476">
        <v>0</v>
      </c>
      <c r="F476">
        <v>0</v>
      </c>
      <c r="G476">
        <v>0</v>
      </c>
      <c r="H476">
        <v>1615545782217</v>
      </c>
      <c r="I476">
        <v>1615545797310</v>
      </c>
      <c r="J476">
        <v>1615545798463</v>
      </c>
      <c r="K476" s="1" t="s">
        <v>1195</v>
      </c>
      <c r="L476" s="1" t="s">
        <v>1253</v>
      </c>
      <c r="M476" s="1" t="s">
        <v>1254</v>
      </c>
      <c r="N476" s="1" t="s">
        <v>1255</v>
      </c>
      <c r="O476">
        <v>1615545797310</v>
      </c>
    </row>
    <row r="477" spans="1:15" x14ac:dyDescent="0.3">
      <c r="A477">
        <v>485</v>
      </c>
      <c r="B477">
        <v>2</v>
      </c>
      <c r="C477">
        <v>5</v>
      </c>
      <c r="D477">
        <v>0</v>
      </c>
      <c r="E477">
        <v>0</v>
      </c>
      <c r="F477">
        <v>0</v>
      </c>
      <c r="G477">
        <v>0</v>
      </c>
      <c r="H477">
        <v>1615545999656</v>
      </c>
      <c r="I477">
        <v>1615546009912</v>
      </c>
      <c r="J477">
        <v>1615546011182</v>
      </c>
      <c r="K477" s="1" t="s">
        <v>1011</v>
      </c>
      <c r="L477" s="1" t="s">
        <v>822</v>
      </c>
      <c r="M477" s="1" t="s">
        <v>1256</v>
      </c>
      <c r="N477" s="1" t="s">
        <v>15</v>
      </c>
      <c r="O477">
        <v>1615546009912</v>
      </c>
    </row>
    <row r="478" spans="1:15" x14ac:dyDescent="0.3">
      <c r="A478">
        <v>486</v>
      </c>
      <c r="B478">
        <v>4</v>
      </c>
      <c r="C478">
        <v>5</v>
      </c>
      <c r="D478">
        <v>0</v>
      </c>
      <c r="E478">
        <v>0</v>
      </c>
      <c r="F478">
        <v>0</v>
      </c>
      <c r="G478">
        <v>0</v>
      </c>
      <c r="H478">
        <v>1615546143632</v>
      </c>
      <c r="I478">
        <v>1615546162612</v>
      </c>
      <c r="J478">
        <v>1615546164016</v>
      </c>
      <c r="K478" s="1" t="s">
        <v>806</v>
      </c>
      <c r="L478" s="1" t="s">
        <v>631</v>
      </c>
      <c r="M478" s="1" t="s">
        <v>1257</v>
      </c>
      <c r="N478" s="1" t="s">
        <v>1258</v>
      </c>
      <c r="O478">
        <v>1615546162612</v>
      </c>
    </row>
    <row r="479" spans="1:15" x14ac:dyDescent="0.3">
      <c r="A479">
        <v>487</v>
      </c>
      <c r="B479">
        <v>24</v>
      </c>
      <c r="C479">
        <v>5</v>
      </c>
      <c r="D479">
        <v>0</v>
      </c>
      <c r="E479">
        <v>0</v>
      </c>
      <c r="F479">
        <v>0</v>
      </c>
      <c r="G479">
        <v>0</v>
      </c>
      <c r="H479">
        <v>1615546389778</v>
      </c>
      <c r="I479">
        <v>1615546402466</v>
      </c>
      <c r="J479">
        <v>1615546403719</v>
      </c>
      <c r="K479" s="1" t="s">
        <v>1259</v>
      </c>
      <c r="L479" s="1" t="s">
        <v>1260</v>
      </c>
      <c r="M479" s="1" t="s">
        <v>1261</v>
      </c>
      <c r="N479" s="1" t="s">
        <v>15</v>
      </c>
      <c r="O479">
        <v>1615546402466</v>
      </c>
    </row>
    <row r="480" spans="1:15" x14ac:dyDescent="0.3">
      <c r="A480">
        <v>488</v>
      </c>
      <c r="B480">
        <v>24</v>
      </c>
      <c r="C480">
        <v>5</v>
      </c>
      <c r="D480">
        <v>0</v>
      </c>
      <c r="E480">
        <v>0</v>
      </c>
      <c r="F480">
        <v>0</v>
      </c>
      <c r="G480">
        <v>0</v>
      </c>
      <c r="H480">
        <v>1615546389778</v>
      </c>
      <c r="I480">
        <v>1615546402466</v>
      </c>
      <c r="J480">
        <v>1615546403719</v>
      </c>
      <c r="K480" s="1" t="s">
        <v>1259</v>
      </c>
      <c r="L480" s="1" t="s">
        <v>1260</v>
      </c>
      <c r="M480" s="1" t="s">
        <v>1261</v>
      </c>
      <c r="N480" s="1" t="s">
        <v>15</v>
      </c>
      <c r="O480">
        <v>1615546402466</v>
      </c>
    </row>
    <row r="481" spans="1:15" x14ac:dyDescent="0.3">
      <c r="A481">
        <v>489</v>
      </c>
      <c r="B481">
        <v>5</v>
      </c>
      <c r="C481">
        <v>5</v>
      </c>
      <c r="D481">
        <v>0</v>
      </c>
      <c r="E481">
        <v>0</v>
      </c>
      <c r="F481">
        <v>0</v>
      </c>
      <c r="G481">
        <v>0</v>
      </c>
      <c r="H481">
        <v>1615556461894</v>
      </c>
      <c r="I481">
        <v>1615556507766</v>
      </c>
      <c r="J481">
        <v>1615558599762</v>
      </c>
      <c r="K481" s="1" t="s">
        <v>1262</v>
      </c>
      <c r="L481" s="1" t="s">
        <v>1263</v>
      </c>
      <c r="M481" s="1" t="s">
        <v>15</v>
      </c>
      <c r="N481" s="1" t="s">
        <v>15</v>
      </c>
      <c r="O481">
        <v>1615556507766</v>
      </c>
    </row>
    <row r="482" spans="1:15" x14ac:dyDescent="0.3">
      <c r="A482">
        <v>490</v>
      </c>
      <c r="B482">
        <v>66</v>
      </c>
      <c r="C482">
        <v>5</v>
      </c>
      <c r="D482">
        <v>0</v>
      </c>
      <c r="E482">
        <v>0</v>
      </c>
      <c r="F482">
        <v>0</v>
      </c>
      <c r="G482">
        <v>0</v>
      </c>
      <c r="H482">
        <v>1615568638150</v>
      </c>
      <c r="I482">
        <v>1615568651861</v>
      </c>
      <c r="J482">
        <v>1615815023331</v>
      </c>
      <c r="K482" s="1" t="s">
        <v>563</v>
      </c>
      <c r="L482" s="1" t="s">
        <v>398</v>
      </c>
      <c r="M482" s="1" t="s">
        <v>1264</v>
      </c>
      <c r="N482" s="1" t="s">
        <v>1265</v>
      </c>
      <c r="O482">
        <v>1615568651861</v>
      </c>
    </row>
    <row r="483" spans="1:15" x14ac:dyDescent="0.3">
      <c r="A483">
        <v>491</v>
      </c>
      <c r="B483">
        <v>31</v>
      </c>
      <c r="C483">
        <v>5</v>
      </c>
      <c r="D483">
        <v>0</v>
      </c>
      <c r="E483">
        <v>0</v>
      </c>
      <c r="F483">
        <v>0</v>
      </c>
      <c r="G483">
        <v>0</v>
      </c>
      <c r="H483">
        <v>1615574824935</v>
      </c>
      <c r="I483">
        <v>1615574845862</v>
      </c>
      <c r="J483">
        <v>1615814906052</v>
      </c>
      <c r="K483" s="1" t="s">
        <v>1266</v>
      </c>
      <c r="L483" s="1" t="s">
        <v>398</v>
      </c>
      <c r="M483" s="1" t="s">
        <v>1267</v>
      </c>
      <c r="N483" s="1" t="s">
        <v>15</v>
      </c>
      <c r="O483">
        <v>1615574845862</v>
      </c>
    </row>
    <row r="484" spans="1:15" x14ac:dyDescent="0.3">
      <c r="A484">
        <v>492</v>
      </c>
      <c r="B484">
        <v>65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1615816678149</v>
      </c>
      <c r="I484">
        <v>1615816699002</v>
      </c>
      <c r="K484" s="1" t="s">
        <v>1268</v>
      </c>
      <c r="L484" s="1" t="s">
        <v>1269</v>
      </c>
      <c r="M484" s="1" t="s">
        <v>1270</v>
      </c>
      <c r="N484" s="1" t="s">
        <v>15</v>
      </c>
      <c r="O484">
        <v>1615816699002</v>
      </c>
    </row>
    <row r="485" spans="1:15" x14ac:dyDescent="0.3">
      <c r="A485">
        <v>493</v>
      </c>
      <c r="B485">
        <v>24</v>
      </c>
      <c r="C485">
        <v>0</v>
      </c>
      <c r="D485">
        <v>23</v>
      </c>
      <c r="E485">
        <v>1</v>
      </c>
      <c r="F485">
        <v>0</v>
      </c>
      <c r="G485">
        <v>24</v>
      </c>
      <c r="H485">
        <v>1615826804718</v>
      </c>
      <c r="I485">
        <v>1615826804718</v>
      </c>
      <c r="K485" s="1" t="s">
        <v>1271</v>
      </c>
      <c r="L485" s="1" t="s">
        <v>1272</v>
      </c>
      <c r="M485" s="1" t="s">
        <v>1273</v>
      </c>
      <c r="N485" s="1" t="s">
        <v>15</v>
      </c>
      <c r="O485">
        <v>1615826804718</v>
      </c>
    </row>
    <row r="486" spans="1:15" x14ac:dyDescent="0.3">
      <c r="A486">
        <v>494</v>
      </c>
      <c r="B486">
        <v>76</v>
      </c>
      <c r="C486">
        <v>5</v>
      </c>
      <c r="D486">
        <v>0</v>
      </c>
      <c r="E486">
        <v>0</v>
      </c>
      <c r="F486">
        <v>0</v>
      </c>
      <c r="G486">
        <v>0</v>
      </c>
      <c r="H486">
        <v>1615992510009</v>
      </c>
      <c r="I486">
        <v>1615992544376</v>
      </c>
      <c r="J486">
        <v>1616417825344</v>
      </c>
      <c r="K486" s="1" t="s">
        <v>1274</v>
      </c>
      <c r="L486" s="1" t="s">
        <v>1275</v>
      </c>
      <c r="M486" s="1" t="s">
        <v>1276</v>
      </c>
      <c r="N486" s="1" t="s">
        <v>15</v>
      </c>
      <c r="O486">
        <v>1615992544376</v>
      </c>
    </row>
    <row r="487" spans="1:15" x14ac:dyDescent="0.3">
      <c r="A487">
        <v>495</v>
      </c>
      <c r="B487">
        <v>4</v>
      </c>
      <c r="C487">
        <v>5</v>
      </c>
      <c r="D487">
        <v>0</v>
      </c>
      <c r="E487">
        <v>0</v>
      </c>
      <c r="F487">
        <v>0</v>
      </c>
      <c r="G487">
        <v>0</v>
      </c>
      <c r="H487">
        <v>1615992664698</v>
      </c>
      <c r="I487">
        <v>1615992676140</v>
      </c>
      <c r="J487">
        <v>1615992677294</v>
      </c>
      <c r="K487" s="1" t="s">
        <v>1277</v>
      </c>
      <c r="L487" s="1" t="s">
        <v>1092</v>
      </c>
      <c r="M487" s="1" t="s">
        <v>1278</v>
      </c>
      <c r="N487" s="1" t="s">
        <v>15</v>
      </c>
      <c r="O487">
        <v>1615992676140</v>
      </c>
    </row>
    <row r="488" spans="1:15" x14ac:dyDescent="0.3">
      <c r="A488">
        <v>496</v>
      </c>
      <c r="B488">
        <v>19</v>
      </c>
      <c r="C488">
        <v>5</v>
      </c>
      <c r="D488">
        <v>0</v>
      </c>
      <c r="E488">
        <v>0</v>
      </c>
      <c r="F488">
        <v>0</v>
      </c>
      <c r="G488">
        <v>0</v>
      </c>
      <c r="H488">
        <v>1615992819739</v>
      </c>
      <c r="I488">
        <v>1615992835860</v>
      </c>
      <c r="J488">
        <v>1615992837229</v>
      </c>
      <c r="K488" s="1" t="s">
        <v>1279</v>
      </c>
      <c r="L488" s="1" t="s">
        <v>1280</v>
      </c>
      <c r="M488" s="1" t="s">
        <v>1281</v>
      </c>
      <c r="N488" s="1" t="s">
        <v>15</v>
      </c>
      <c r="O488">
        <v>1615992835860</v>
      </c>
    </row>
    <row r="489" spans="1:15" x14ac:dyDescent="0.3">
      <c r="A489">
        <v>497</v>
      </c>
      <c r="B489">
        <v>24</v>
      </c>
      <c r="C489">
        <v>5</v>
      </c>
      <c r="D489">
        <v>0</v>
      </c>
      <c r="E489">
        <v>0</v>
      </c>
      <c r="F489">
        <v>0</v>
      </c>
      <c r="G489">
        <v>0</v>
      </c>
      <c r="H489">
        <v>1615992920332</v>
      </c>
      <c r="I489">
        <v>1615992933772</v>
      </c>
      <c r="J489">
        <v>1615992934908</v>
      </c>
      <c r="K489" s="1" t="s">
        <v>1282</v>
      </c>
      <c r="L489" s="1" t="s">
        <v>398</v>
      </c>
      <c r="M489" s="1" t="s">
        <v>1283</v>
      </c>
      <c r="N489" s="1" t="s">
        <v>15</v>
      </c>
      <c r="O489">
        <v>1615992933772</v>
      </c>
    </row>
    <row r="490" spans="1:15" x14ac:dyDescent="0.3">
      <c r="A490">
        <v>498</v>
      </c>
      <c r="B490">
        <v>5</v>
      </c>
      <c r="C490">
        <v>5</v>
      </c>
      <c r="D490">
        <v>0</v>
      </c>
      <c r="E490">
        <v>0</v>
      </c>
      <c r="F490">
        <v>0</v>
      </c>
      <c r="G490">
        <v>0</v>
      </c>
      <c r="H490">
        <v>1615993050617</v>
      </c>
      <c r="I490">
        <v>1615993068260</v>
      </c>
      <c r="J490">
        <v>1615993069479</v>
      </c>
      <c r="K490" s="1" t="s">
        <v>927</v>
      </c>
      <c r="L490" s="1" t="s">
        <v>130</v>
      </c>
      <c r="M490" s="1" t="s">
        <v>1284</v>
      </c>
      <c r="N490" s="1" t="s">
        <v>15</v>
      </c>
      <c r="O490">
        <v>1615993068260</v>
      </c>
    </row>
    <row r="491" spans="1:15" x14ac:dyDescent="0.3">
      <c r="A491">
        <v>499</v>
      </c>
      <c r="B491">
        <v>24</v>
      </c>
      <c r="C491">
        <v>5</v>
      </c>
      <c r="D491">
        <v>0</v>
      </c>
      <c r="E491">
        <v>0</v>
      </c>
      <c r="F491">
        <v>0</v>
      </c>
      <c r="G491">
        <v>0</v>
      </c>
      <c r="H491">
        <v>1616153422929</v>
      </c>
      <c r="I491">
        <v>1616153451467</v>
      </c>
      <c r="J491">
        <v>1616153452636</v>
      </c>
      <c r="K491" s="1" t="s">
        <v>1285</v>
      </c>
      <c r="L491" s="1" t="s">
        <v>1280</v>
      </c>
      <c r="M491" s="1" t="s">
        <v>1286</v>
      </c>
      <c r="N491" s="1" t="s">
        <v>1287</v>
      </c>
      <c r="O491">
        <v>1616153451467</v>
      </c>
    </row>
    <row r="492" spans="1:15" x14ac:dyDescent="0.3">
      <c r="A492">
        <v>500</v>
      </c>
      <c r="B492">
        <v>2</v>
      </c>
      <c r="C492">
        <v>5</v>
      </c>
      <c r="D492">
        <v>0</v>
      </c>
      <c r="E492">
        <v>0</v>
      </c>
      <c r="F492">
        <v>0</v>
      </c>
      <c r="G492">
        <v>0</v>
      </c>
      <c r="H492">
        <v>1616153584174</v>
      </c>
      <c r="I492">
        <v>1616153596415</v>
      </c>
      <c r="J492">
        <v>1616418107698</v>
      </c>
      <c r="K492" s="1" t="s">
        <v>1288</v>
      </c>
      <c r="L492" s="1" t="s">
        <v>258</v>
      </c>
      <c r="M492" s="1" t="s">
        <v>1197</v>
      </c>
      <c r="N492" s="1" t="s">
        <v>15</v>
      </c>
      <c r="O492">
        <v>1616153596415</v>
      </c>
    </row>
    <row r="493" spans="1:15" x14ac:dyDescent="0.3">
      <c r="A493">
        <v>501</v>
      </c>
      <c r="B493">
        <v>66</v>
      </c>
      <c r="C493">
        <v>5</v>
      </c>
      <c r="D493">
        <v>0</v>
      </c>
      <c r="E493">
        <v>0</v>
      </c>
      <c r="F493">
        <v>0</v>
      </c>
      <c r="G493">
        <v>0</v>
      </c>
      <c r="H493">
        <v>1616161170480</v>
      </c>
      <c r="I493">
        <v>1616161190589</v>
      </c>
      <c r="J493">
        <v>1616161191959</v>
      </c>
      <c r="K493" s="1" t="s">
        <v>1091</v>
      </c>
      <c r="L493" s="1" t="s">
        <v>1289</v>
      </c>
      <c r="M493" s="1" t="s">
        <v>1290</v>
      </c>
      <c r="N493" s="1" t="s">
        <v>15</v>
      </c>
      <c r="O493">
        <v>1616161190589</v>
      </c>
    </row>
    <row r="494" spans="1:15" x14ac:dyDescent="0.3">
      <c r="A494">
        <v>502</v>
      </c>
      <c r="B494">
        <v>77</v>
      </c>
      <c r="C494">
        <v>5</v>
      </c>
      <c r="D494">
        <v>0</v>
      </c>
      <c r="E494">
        <v>0</v>
      </c>
      <c r="F494">
        <v>0</v>
      </c>
      <c r="G494">
        <v>0</v>
      </c>
      <c r="H494">
        <v>1616164696495</v>
      </c>
      <c r="I494">
        <v>1616164843838</v>
      </c>
      <c r="J494">
        <v>1616164857442</v>
      </c>
      <c r="K494" s="1" t="s">
        <v>1291</v>
      </c>
      <c r="L494" s="1" t="s">
        <v>1292</v>
      </c>
      <c r="M494" s="1" t="s">
        <v>1293</v>
      </c>
      <c r="N494" s="1" t="s">
        <v>15</v>
      </c>
      <c r="O494">
        <v>1616164843838</v>
      </c>
    </row>
    <row r="495" spans="1:15" x14ac:dyDescent="0.3">
      <c r="A495">
        <v>503</v>
      </c>
      <c r="B495">
        <v>78</v>
      </c>
      <c r="C495">
        <v>5</v>
      </c>
      <c r="D495">
        <v>0</v>
      </c>
      <c r="E495">
        <v>0</v>
      </c>
      <c r="F495">
        <v>0</v>
      </c>
      <c r="G495">
        <v>0</v>
      </c>
      <c r="H495">
        <v>1604421101396</v>
      </c>
      <c r="I495">
        <v>1604421115365</v>
      </c>
      <c r="K495" s="1" t="s">
        <v>1294</v>
      </c>
      <c r="L495" s="1" t="s">
        <v>1295</v>
      </c>
      <c r="M495" s="1" t="s">
        <v>1296</v>
      </c>
      <c r="N495" s="1" t="s">
        <v>1297</v>
      </c>
      <c r="O495">
        <v>1604421115365</v>
      </c>
    </row>
    <row r="496" spans="1:15" x14ac:dyDescent="0.3">
      <c r="A496">
        <v>504</v>
      </c>
      <c r="B496">
        <v>2</v>
      </c>
      <c r="C496">
        <v>5</v>
      </c>
      <c r="D496">
        <v>8</v>
      </c>
      <c r="E496">
        <v>1</v>
      </c>
      <c r="F496">
        <v>0</v>
      </c>
      <c r="G496">
        <v>9</v>
      </c>
      <c r="H496">
        <v>1616172746893</v>
      </c>
      <c r="I496">
        <v>1616172761335</v>
      </c>
      <c r="K496" s="1" t="s">
        <v>1298</v>
      </c>
      <c r="L496" s="1" t="s">
        <v>631</v>
      </c>
      <c r="M496" s="1" t="s">
        <v>1299</v>
      </c>
      <c r="N496" s="1" t="s">
        <v>15</v>
      </c>
      <c r="O496">
        <v>1616172761335</v>
      </c>
    </row>
    <row r="497" spans="1:15" x14ac:dyDescent="0.3">
      <c r="A497">
        <v>505</v>
      </c>
      <c r="B497">
        <v>18</v>
      </c>
      <c r="C497">
        <v>5</v>
      </c>
      <c r="D497">
        <v>0</v>
      </c>
      <c r="E497">
        <v>0</v>
      </c>
      <c r="F497">
        <v>0</v>
      </c>
      <c r="G497">
        <v>0</v>
      </c>
      <c r="H497">
        <v>1616176359727</v>
      </c>
      <c r="I497">
        <v>1616176376861</v>
      </c>
      <c r="J497">
        <v>1616176377996</v>
      </c>
      <c r="K497" s="1" t="s">
        <v>1300</v>
      </c>
      <c r="L497" s="1" t="s">
        <v>1301</v>
      </c>
      <c r="M497" s="1" t="s">
        <v>1302</v>
      </c>
      <c r="N497" s="1" t="s">
        <v>1303</v>
      </c>
      <c r="O497">
        <v>1616176376861</v>
      </c>
    </row>
    <row r="498" spans="1:15" x14ac:dyDescent="0.3">
      <c r="A498">
        <v>506</v>
      </c>
      <c r="B498">
        <v>18</v>
      </c>
      <c r="C498">
        <v>5</v>
      </c>
      <c r="D498">
        <v>0</v>
      </c>
      <c r="E498">
        <v>0</v>
      </c>
      <c r="F498">
        <v>0</v>
      </c>
      <c r="G498">
        <v>0</v>
      </c>
      <c r="H498">
        <v>1616418848825</v>
      </c>
      <c r="I498">
        <v>1616418857528</v>
      </c>
      <c r="J498">
        <v>1616418858798</v>
      </c>
      <c r="K498" s="1" t="s">
        <v>1304</v>
      </c>
      <c r="L498" s="1" t="s">
        <v>1305</v>
      </c>
      <c r="M498" s="1" t="s">
        <v>1306</v>
      </c>
      <c r="N498" s="1" t="s">
        <v>1307</v>
      </c>
      <c r="O498">
        <v>1616418857528</v>
      </c>
    </row>
    <row r="499" spans="1:15" x14ac:dyDescent="0.3">
      <c r="A499">
        <v>507</v>
      </c>
      <c r="B499">
        <v>2</v>
      </c>
      <c r="C499">
        <v>5</v>
      </c>
      <c r="D499">
        <v>0</v>
      </c>
      <c r="E499">
        <v>0</v>
      </c>
      <c r="F499">
        <v>0</v>
      </c>
      <c r="G499">
        <v>0</v>
      </c>
      <c r="H499">
        <v>1616419027571</v>
      </c>
      <c r="I499">
        <v>1616419039168</v>
      </c>
      <c r="J499">
        <v>1616419040338</v>
      </c>
      <c r="K499" s="1" t="s">
        <v>1308</v>
      </c>
      <c r="L499" s="1" t="s">
        <v>1034</v>
      </c>
      <c r="M499" s="1" t="s">
        <v>1309</v>
      </c>
      <c r="N499" s="1" t="s">
        <v>15</v>
      </c>
      <c r="O499">
        <v>1616419039168</v>
      </c>
    </row>
    <row r="500" spans="1:15" x14ac:dyDescent="0.3">
      <c r="A500">
        <v>508</v>
      </c>
      <c r="B500">
        <v>3</v>
      </c>
      <c r="C500">
        <v>5</v>
      </c>
      <c r="D500">
        <v>0</v>
      </c>
      <c r="E500">
        <v>0</v>
      </c>
      <c r="F500">
        <v>0</v>
      </c>
      <c r="G500">
        <v>0</v>
      </c>
      <c r="H500">
        <v>1616435784655</v>
      </c>
      <c r="I500">
        <v>1616435796427</v>
      </c>
      <c r="J500">
        <v>1616435797683</v>
      </c>
      <c r="K500" s="1" t="s">
        <v>1310</v>
      </c>
      <c r="L500" s="1" t="s">
        <v>1078</v>
      </c>
      <c r="M500" s="1" t="s">
        <v>1079</v>
      </c>
      <c r="N500" s="1" t="s">
        <v>15</v>
      </c>
      <c r="O500">
        <v>1616435796427</v>
      </c>
    </row>
    <row r="501" spans="1:15" x14ac:dyDescent="0.3">
      <c r="A501">
        <v>509</v>
      </c>
      <c r="B501">
        <v>27</v>
      </c>
      <c r="C501">
        <v>0</v>
      </c>
      <c r="D501">
        <v>17</v>
      </c>
      <c r="E501">
        <v>0</v>
      </c>
      <c r="F501">
        <v>0</v>
      </c>
      <c r="G501">
        <v>17</v>
      </c>
      <c r="H501">
        <v>1616439870519</v>
      </c>
      <c r="I501">
        <v>1616439870519</v>
      </c>
      <c r="K501" s="1" t="s">
        <v>1311</v>
      </c>
      <c r="L501" s="1" t="s">
        <v>1312</v>
      </c>
      <c r="M501" s="1" t="s">
        <v>1313</v>
      </c>
      <c r="N501" s="1" t="s">
        <v>15</v>
      </c>
      <c r="O501">
        <v>1616439870519</v>
      </c>
    </row>
    <row r="502" spans="1:15" x14ac:dyDescent="0.3">
      <c r="A502">
        <v>510</v>
      </c>
      <c r="B502">
        <v>19</v>
      </c>
      <c r="C502">
        <v>5</v>
      </c>
      <c r="D502">
        <v>0</v>
      </c>
      <c r="E502">
        <v>0</v>
      </c>
      <c r="F502">
        <v>0</v>
      </c>
      <c r="G502">
        <v>0</v>
      </c>
      <c r="H502">
        <v>1616592592592</v>
      </c>
      <c r="I502">
        <v>1616592635549</v>
      </c>
      <c r="J502">
        <v>1616592636919</v>
      </c>
      <c r="K502" s="1" t="s">
        <v>171</v>
      </c>
      <c r="L502" s="1" t="s">
        <v>1314</v>
      </c>
      <c r="M502" s="1" t="s">
        <v>15</v>
      </c>
      <c r="N502" s="1" t="s">
        <v>15</v>
      </c>
      <c r="O502">
        <v>1616592635549</v>
      </c>
    </row>
    <row r="503" spans="1:15" x14ac:dyDescent="0.3">
      <c r="A503">
        <v>511</v>
      </c>
      <c r="B503">
        <v>5</v>
      </c>
      <c r="C503">
        <v>5</v>
      </c>
      <c r="D503">
        <v>0</v>
      </c>
      <c r="E503">
        <v>0</v>
      </c>
      <c r="F503">
        <v>0</v>
      </c>
      <c r="G503">
        <v>0</v>
      </c>
      <c r="H503">
        <v>1616592836213</v>
      </c>
      <c r="I503">
        <v>1616592848617</v>
      </c>
      <c r="J503">
        <v>1616592849853</v>
      </c>
      <c r="K503" s="1" t="s">
        <v>762</v>
      </c>
      <c r="L503" s="1" t="s">
        <v>1315</v>
      </c>
      <c r="M503" s="1" t="s">
        <v>15</v>
      </c>
      <c r="N503" s="1" t="s">
        <v>15</v>
      </c>
      <c r="O503">
        <v>1616592848617</v>
      </c>
    </row>
    <row r="504" spans="1:15" x14ac:dyDescent="0.3">
      <c r="A504">
        <v>512</v>
      </c>
      <c r="B504">
        <v>6</v>
      </c>
      <c r="C504">
        <v>5</v>
      </c>
      <c r="D504">
        <v>0</v>
      </c>
      <c r="E504">
        <v>0</v>
      </c>
      <c r="F504">
        <v>0</v>
      </c>
      <c r="G504">
        <v>0</v>
      </c>
      <c r="H504">
        <v>1616592946860</v>
      </c>
      <c r="I504">
        <v>1616592957299</v>
      </c>
      <c r="J504">
        <v>1616592958670</v>
      </c>
      <c r="K504" s="1" t="s">
        <v>1316</v>
      </c>
      <c r="L504" s="1" t="s">
        <v>1314</v>
      </c>
      <c r="M504" s="1" t="s">
        <v>15</v>
      </c>
      <c r="N504" s="1" t="s">
        <v>15</v>
      </c>
      <c r="O504">
        <v>1616592957299</v>
      </c>
    </row>
    <row r="505" spans="1:15" x14ac:dyDescent="0.3">
      <c r="A505">
        <v>513</v>
      </c>
      <c r="B505">
        <v>19</v>
      </c>
      <c r="C505">
        <v>5</v>
      </c>
      <c r="D505">
        <v>0</v>
      </c>
      <c r="E505">
        <v>0</v>
      </c>
      <c r="F505">
        <v>0</v>
      </c>
      <c r="G505">
        <v>0</v>
      </c>
      <c r="H505">
        <v>1616599891244</v>
      </c>
      <c r="I505">
        <v>1616599915327</v>
      </c>
      <c r="J505">
        <v>1616599916580</v>
      </c>
      <c r="K505" s="1" t="s">
        <v>1317</v>
      </c>
      <c r="L505" s="1" t="s">
        <v>1280</v>
      </c>
      <c r="M505" s="1" t="s">
        <v>197</v>
      </c>
      <c r="N505" s="1" t="s">
        <v>15</v>
      </c>
      <c r="O505">
        <v>1616599915327</v>
      </c>
    </row>
    <row r="506" spans="1:15" x14ac:dyDescent="0.3">
      <c r="A506">
        <v>514</v>
      </c>
      <c r="B506">
        <v>19</v>
      </c>
      <c r="C506">
        <v>5</v>
      </c>
      <c r="D506">
        <v>0</v>
      </c>
      <c r="E506">
        <v>0</v>
      </c>
      <c r="F506">
        <v>0</v>
      </c>
      <c r="G506">
        <v>0</v>
      </c>
      <c r="H506">
        <v>1616599972408</v>
      </c>
      <c r="I506">
        <v>1616599986289</v>
      </c>
      <c r="J506">
        <v>1616599987409</v>
      </c>
      <c r="K506" s="1" t="s">
        <v>171</v>
      </c>
      <c r="L506" s="1" t="s">
        <v>1318</v>
      </c>
      <c r="M506" s="1" t="s">
        <v>15</v>
      </c>
      <c r="N506" s="1" t="s">
        <v>15</v>
      </c>
      <c r="O506">
        <v>1616599986289</v>
      </c>
    </row>
    <row r="507" spans="1:15" x14ac:dyDescent="0.3">
      <c r="A507">
        <v>515</v>
      </c>
      <c r="B507">
        <v>16</v>
      </c>
      <c r="C507">
        <v>5</v>
      </c>
      <c r="D507">
        <v>0</v>
      </c>
      <c r="E507">
        <v>0</v>
      </c>
      <c r="F507">
        <v>0</v>
      </c>
      <c r="G507">
        <v>0</v>
      </c>
      <c r="H507">
        <v>1616600115983</v>
      </c>
      <c r="I507">
        <v>1616600155164</v>
      </c>
      <c r="J507">
        <v>1616600156575</v>
      </c>
      <c r="K507" s="1" t="s">
        <v>1319</v>
      </c>
      <c r="L507" s="1" t="s">
        <v>1320</v>
      </c>
      <c r="M507" s="1" t="s">
        <v>1321</v>
      </c>
      <c r="N507" s="1" t="s">
        <v>15</v>
      </c>
      <c r="O507">
        <v>1616600155164</v>
      </c>
    </row>
    <row r="508" spans="1:15" x14ac:dyDescent="0.3">
      <c r="A508">
        <v>516</v>
      </c>
      <c r="B508">
        <v>19</v>
      </c>
      <c r="C508">
        <v>5</v>
      </c>
      <c r="D508">
        <v>100</v>
      </c>
      <c r="E508">
        <v>1</v>
      </c>
      <c r="F508">
        <v>0</v>
      </c>
      <c r="G508">
        <v>101</v>
      </c>
      <c r="H508">
        <v>1616600355933</v>
      </c>
      <c r="I508">
        <v>1616600355933</v>
      </c>
      <c r="J508">
        <v>1616686533030</v>
      </c>
      <c r="K508" s="1" t="s">
        <v>1322</v>
      </c>
      <c r="L508" s="1" t="s">
        <v>509</v>
      </c>
      <c r="M508" s="1" t="s">
        <v>1323</v>
      </c>
      <c r="N508" s="1" t="s">
        <v>15</v>
      </c>
      <c r="O508">
        <v>1616600355933</v>
      </c>
    </row>
    <row r="509" spans="1:15" x14ac:dyDescent="0.3">
      <c r="A509">
        <v>517</v>
      </c>
      <c r="B509">
        <v>29</v>
      </c>
      <c r="C509">
        <v>5</v>
      </c>
      <c r="D509">
        <v>0</v>
      </c>
      <c r="E509">
        <v>0</v>
      </c>
      <c r="F509">
        <v>0</v>
      </c>
      <c r="G509">
        <v>0</v>
      </c>
      <c r="H509">
        <v>1616600514992</v>
      </c>
      <c r="I509">
        <v>1616600536890</v>
      </c>
      <c r="J509">
        <v>1616778546641</v>
      </c>
      <c r="K509" s="1" t="s">
        <v>1324</v>
      </c>
      <c r="L509" s="1" t="s">
        <v>1325</v>
      </c>
      <c r="M509" s="1" t="s">
        <v>15</v>
      </c>
      <c r="N509" s="1" t="s">
        <v>15</v>
      </c>
      <c r="O509">
        <v>1616600536890</v>
      </c>
    </row>
    <row r="510" spans="1:15" x14ac:dyDescent="0.3">
      <c r="A510">
        <v>518</v>
      </c>
      <c r="B510">
        <v>2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1616610310708</v>
      </c>
      <c r="I510">
        <v>1616610323485</v>
      </c>
      <c r="J510">
        <v>1616610324772</v>
      </c>
      <c r="K510" s="1" t="s">
        <v>1326</v>
      </c>
      <c r="L510" s="1" t="s">
        <v>1327</v>
      </c>
      <c r="M510" s="1" t="s">
        <v>1328</v>
      </c>
      <c r="N510" s="1" t="s">
        <v>15</v>
      </c>
      <c r="O510">
        <v>1616610323485</v>
      </c>
    </row>
    <row r="511" spans="1:15" x14ac:dyDescent="0.3">
      <c r="A511">
        <v>519</v>
      </c>
      <c r="B511">
        <v>79</v>
      </c>
      <c r="C511">
        <v>5</v>
      </c>
      <c r="D511">
        <v>0</v>
      </c>
      <c r="E511">
        <v>0</v>
      </c>
      <c r="F511">
        <v>0</v>
      </c>
      <c r="G511">
        <v>0</v>
      </c>
      <c r="H511">
        <v>1616764482907</v>
      </c>
      <c r="I511">
        <v>1616764556035</v>
      </c>
      <c r="J511">
        <v>1616764557305</v>
      </c>
      <c r="K511" s="1" t="s">
        <v>1329</v>
      </c>
      <c r="L511" s="1" t="s">
        <v>1330</v>
      </c>
      <c r="M511" s="1" t="s">
        <v>1331</v>
      </c>
      <c r="N511" s="1" t="s">
        <v>15</v>
      </c>
      <c r="O511">
        <v>1616764556035</v>
      </c>
    </row>
    <row r="512" spans="1:15" x14ac:dyDescent="0.3">
      <c r="A512">
        <v>520</v>
      </c>
      <c r="B512">
        <v>2</v>
      </c>
      <c r="C512">
        <v>5</v>
      </c>
      <c r="D512">
        <v>0</v>
      </c>
      <c r="E512">
        <v>0</v>
      </c>
      <c r="F512">
        <v>0</v>
      </c>
      <c r="G512">
        <v>0</v>
      </c>
      <c r="H512">
        <v>1614691096323</v>
      </c>
      <c r="I512">
        <v>1616678290674</v>
      </c>
      <c r="J512">
        <v>1616764700935</v>
      </c>
      <c r="K512" s="1" t="s">
        <v>1332</v>
      </c>
      <c r="L512" s="1" t="s">
        <v>1333</v>
      </c>
      <c r="M512" s="1" t="s">
        <v>1334</v>
      </c>
      <c r="N512" s="1" t="s">
        <v>15</v>
      </c>
      <c r="O512">
        <v>1616678290674</v>
      </c>
    </row>
    <row r="513" spans="1:15" x14ac:dyDescent="0.3">
      <c r="A513">
        <v>521</v>
      </c>
      <c r="B513">
        <v>80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1614787522487</v>
      </c>
      <c r="I513">
        <v>1614787522487</v>
      </c>
      <c r="K513" s="1" t="s">
        <v>1335</v>
      </c>
      <c r="L513" s="1" t="s">
        <v>1336</v>
      </c>
      <c r="M513" s="1" t="s">
        <v>1337</v>
      </c>
      <c r="N513" s="1" t="s">
        <v>15</v>
      </c>
      <c r="O513">
        <v>1614787522487</v>
      </c>
    </row>
    <row r="514" spans="1:15" x14ac:dyDescent="0.3">
      <c r="A514">
        <v>522</v>
      </c>
      <c r="B514">
        <v>81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1617042814011</v>
      </c>
      <c r="I514">
        <v>1617042907035</v>
      </c>
      <c r="J514">
        <v>1617042908388</v>
      </c>
      <c r="K514" s="1" t="s">
        <v>1338</v>
      </c>
      <c r="L514" s="1" t="s">
        <v>1339</v>
      </c>
      <c r="M514" s="1" t="s">
        <v>1340</v>
      </c>
      <c r="N514" s="1" t="s">
        <v>15</v>
      </c>
      <c r="O514">
        <v>1617042907035</v>
      </c>
    </row>
    <row r="515" spans="1:15" x14ac:dyDescent="0.3">
      <c r="A515">
        <v>523</v>
      </c>
      <c r="B515">
        <v>75</v>
      </c>
      <c r="C515">
        <v>5</v>
      </c>
      <c r="D515">
        <v>8</v>
      </c>
      <c r="E515">
        <v>1</v>
      </c>
      <c r="F515">
        <v>0</v>
      </c>
      <c r="G515">
        <v>9</v>
      </c>
      <c r="H515">
        <v>1617219712522</v>
      </c>
      <c r="I515">
        <v>1617219712522</v>
      </c>
      <c r="J515">
        <v>1617377153047</v>
      </c>
      <c r="K515" s="1" t="s">
        <v>1208</v>
      </c>
      <c r="L515" s="1" t="s">
        <v>1341</v>
      </c>
      <c r="M515" s="1" t="s">
        <v>1342</v>
      </c>
      <c r="N515" s="1" t="s">
        <v>1343</v>
      </c>
      <c r="O515">
        <v>1617219712522</v>
      </c>
    </row>
    <row r="516" spans="1:15" x14ac:dyDescent="0.3">
      <c r="A516">
        <v>524</v>
      </c>
      <c r="B516">
        <v>29</v>
      </c>
      <c r="C516">
        <v>5</v>
      </c>
      <c r="D516">
        <v>0</v>
      </c>
      <c r="E516">
        <v>0</v>
      </c>
      <c r="F516">
        <v>0</v>
      </c>
      <c r="G516">
        <v>0</v>
      </c>
      <c r="H516">
        <v>1617219817228</v>
      </c>
      <c r="I516">
        <v>1617219831330</v>
      </c>
      <c r="J516">
        <v>1617219832532</v>
      </c>
      <c r="K516" s="1" t="s">
        <v>1344</v>
      </c>
      <c r="L516" s="1" t="s">
        <v>1345</v>
      </c>
      <c r="M516" s="1" t="s">
        <v>15</v>
      </c>
      <c r="N516" s="1" t="s">
        <v>15</v>
      </c>
      <c r="O516">
        <v>1617219831330</v>
      </c>
    </row>
    <row r="517" spans="1:15" x14ac:dyDescent="0.3">
      <c r="A517">
        <v>525</v>
      </c>
      <c r="B517">
        <v>13</v>
      </c>
      <c r="C517">
        <v>5</v>
      </c>
      <c r="D517">
        <v>0</v>
      </c>
      <c r="E517">
        <v>0</v>
      </c>
      <c r="F517">
        <v>0</v>
      </c>
      <c r="G517">
        <v>0</v>
      </c>
      <c r="H517">
        <v>1617219958778</v>
      </c>
      <c r="I517">
        <v>1617219969939</v>
      </c>
      <c r="J517">
        <v>1617219971042</v>
      </c>
      <c r="K517" s="1" t="s">
        <v>806</v>
      </c>
      <c r="L517" s="1" t="s">
        <v>1092</v>
      </c>
      <c r="M517" s="1" t="s">
        <v>1346</v>
      </c>
      <c r="N517" s="1" t="s">
        <v>15</v>
      </c>
      <c r="O517">
        <v>1617219969939</v>
      </c>
    </row>
    <row r="518" spans="1:15" x14ac:dyDescent="0.3">
      <c r="A518">
        <v>526</v>
      </c>
      <c r="B518">
        <v>78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1617220087858</v>
      </c>
      <c r="I518">
        <v>1617220111545</v>
      </c>
      <c r="J518">
        <v>1617220112764</v>
      </c>
      <c r="K518" s="1" t="s">
        <v>1347</v>
      </c>
      <c r="L518" s="1" t="s">
        <v>1348</v>
      </c>
      <c r="M518" s="1" t="s">
        <v>15</v>
      </c>
      <c r="N518" s="1" t="s">
        <v>15</v>
      </c>
      <c r="O518">
        <v>1617220111545</v>
      </c>
    </row>
    <row r="519" spans="1:15" x14ac:dyDescent="0.3">
      <c r="A519">
        <v>527</v>
      </c>
      <c r="B519">
        <v>13</v>
      </c>
      <c r="C519">
        <v>1</v>
      </c>
      <c r="D519">
        <v>4</v>
      </c>
      <c r="E519">
        <v>1</v>
      </c>
      <c r="F519">
        <v>0</v>
      </c>
      <c r="G519">
        <v>5</v>
      </c>
      <c r="H519">
        <v>1617220228515</v>
      </c>
      <c r="I519">
        <v>1617220242224</v>
      </c>
      <c r="K519" s="1" t="s">
        <v>1349</v>
      </c>
      <c r="L519" s="1" t="s">
        <v>1350</v>
      </c>
      <c r="M519" s="1" t="s">
        <v>1351</v>
      </c>
      <c r="N519" s="1" t="s">
        <v>1352</v>
      </c>
      <c r="O519">
        <v>1617220242224</v>
      </c>
    </row>
    <row r="520" spans="1:15" x14ac:dyDescent="0.3">
      <c r="A520">
        <v>528</v>
      </c>
      <c r="B520">
        <v>82</v>
      </c>
      <c r="C520">
        <v>5</v>
      </c>
      <c r="D520">
        <v>0</v>
      </c>
      <c r="E520">
        <v>0</v>
      </c>
      <c r="F520">
        <v>0</v>
      </c>
      <c r="G520">
        <v>0</v>
      </c>
      <c r="H520">
        <v>1617220347472</v>
      </c>
      <c r="I520">
        <v>1617220365316</v>
      </c>
      <c r="J520">
        <v>1617220366586</v>
      </c>
      <c r="K520" s="1" t="s">
        <v>1353</v>
      </c>
      <c r="L520" s="1" t="s">
        <v>1354</v>
      </c>
      <c r="M520" s="1" t="s">
        <v>197</v>
      </c>
      <c r="N520" s="1" t="s">
        <v>15</v>
      </c>
      <c r="O520">
        <v>1617220365316</v>
      </c>
    </row>
    <row r="521" spans="1:15" x14ac:dyDescent="0.3">
      <c r="A521">
        <v>529</v>
      </c>
      <c r="B521">
        <v>5</v>
      </c>
      <c r="C521">
        <v>5</v>
      </c>
      <c r="D521">
        <v>0</v>
      </c>
      <c r="E521">
        <v>0</v>
      </c>
      <c r="F521">
        <v>0</v>
      </c>
      <c r="G521">
        <v>0</v>
      </c>
      <c r="H521">
        <v>1617220513774</v>
      </c>
      <c r="I521">
        <v>1617220527474</v>
      </c>
      <c r="J521">
        <v>1617220528777</v>
      </c>
      <c r="K521" s="1" t="s">
        <v>806</v>
      </c>
      <c r="L521" s="1" t="s">
        <v>1355</v>
      </c>
      <c r="M521" s="1" t="s">
        <v>15</v>
      </c>
      <c r="N521" s="1" t="s">
        <v>15</v>
      </c>
      <c r="O521">
        <v>1617220527474</v>
      </c>
    </row>
    <row r="522" spans="1:15" x14ac:dyDescent="0.3">
      <c r="A522">
        <v>530</v>
      </c>
      <c r="B522">
        <v>18</v>
      </c>
      <c r="C522">
        <v>5</v>
      </c>
      <c r="D522">
        <v>0</v>
      </c>
      <c r="E522">
        <v>0</v>
      </c>
      <c r="F522">
        <v>0</v>
      </c>
      <c r="G522">
        <v>0</v>
      </c>
      <c r="H522">
        <v>1617279804585</v>
      </c>
      <c r="I522">
        <v>1617279825885</v>
      </c>
      <c r="J522">
        <v>1617279827468</v>
      </c>
      <c r="K522" s="1" t="s">
        <v>300</v>
      </c>
      <c r="L522" s="1" t="s">
        <v>1356</v>
      </c>
      <c r="M522" s="1" t="s">
        <v>1357</v>
      </c>
      <c r="N522" s="1" t="s">
        <v>15</v>
      </c>
      <c r="O522">
        <v>1617279825885</v>
      </c>
    </row>
    <row r="523" spans="1:15" x14ac:dyDescent="0.3">
      <c r="A523">
        <v>531</v>
      </c>
      <c r="B523">
        <v>42</v>
      </c>
      <c r="C523">
        <v>5</v>
      </c>
      <c r="D523">
        <v>0</v>
      </c>
      <c r="E523">
        <v>0</v>
      </c>
      <c r="F523">
        <v>0</v>
      </c>
      <c r="G523">
        <v>0</v>
      </c>
      <c r="H523">
        <v>1617985590982</v>
      </c>
      <c r="I523">
        <v>1617985610132</v>
      </c>
      <c r="J523">
        <v>1617985611736</v>
      </c>
      <c r="K523" s="1" t="s">
        <v>1358</v>
      </c>
      <c r="L523" s="1" t="s">
        <v>1359</v>
      </c>
      <c r="M523" s="1" t="s">
        <v>1360</v>
      </c>
      <c r="N523" s="1" t="s">
        <v>15</v>
      </c>
      <c r="O523">
        <v>1617985610132</v>
      </c>
    </row>
    <row r="524" spans="1:15" x14ac:dyDescent="0.3">
      <c r="A524">
        <v>532</v>
      </c>
      <c r="B524">
        <v>31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1618222016119</v>
      </c>
      <c r="I524">
        <v>1618222066875</v>
      </c>
      <c r="J524">
        <v>1618222068063</v>
      </c>
      <c r="K524" s="1" t="s">
        <v>560</v>
      </c>
      <c r="L524" s="1" t="s">
        <v>1361</v>
      </c>
      <c r="M524" s="1" t="s">
        <v>15</v>
      </c>
      <c r="N524" s="1" t="s">
        <v>15</v>
      </c>
      <c r="O524">
        <v>1618222066875</v>
      </c>
    </row>
    <row r="525" spans="1:15" x14ac:dyDescent="0.3">
      <c r="A525">
        <v>533</v>
      </c>
      <c r="B525">
        <v>4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1618322827584</v>
      </c>
      <c r="I525">
        <v>1618322843391</v>
      </c>
      <c r="J525">
        <v>1618322844560</v>
      </c>
      <c r="K525" s="1" t="s">
        <v>1362</v>
      </c>
      <c r="L525" s="1" t="s">
        <v>1030</v>
      </c>
      <c r="M525" s="1" t="s">
        <v>712</v>
      </c>
      <c r="N525" s="1" t="s">
        <v>15</v>
      </c>
      <c r="O525">
        <v>1618322843391</v>
      </c>
    </row>
    <row r="526" spans="1:15" x14ac:dyDescent="0.3">
      <c r="A526">
        <v>534</v>
      </c>
      <c r="B526">
        <v>18</v>
      </c>
      <c r="C526">
        <v>5</v>
      </c>
      <c r="D526">
        <v>0</v>
      </c>
      <c r="E526">
        <v>0</v>
      </c>
      <c r="F526">
        <v>0</v>
      </c>
      <c r="G526">
        <v>0</v>
      </c>
      <c r="H526">
        <v>1618322943280</v>
      </c>
      <c r="I526">
        <v>1618322958982</v>
      </c>
      <c r="J526">
        <v>1618322960184</v>
      </c>
      <c r="K526" s="1" t="s">
        <v>1128</v>
      </c>
      <c r="L526" s="1" t="s">
        <v>1363</v>
      </c>
      <c r="M526" s="1" t="s">
        <v>15</v>
      </c>
      <c r="N526" s="1" t="s">
        <v>15</v>
      </c>
      <c r="O526">
        <v>1618322958982</v>
      </c>
    </row>
    <row r="527" spans="1:15" x14ac:dyDescent="0.3">
      <c r="A527">
        <v>535</v>
      </c>
      <c r="B527">
        <v>2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1618323049037</v>
      </c>
      <c r="I527">
        <v>1618323063945</v>
      </c>
      <c r="J527">
        <v>1618323065065</v>
      </c>
      <c r="K527" s="1" t="s">
        <v>843</v>
      </c>
      <c r="L527" s="1" t="s">
        <v>1364</v>
      </c>
      <c r="M527" s="1" t="s">
        <v>15</v>
      </c>
      <c r="N527" s="1" t="s">
        <v>15</v>
      </c>
      <c r="O527">
        <v>1618323063945</v>
      </c>
    </row>
    <row r="528" spans="1:15" x14ac:dyDescent="0.3">
      <c r="A528">
        <v>536</v>
      </c>
      <c r="B528">
        <v>5</v>
      </c>
      <c r="C528">
        <v>5</v>
      </c>
      <c r="D528">
        <v>0</v>
      </c>
      <c r="E528">
        <v>0</v>
      </c>
      <c r="F528">
        <v>0</v>
      </c>
      <c r="G528">
        <v>0</v>
      </c>
      <c r="H528">
        <v>1618481462832</v>
      </c>
      <c r="I528">
        <v>1618481480692</v>
      </c>
      <c r="J528">
        <v>1618481482046</v>
      </c>
      <c r="K528" s="1" t="s">
        <v>1365</v>
      </c>
      <c r="L528" s="1" t="s">
        <v>1366</v>
      </c>
      <c r="M528" s="1" t="s">
        <v>15</v>
      </c>
      <c r="N528" s="1" t="s">
        <v>15</v>
      </c>
      <c r="O528">
        <v>1618481480692</v>
      </c>
    </row>
    <row r="529" spans="1:15" x14ac:dyDescent="0.3">
      <c r="A529">
        <v>537</v>
      </c>
      <c r="B529">
        <v>4</v>
      </c>
      <c r="C529">
        <v>5</v>
      </c>
      <c r="D529">
        <v>0</v>
      </c>
      <c r="E529">
        <v>0</v>
      </c>
      <c r="F529">
        <v>0</v>
      </c>
      <c r="G529">
        <v>0</v>
      </c>
      <c r="H529">
        <v>1618840760607</v>
      </c>
      <c r="I529">
        <v>1618840770776</v>
      </c>
      <c r="J529">
        <v>1618840772079</v>
      </c>
      <c r="K529" s="1" t="s">
        <v>1367</v>
      </c>
      <c r="L529" s="1" t="s">
        <v>398</v>
      </c>
      <c r="M529" s="1" t="s">
        <v>964</v>
      </c>
      <c r="N529" s="1" t="s">
        <v>15</v>
      </c>
      <c r="O529">
        <v>1618840770776</v>
      </c>
    </row>
    <row r="530" spans="1:15" x14ac:dyDescent="0.3">
      <c r="A530">
        <v>538</v>
      </c>
      <c r="B530">
        <v>22</v>
      </c>
      <c r="C530">
        <v>5</v>
      </c>
      <c r="D530">
        <v>0</v>
      </c>
      <c r="E530">
        <v>0</v>
      </c>
      <c r="F530">
        <v>0</v>
      </c>
      <c r="G530">
        <v>0</v>
      </c>
      <c r="H530">
        <v>1618840836484</v>
      </c>
      <c r="I530">
        <v>1618840851896</v>
      </c>
      <c r="J530">
        <v>1618840853166</v>
      </c>
      <c r="K530" s="1" t="s">
        <v>1368</v>
      </c>
      <c r="L530" s="1" t="s">
        <v>816</v>
      </c>
      <c r="M530" s="1" t="s">
        <v>1369</v>
      </c>
      <c r="N530" s="1" t="s">
        <v>15</v>
      </c>
      <c r="O530">
        <v>1618840851896</v>
      </c>
    </row>
    <row r="531" spans="1:15" x14ac:dyDescent="0.3">
      <c r="A531">
        <v>539</v>
      </c>
      <c r="B531">
        <v>3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1618840935591</v>
      </c>
      <c r="I531">
        <v>1618840959151</v>
      </c>
      <c r="J531">
        <v>1618840960436</v>
      </c>
      <c r="K531" s="1" t="s">
        <v>1370</v>
      </c>
      <c r="L531" s="1" t="s">
        <v>1034</v>
      </c>
      <c r="M531" s="1" t="s">
        <v>1371</v>
      </c>
      <c r="N531" s="1" t="s">
        <v>15</v>
      </c>
      <c r="O531">
        <v>1618840959151</v>
      </c>
    </row>
    <row r="532" spans="1:15" x14ac:dyDescent="0.3">
      <c r="A532">
        <v>540</v>
      </c>
      <c r="B532">
        <v>3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1618841034936</v>
      </c>
      <c r="I532">
        <v>1618841045316</v>
      </c>
      <c r="J532">
        <v>1618841046453</v>
      </c>
      <c r="K532" s="1" t="s">
        <v>843</v>
      </c>
      <c r="L532" s="1" t="s">
        <v>431</v>
      </c>
      <c r="M532" s="1" t="s">
        <v>1372</v>
      </c>
      <c r="N532" s="1" t="s">
        <v>15</v>
      </c>
      <c r="O532">
        <v>1618841045316</v>
      </c>
    </row>
    <row r="533" spans="1:15" x14ac:dyDescent="0.3">
      <c r="A533">
        <v>541</v>
      </c>
      <c r="B533">
        <v>3</v>
      </c>
      <c r="C533">
        <v>5</v>
      </c>
      <c r="D533">
        <v>0</v>
      </c>
      <c r="E533">
        <v>0</v>
      </c>
      <c r="F533">
        <v>0</v>
      </c>
      <c r="G533">
        <v>0</v>
      </c>
      <c r="H533">
        <v>1618841159500</v>
      </c>
      <c r="I533">
        <v>1618841169621</v>
      </c>
      <c r="J533">
        <v>1618841170923</v>
      </c>
      <c r="K533" s="1" t="s">
        <v>1373</v>
      </c>
      <c r="L533" s="1" t="s">
        <v>1374</v>
      </c>
      <c r="M533" s="1" t="s">
        <v>1375</v>
      </c>
      <c r="N533" s="1" t="s">
        <v>15</v>
      </c>
      <c r="O533">
        <v>1618841169621</v>
      </c>
    </row>
    <row r="534" spans="1:15" x14ac:dyDescent="0.3">
      <c r="A534">
        <v>542</v>
      </c>
      <c r="B534">
        <v>30</v>
      </c>
      <c r="C534">
        <v>5</v>
      </c>
      <c r="D534">
        <v>0</v>
      </c>
      <c r="E534">
        <v>0</v>
      </c>
      <c r="F534">
        <v>0</v>
      </c>
      <c r="G534">
        <v>0</v>
      </c>
      <c r="H534">
        <v>1618843027890</v>
      </c>
      <c r="I534">
        <v>1618843041869</v>
      </c>
      <c r="J534">
        <v>1618843043558</v>
      </c>
      <c r="K534" s="1" t="s">
        <v>727</v>
      </c>
      <c r="L534" s="1" t="s">
        <v>1034</v>
      </c>
      <c r="M534" s="1" t="s">
        <v>1376</v>
      </c>
      <c r="N534" s="1" t="s">
        <v>15</v>
      </c>
      <c r="O534">
        <v>1618843041869</v>
      </c>
    </row>
    <row r="535" spans="1:15" x14ac:dyDescent="0.3">
      <c r="A535">
        <v>543</v>
      </c>
      <c r="B535">
        <v>83</v>
      </c>
      <c r="C535">
        <v>5</v>
      </c>
      <c r="D535">
        <v>2</v>
      </c>
      <c r="E535">
        <v>1</v>
      </c>
      <c r="F535">
        <v>0</v>
      </c>
      <c r="G535">
        <v>3</v>
      </c>
      <c r="H535">
        <v>1618915360620</v>
      </c>
      <c r="I535">
        <v>1618915389465</v>
      </c>
      <c r="J535">
        <v>1618915390685</v>
      </c>
      <c r="K535" s="1" t="s">
        <v>1377</v>
      </c>
      <c r="L535" s="1" t="s">
        <v>509</v>
      </c>
      <c r="M535" s="1" t="s">
        <v>1378</v>
      </c>
      <c r="N535" s="1" t="s">
        <v>1379</v>
      </c>
      <c r="O535">
        <v>1618915389465</v>
      </c>
    </row>
    <row r="536" spans="1:15" x14ac:dyDescent="0.3">
      <c r="A536">
        <v>544</v>
      </c>
      <c r="B536">
        <v>3</v>
      </c>
      <c r="C536">
        <v>5</v>
      </c>
      <c r="D536">
        <v>5</v>
      </c>
      <c r="E536">
        <v>0</v>
      </c>
      <c r="F536">
        <v>0</v>
      </c>
      <c r="G536">
        <v>5</v>
      </c>
      <c r="H536">
        <v>1620750543502</v>
      </c>
      <c r="I536">
        <v>1620750413547</v>
      </c>
      <c r="J536">
        <v>1620916568292</v>
      </c>
      <c r="K536" s="1" t="s">
        <v>1380</v>
      </c>
      <c r="L536" s="1" t="s">
        <v>1381</v>
      </c>
      <c r="M536" s="1" t="s">
        <v>1382</v>
      </c>
      <c r="N536" s="1" t="s">
        <v>1383</v>
      </c>
      <c r="O536">
        <v>1620750624960</v>
      </c>
    </row>
    <row r="537" spans="1:15" x14ac:dyDescent="0.3">
      <c r="A537">
        <v>545</v>
      </c>
      <c r="B537">
        <v>5</v>
      </c>
      <c r="C537">
        <v>5</v>
      </c>
      <c r="D537">
        <v>1</v>
      </c>
      <c r="E537">
        <v>2</v>
      </c>
      <c r="F537">
        <v>0</v>
      </c>
      <c r="G537">
        <v>3</v>
      </c>
      <c r="H537">
        <v>1620913504636</v>
      </c>
      <c r="I537">
        <v>1620913475010</v>
      </c>
      <c r="J537">
        <v>1620913508186</v>
      </c>
      <c r="K537" s="1" t="s">
        <v>1384</v>
      </c>
      <c r="L537" s="1" t="s">
        <v>1385</v>
      </c>
      <c r="M537" s="1" t="s">
        <v>1386</v>
      </c>
      <c r="N537" s="1" t="s">
        <v>1387</v>
      </c>
      <c r="O537">
        <v>1620913866254</v>
      </c>
    </row>
    <row r="538" spans="1:15" x14ac:dyDescent="0.3">
      <c r="A538">
        <v>546</v>
      </c>
      <c r="B538">
        <v>3</v>
      </c>
      <c r="C538">
        <v>5</v>
      </c>
      <c r="D538">
        <v>0</v>
      </c>
      <c r="E538">
        <v>1</v>
      </c>
      <c r="F538">
        <v>0</v>
      </c>
      <c r="G538">
        <v>1</v>
      </c>
      <c r="H538">
        <v>1620915886625</v>
      </c>
      <c r="I538">
        <v>1620915860311</v>
      </c>
      <c r="J538">
        <v>1620915892702</v>
      </c>
      <c r="K538" s="1" t="s">
        <v>63</v>
      </c>
      <c r="L538" s="1" t="s">
        <v>1388</v>
      </c>
      <c r="M538" s="1" t="s">
        <v>1389</v>
      </c>
      <c r="N538" s="1" t="s">
        <v>1390</v>
      </c>
      <c r="O538">
        <v>1620915997891</v>
      </c>
    </row>
    <row r="539" spans="1:15" x14ac:dyDescent="0.3">
      <c r="A539">
        <v>547</v>
      </c>
      <c r="B539">
        <v>19</v>
      </c>
      <c r="C539">
        <v>5</v>
      </c>
      <c r="D539">
        <v>0</v>
      </c>
      <c r="E539">
        <v>1</v>
      </c>
      <c r="F539">
        <v>0</v>
      </c>
      <c r="G539">
        <v>1</v>
      </c>
      <c r="H539">
        <v>1620929522067</v>
      </c>
      <c r="I539">
        <v>1620929485476</v>
      </c>
      <c r="J539">
        <v>1620929525568</v>
      </c>
      <c r="K539" s="1" t="s">
        <v>1391</v>
      </c>
      <c r="L539" s="1" t="s">
        <v>1392</v>
      </c>
      <c r="M539" s="1" t="s">
        <v>1393</v>
      </c>
      <c r="N539" s="1" t="s">
        <v>15</v>
      </c>
      <c r="O539">
        <v>1620929593480</v>
      </c>
    </row>
    <row r="540" spans="1:15" x14ac:dyDescent="0.3">
      <c r="A540">
        <v>548</v>
      </c>
      <c r="B540">
        <v>36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1621262084961</v>
      </c>
      <c r="I540">
        <v>1621262052409</v>
      </c>
      <c r="J540">
        <v>1621262088390</v>
      </c>
      <c r="K540" s="1" t="s">
        <v>1394</v>
      </c>
      <c r="L540" s="1" t="s">
        <v>1395</v>
      </c>
      <c r="M540" s="1" t="s">
        <v>1396</v>
      </c>
      <c r="N540" s="1" t="s">
        <v>1397</v>
      </c>
      <c r="O540">
        <v>1621262169557</v>
      </c>
    </row>
    <row r="541" spans="1:15" x14ac:dyDescent="0.3">
      <c r="A541">
        <v>549</v>
      </c>
      <c r="B541">
        <v>84</v>
      </c>
      <c r="C541">
        <v>5</v>
      </c>
      <c r="D541">
        <v>0</v>
      </c>
      <c r="E541">
        <v>0</v>
      </c>
      <c r="F541">
        <v>0</v>
      </c>
      <c r="G541">
        <v>0</v>
      </c>
      <c r="H541">
        <v>1620916687816</v>
      </c>
      <c r="I541">
        <v>1621262208729</v>
      </c>
      <c r="J541">
        <v>1621262291308</v>
      </c>
      <c r="K541" s="1" t="s">
        <v>1398</v>
      </c>
      <c r="L541" s="1" t="s">
        <v>1399</v>
      </c>
      <c r="M541" s="1" t="s">
        <v>1400</v>
      </c>
      <c r="N541" s="1" t="s">
        <v>1401</v>
      </c>
      <c r="O541">
        <v>1621262402742</v>
      </c>
    </row>
    <row r="542" spans="1:15" x14ac:dyDescent="0.3">
      <c r="A542">
        <v>550</v>
      </c>
      <c r="B542">
        <v>2</v>
      </c>
      <c r="C542">
        <v>5</v>
      </c>
      <c r="D542">
        <v>5</v>
      </c>
      <c r="E542">
        <v>1</v>
      </c>
      <c r="F542">
        <v>0</v>
      </c>
      <c r="G542">
        <v>6</v>
      </c>
      <c r="H542">
        <v>1621262487350</v>
      </c>
      <c r="I542">
        <v>1621262427165</v>
      </c>
      <c r="J542">
        <v>1621262490783</v>
      </c>
      <c r="K542" s="1" t="s">
        <v>1402</v>
      </c>
      <c r="L542" s="1" t="s">
        <v>1403</v>
      </c>
      <c r="M542" s="1" t="s">
        <v>1404</v>
      </c>
      <c r="N542" s="1" t="s">
        <v>15</v>
      </c>
      <c r="O542">
        <v>1621262537348</v>
      </c>
    </row>
    <row r="543" spans="1:15" x14ac:dyDescent="0.3">
      <c r="A543">
        <v>551</v>
      </c>
      <c r="B543">
        <v>4</v>
      </c>
      <c r="C543">
        <v>5</v>
      </c>
      <c r="D543">
        <v>4</v>
      </c>
      <c r="E543">
        <v>7</v>
      </c>
      <c r="F543">
        <v>0</v>
      </c>
      <c r="G543">
        <v>11</v>
      </c>
      <c r="H543">
        <v>1621251224780</v>
      </c>
      <c r="I543">
        <v>1621337589694</v>
      </c>
      <c r="J543">
        <v>1623167403799</v>
      </c>
      <c r="K543" s="1" t="s">
        <v>494</v>
      </c>
      <c r="L543" s="1" t="s">
        <v>1405</v>
      </c>
      <c r="M543" s="1" t="s">
        <v>1406</v>
      </c>
      <c r="N543" s="1" t="s">
        <v>1407</v>
      </c>
      <c r="O543">
        <v>1621337757132</v>
      </c>
    </row>
    <row r="544" spans="1:15" x14ac:dyDescent="0.3">
      <c r="A544">
        <v>552</v>
      </c>
      <c r="B544">
        <v>58</v>
      </c>
      <c r="C544">
        <v>5</v>
      </c>
      <c r="D544">
        <v>6</v>
      </c>
      <c r="E544">
        <v>3</v>
      </c>
      <c r="F544">
        <v>0</v>
      </c>
      <c r="G544">
        <v>9</v>
      </c>
      <c r="H544">
        <v>1621366111255</v>
      </c>
      <c r="I544">
        <v>1621365854607</v>
      </c>
      <c r="J544">
        <v>1624558091755</v>
      </c>
      <c r="K544" s="1" t="s">
        <v>1408</v>
      </c>
      <c r="L544" s="1" t="s">
        <v>1409</v>
      </c>
      <c r="M544" s="1" t="s">
        <v>15</v>
      </c>
      <c r="N544" s="1" t="s">
        <v>15</v>
      </c>
      <c r="O544">
        <v>1621366171135</v>
      </c>
    </row>
    <row r="545" spans="1:15" x14ac:dyDescent="0.3">
      <c r="A545">
        <v>553</v>
      </c>
      <c r="B545">
        <v>85</v>
      </c>
      <c r="C545">
        <v>3</v>
      </c>
      <c r="D545">
        <v>5</v>
      </c>
      <c r="E545">
        <v>4</v>
      </c>
      <c r="F545">
        <v>0</v>
      </c>
      <c r="G545">
        <v>9</v>
      </c>
      <c r="H545">
        <v>1621280033448</v>
      </c>
      <c r="I545">
        <v>1621366261938</v>
      </c>
      <c r="K545" s="1" t="s">
        <v>1410</v>
      </c>
      <c r="L545" s="1" t="s">
        <v>1411</v>
      </c>
      <c r="M545" s="1" t="s">
        <v>15</v>
      </c>
      <c r="N545" s="1" t="s">
        <v>15</v>
      </c>
      <c r="O545">
        <v>1621366486529</v>
      </c>
    </row>
    <row r="546" spans="1:15" x14ac:dyDescent="0.3">
      <c r="A546">
        <v>554</v>
      </c>
      <c r="B546">
        <v>85</v>
      </c>
      <c r="C546">
        <v>3</v>
      </c>
      <c r="D546">
        <v>16</v>
      </c>
      <c r="E546">
        <v>3</v>
      </c>
      <c r="F546">
        <v>0</v>
      </c>
      <c r="G546">
        <v>19</v>
      </c>
      <c r="H546">
        <v>1621367995324</v>
      </c>
      <c r="I546">
        <v>1621367649306</v>
      </c>
      <c r="K546" s="1" t="s">
        <v>1412</v>
      </c>
      <c r="L546" s="1" t="s">
        <v>1413</v>
      </c>
      <c r="M546" s="1" t="s">
        <v>15</v>
      </c>
      <c r="N546" s="1" t="s">
        <v>15</v>
      </c>
      <c r="O546">
        <v>1621367749345</v>
      </c>
    </row>
    <row r="547" spans="1:15" x14ac:dyDescent="0.3">
      <c r="A547">
        <v>555</v>
      </c>
      <c r="B547">
        <v>85</v>
      </c>
      <c r="C547">
        <v>3</v>
      </c>
      <c r="D547">
        <v>2</v>
      </c>
      <c r="E547">
        <v>3</v>
      </c>
      <c r="F547">
        <v>0</v>
      </c>
      <c r="G547">
        <v>5</v>
      </c>
      <c r="H547">
        <v>1621368237689</v>
      </c>
      <c r="I547">
        <v>1621368164918</v>
      </c>
      <c r="K547" s="1" t="s">
        <v>1414</v>
      </c>
      <c r="L547" s="1" t="s">
        <v>1415</v>
      </c>
      <c r="M547" s="1" t="s">
        <v>15</v>
      </c>
      <c r="N547" s="1" t="s">
        <v>15</v>
      </c>
      <c r="O547">
        <v>1621368268384</v>
      </c>
    </row>
    <row r="548" spans="1:15" x14ac:dyDescent="0.3">
      <c r="A548">
        <v>556</v>
      </c>
      <c r="B548">
        <v>86</v>
      </c>
      <c r="C548">
        <v>5</v>
      </c>
      <c r="D548">
        <v>30</v>
      </c>
      <c r="E548">
        <v>0</v>
      </c>
      <c r="F548">
        <v>0</v>
      </c>
      <c r="G548">
        <v>30</v>
      </c>
      <c r="H548">
        <v>1621251342837</v>
      </c>
      <c r="I548">
        <v>1621596874868</v>
      </c>
      <c r="J548">
        <v>1623167304490</v>
      </c>
      <c r="K548" s="1" t="s">
        <v>1416</v>
      </c>
      <c r="L548" s="1" t="s">
        <v>1417</v>
      </c>
      <c r="M548" s="1" t="s">
        <v>1418</v>
      </c>
      <c r="N548" s="1" t="s">
        <v>1419</v>
      </c>
      <c r="O548">
        <v>1621597057595</v>
      </c>
    </row>
    <row r="549" spans="1:15" x14ac:dyDescent="0.3">
      <c r="A549">
        <v>557</v>
      </c>
      <c r="B549">
        <v>4</v>
      </c>
      <c r="C549">
        <v>5</v>
      </c>
      <c r="D549">
        <v>0</v>
      </c>
      <c r="E549">
        <v>0</v>
      </c>
      <c r="F549">
        <v>0</v>
      </c>
      <c r="G549">
        <v>0</v>
      </c>
      <c r="H549">
        <v>1615221048552</v>
      </c>
      <c r="I549">
        <v>1620059424253</v>
      </c>
      <c r="J549">
        <v>1622651474032</v>
      </c>
      <c r="K549" s="1" t="s">
        <v>1420</v>
      </c>
      <c r="L549" s="1" t="s">
        <v>1421</v>
      </c>
      <c r="M549" s="1" t="s">
        <v>1422</v>
      </c>
      <c r="N549" s="1" t="s">
        <v>1423</v>
      </c>
      <c r="O549">
        <v>1622565472515</v>
      </c>
    </row>
    <row r="550" spans="1:15" x14ac:dyDescent="0.3">
      <c r="A550">
        <v>558</v>
      </c>
      <c r="B550">
        <v>13</v>
      </c>
      <c r="C550">
        <v>5</v>
      </c>
      <c r="D550">
        <v>0</v>
      </c>
      <c r="E550">
        <v>0</v>
      </c>
      <c r="F550">
        <v>0</v>
      </c>
      <c r="G550">
        <v>0</v>
      </c>
      <c r="H550">
        <v>1623167876702</v>
      </c>
      <c r="I550">
        <v>1623167810729</v>
      </c>
      <c r="J550">
        <v>1623253172415</v>
      </c>
      <c r="K550" s="1" t="s">
        <v>1424</v>
      </c>
      <c r="L550" s="1" t="s">
        <v>1425</v>
      </c>
      <c r="M550" s="1" t="s">
        <v>1426</v>
      </c>
      <c r="N550" s="1" t="s">
        <v>1427</v>
      </c>
      <c r="O550">
        <v>1623168057366</v>
      </c>
    </row>
    <row r="551" spans="1:15" x14ac:dyDescent="0.3">
      <c r="A551">
        <v>559</v>
      </c>
      <c r="B551">
        <v>24</v>
      </c>
      <c r="C551">
        <v>5</v>
      </c>
      <c r="D551">
        <v>23</v>
      </c>
      <c r="E551">
        <v>0</v>
      </c>
      <c r="F551">
        <v>0</v>
      </c>
      <c r="G551">
        <v>23</v>
      </c>
      <c r="H551">
        <v>1624897006940</v>
      </c>
      <c r="I551">
        <v>1624896955607</v>
      </c>
      <c r="J551">
        <v>1625076429872</v>
      </c>
      <c r="K551" s="1" t="s">
        <v>1428</v>
      </c>
      <c r="L551" s="1" t="s">
        <v>1429</v>
      </c>
      <c r="M551" s="1" t="s">
        <v>1430</v>
      </c>
      <c r="N551" s="1" t="s">
        <v>1431</v>
      </c>
      <c r="O551">
        <v>1624897092737</v>
      </c>
    </row>
    <row r="552" spans="1:15" x14ac:dyDescent="0.3">
      <c r="A552">
        <v>560</v>
      </c>
      <c r="B552">
        <v>87</v>
      </c>
      <c r="C552">
        <v>5</v>
      </c>
      <c r="D552">
        <v>1010</v>
      </c>
      <c r="E552">
        <v>3</v>
      </c>
      <c r="F552">
        <v>0</v>
      </c>
      <c r="G552">
        <v>1013</v>
      </c>
      <c r="H552">
        <v>1625491044251</v>
      </c>
      <c r="I552">
        <v>1625490991748</v>
      </c>
      <c r="J552">
        <v>1627063561865</v>
      </c>
      <c r="K552" s="1" t="s">
        <v>1432</v>
      </c>
      <c r="L552" s="1" t="s">
        <v>1433</v>
      </c>
      <c r="M552" s="1" t="s">
        <v>1434</v>
      </c>
      <c r="N552" s="1" t="s">
        <v>15</v>
      </c>
      <c r="O552">
        <v>1625491110781</v>
      </c>
    </row>
    <row r="553" spans="1:15" x14ac:dyDescent="0.3">
      <c r="A553">
        <v>561</v>
      </c>
      <c r="B553">
        <v>22</v>
      </c>
      <c r="C553">
        <v>5</v>
      </c>
      <c r="D553">
        <v>1</v>
      </c>
      <c r="E553">
        <v>2</v>
      </c>
      <c r="F553">
        <v>0</v>
      </c>
      <c r="G553">
        <v>3</v>
      </c>
      <c r="H553">
        <v>1625856659735</v>
      </c>
      <c r="I553">
        <v>1626115668453</v>
      </c>
      <c r="J553">
        <v>1626115864279</v>
      </c>
      <c r="K553" s="1" t="s">
        <v>1435</v>
      </c>
      <c r="L553" s="1" t="s">
        <v>1436</v>
      </c>
      <c r="M553" s="1" t="s">
        <v>1437</v>
      </c>
      <c r="N553" s="1" t="s">
        <v>15</v>
      </c>
      <c r="O553">
        <v>1626202236275</v>
      </c>
    </row>
    <row r="554" spans="1:15" x14ac:dyDescent="0.3">
      <c r="A554">
        <v>562</v>
      </c>
      <c r="B554">
        <v>24</v>
      </c>
      <c r="C554">
        <v>5</v>
      </c>
      <c r="D554">
        <v>5</v>
      </c>
      <c r="E554">
        <v>2</v>
      </c>
      <c r="F554">
        <v>0</v>
      </c>
      <c r="G554">
        <v>7</v>
      </c>
      <c r="H554">
        <v>1623959834504</v>
      </c>
      <c r="I554">
        <v>1625773474023</v>
      </c>
      <c r="J554">
        <v>1625860640511</v>
      </c>
      <c r="K554" s="1" t="s">
        <v>1438</v>
      </c>
      <c r="L554" s="1" t="s">
        <v>1439</v>
      </c>
      <c r="M554" s="1" t="s">
        <v>1440</v>
      </c>
      <c r="N554" s="1" t="s">
        <v>15</v>
      </c>
      <c r="O554">
        <v>1626205652173</v>
      </c>
    </row>
    <row r="555" spans="1:15" x14ac:dyDescent="0.3">
      <c r="A555">
        <v>563</v>
      </c>
      <c r="B555">
        <v>2</v>
      </c>
      <c r="C555">
        <v>5</v>
      </c>
      <c r="D555">
        <v>0</v>
      </c>
      <c r="E555">
        <v>2</v>
      </c>
      <c r="F555">
        <v>0</v>
      </c>
      <c r="G555">
        <v>2</v>
      </c>
      <c r="H555">
        <v>1626266852614</v>
      </c>
      <c r="I555">
        <v>1626266728224</v>
      </c>
      <c r="J555">
        <v>1626266855708</v>
      </c>
      <c r="K555" s="1" t="s">
        <v>494</v>
      </c>
      <c r="L555" s="1" t="s">
        <v>1441</v>
      </c>
      <c r="M555" s="1" t="s">
        <v>1440</v>
      </c>
      <c r="N555" s="1" t="s">
        <v>1442</v>
      </c>
      <c r="O555">
        <v>1626266837731</v>
      </c>
    </row>
    <row r="556" spans="1:15" x14ac:dyDescent="0.3">
      <c r="A556">
        <v>564</v>
      </c>
      <c r="B556">
        <v>58</v>
      </c>
      <c r="C556">
        <v>5</v>
      </c>
      <c r="D556">
        <v>4</v>
      </c>
      <c r="E556">
        <v>0</v>
      </c>
      <c r="F556">
        <v>0</v>
      </c>
      <c r="G556">
        <v>4</v>
      </c>
      <c r="I556">
        <v>1626274310759</v>
      </c>
      <c r="K556" s="1" t="s">
        <v>15</v>
      </c>
      <c r="L556" s="1" t="s">
        <v>15</v>
      </c>
      <c r="M556" s="1" t="s">
        <v>15</v>
      </c>
      <c r="N556" s="1" t="s">
        <v>15</v>
      </c>
      <c r="O556">
        <v>1626274485110</v>
      </c>
    </row>
    <row r="557" spans="1:15" x14ac:dyDescent="0.3">
      <c r="A557">
        <v>565</v>
      </c>
      <c r="B557">
        <v>12</v>
      </c>
      <c r="C557">
        <v>5</v>
      </c>
      <c r="D557">
        <v>304</v>
      </c>
      <c r="E557">
        <v>1</v>
      </c>
      <c r="F557">
        <v>0</v>
      </c>
      <c r="G557">
        <v>305</v>
      </c>
      <c r="H557">
        <v>1626360585696</v>
      </c>
      <c r="I557">
        <v>1626360305532</v>
      </c>
      <c r="J557">
        <v>1626360589434</v>
      </c>
      <c r="K557" s="1" t="s">
        <v>1443</v>
      </c>
      <c r="L557" s="1" t="s">
        <v>1444</v>
      </c>
      <c r="M557" s="1" t="s">
        <v>15</v>
      </c>
      <c r="N557" s="1" t="s">
        <v>15</v>
      </c>
      <c r="O557">
        <v>1626360370799</v>
      </c>
    </row>
    <row r="558" spans="1:15" x14ac:dyDescent="0.3">
      <c r="A558">
        <v>566</v>
      </c>
      <c r="B558">
        <v>4</v>
      </c>
      <c r="C558">
        <v>5</v>
      </c>
      <c r="D558">
        <v>40</v>
      </c>
      <c r="E558">
        <v>5</v>
      </c>
      <c r="F558">
        <v>0</v>
      </c>
      <c r="G558">
        <v>45</v>
      </c>
      <c r="H558">
        <v>1626361298427</v>
      </c>
      <c r="I558">
        <v>1626360799484</v>
      </c>
      <c r="J558">
        <v>1626804289879</v>
      </c>
      <c r="K558" s="1" t="s">
        <v>1445</v>
      </c>
      <c r="L558" s="1" t="s">
        <v>1446</v>
      </c>
      <c r="M558" s="1" t="s">
        <v>15</v>
      </c>
      <c r="N558" s="1" t="s">
        <v>15</v>
      </c>
      <c r="O558">
        <v>1626360890046</v>
      </c>
    </row>
    <row r="559" spans="1:15" x14ac:dyDescent="0.3">
      <c r="A559">
        <v>567</v>
      </c>
      <c r="B559">
        <v>13</v>
      </c>
      <c r="C559">
        <v>3</v>
      </c>
      <c r="D559">
        <v>532</v>
      </c>
      <c r="E559">
        <v>5</v>
      </c>
      <c r="F559">
        <v>0</v>
      </c>
      <c r="G559">
        <v>537</v>
      </c>
      <c r="H559">
        <v>1626348834540</v>
      </c>
      <c r="I559">
        <v>1626430984907</v>
      </c>
      <c r="J559">
        <v>1627054517642</v>
      </c>
      <c r="K559" s="1" t="s">
        <v>1447</v>
      </c>
      <c r="L559" s="1" t="s">
        <v>1448</v>
      </c>
      <c r="M559" s="1" t="s">
        <v>1449</v>
      </c>
      <c r="N559" s="1" t="s">
        <v>15</v>
      </c>
      <c r="O559">
        <v>1626431072789</v>
      </c>
    </row>
    <row r="560" spans="1:15" x14ac:dyDescent="0.3">
      <c r="A560">
        <v>568</v>
      </c>
      <c r="B560">
        <v>88</v>
      </c>
      <c r="C560">
        <v>5</v>
      </c>
      <c r="D560">
        <v>2</v>
      </c>
      <c r="E560">
        <v>2</v>
      </c>
      <c r="F560">
        <v>0</v>
      </c>
      <c r="G560">
        <v>4</v>
      </c>
      <c r="H560">
        <v>1626717558659</v>
      </c>
      <c r="I560">
        <v>1626717486671</v>
      </c>
      <c r="J560">
        <v>1626717562252</v>
      </c>
      <c r="K560" s="1" t="s">
        <v>1450</v>
      </c>
      <c r="L560" s="1" t="s">
        <v>1451</v>
      </c>
      <c r="M560" s="1" t="s">
        <v>1452</v>
      </c>
      <c r="N560" s="1" t="s">
        <v>15</v>
      </c>
      <c r="O560">
        <v>1626717669696</v>
      </c>
    </row>
    <row r="561" spans="1:15" x14ac:dyDescent="0.3">
      <c r="A561">
        <v>569</v>
      </c>
      <c r="B561">
        <v>89</v>
      </c>
      <c r="C561">
        <v>5</v>
      </c>
      <c r="D561">
        <v>2</v>
      </c>
      <c r="E561">
        <v>7</v>
      </c>
      <c r="F561">
        <v>0</v>
      </c>
      <c r="G561">
        <v>9</v>
      </c>
      <c r="H561">
        <v>1626715283751</v>
      </c>
      <c r="I561">
        <v>1626801399539</v>
      </c>
      <c r="J561">
        <v>1626801687727</v>
      </c>
      <c r="K561" s="1" t="s">
        <v>1453</v>
      </c>
      <c r="L561" s="1" t="s">
        <v>1454</v>
      </c>
      <c r="M561" s="1" t="s">
        <v>1455</v>
      </c>
      <c r="N561" s="1" t="s">
        <v>15</v>
      </c>
      <c r="O561">
        <v>1626801670893</v>
      </c>
    </row>
    <row r="562" spans="1:15" x14ac:dyDescent="0.3">
      <c r="A562">
        <v>570</v>
      </c>
      <c r="B562">
        <v>2</v>
      </c>
      <c r="C562">
        <v>5</v>
      </c>
      <c r="D562">
        <v>452</v>
      </c>
      <c r="E562">
        <v>0</v>
      </c>
      <c r="F562">
        <v>0</v>
      </c>
      <c r="G562">
        <v>452</v>
      </c>
      <c r="H562">
        <v>1626979297412</v>
      </c>
      <c r="I562">
        <v>1626979055748</v>
      </c>
      <c r="J562">
        <v>1626979300418</v>
      </c>
      <c r="K562" s="1" t="s">
        <v>494</v>
      </c>
      <c r="L562" s="1" t="s">
        <v>1456</v>
      </c>
      <c r="M562" s="1" t="s">
        <v>1457</v>
      </c>
      <c r="N562" s="1" t="s">
        <v>15</v>
      </c>
      <c r="O562">
        <v>1626979093618</v>
      </c>
    </row>
    <row r="563" spans="1:15" x14ac:dyDescent="0.3">
      <c r="A563">
        <v>571</v>
      </c>
      <c r="B563">
        <v>2</v>
      </c>
      <c r="C563">
        <v>5</v>
      </c>
      <c r="D563">
        <v>0</v>
      </c>
      <c r="E563">
        <v>1</v>
      </c>
      <c r="F563">
        <v>0</v>
      </c>
      <c r="G563">
        <v>1</v>
      </c>
      <c r="H563">
        <v>1626980506208</v>
      </c>
      <c r="I563">
        <v>1626980430179</v>
      </c>
      <c r="J563">
        <v>1626980510039</v>
      </c>
      <c r="K563" s="1" t="s">
        <v>1458</v>
      </c>
      <c r="L563" s="1" t="s">
        <v>1459</v>
      </c>
      <c r="M563" s="1" t="s">
        <v>1460</v>
      </c>
      <c r="N563" s="1" t="s">
        <v>15</v>
      </c>
      <c r="O563">
        <v>1626980532340</v>
      </c>
    </row>
    <row r="564" spans="1:15" x14ac:dyDescent="0.3">
      <c r="A564">
        <v>572</v>
      </c>
      <c r="B564">
        <v>12</v>
      </c>
      <c r="C564">
        <v>5</v>
      </c>
      <c r="D564">
        <v>0</v>
      </c>
      <c r="E564">
        <v>1</v>
      </c>
      <c r="F564">
        <v>0</v>
      </c>
      <c r="G564">
        <v>1</v>
      </c>
      <c r="H564">
        <v>1627041313225</v>
      </c>
      <c r="I564">
        <v>1627041241942</v>
      </c>
      <c r="J564">
        <v>1627041316723</v>
      </c>
      <c r="K564" s="1" t="s">
        <v>63</v>
      </c>
      <c r="L564" s="1" t="s">
        <v>1461</v>
      </c>
      <c r="M564" s="1" t="s">
        <v>1462</v>
      </c>
      <c r="N564" s="1" t="s">
        <v>15</v>
      </c>
      <c r="O564">
        <v>1627041363766</v>
      </c>
    </row>
    <row r="565" spans="1:15" x14ac:dyDescent="0.3">
      <c r="A565">
        <v>573</v>
      </c>
      <c r="B565">
        <v>55</v>
      </c>
      <c r="C565">
        <v>5</v>
      </c>
      <c r="D565">
        <v>1</v>
      </c>
      <c r="E565">
        <v>2</v>
      </c>
      <c r="F565">
        <v>0</v>
      </c>
      <c r="G565">
        <v>3</v>
      </c>
      <c r="H565">
        <v>1627041761237</v>
      </c>
      <c r="I565">
        <v>1627041520351</v>
      </c>
      <c r="J565">
        <v>1627041764580</v>
      </c>
      <c r="K565" s="1" t="s">
        <v>1463</v>
      </c>
      <c r="L565" s="1" t="s">
        <v>1464</v>
      </c>
      <c r="M565" s="1" t="s">
        <v>1465</v>
      </c>
      <c r="N565" s="1" t="s">
        <v>15</v>
      </c>
      <c r="O565">
        <v>1627041694321</v>
      </c>
    </row>
    <row r="566" spans="1:15" x14ac:dyDescent="0.3">
      <c r="A566">
        <v>574</v>
      </c>
      <c r="B566">
        <v>12</v>
      </c>
      <c r="C566">
        <v>5</v>
      </c>
      <c r="D566">
        <v>2</v>
      </c>
      <c r="E566">
        <v>1</v>
      </c>
      <c r="F566">
        <v>0</v>
      </c>
      <c r="G566">
        <v>3</v>
      </c>
      <c r="H566">
        <v>1627042237872</v>
      </c>
      <c r="I566">
        <v>1627042208783</v>
      </c>
      <c r="J566">
        <v>1627042240871</v>
      </c>
      <c r="K566" s="1" t="s">
        <v>63</v>
      </c>
      <c r="L566" s="1" t="s">
        <v>1466</v>
      </c>
      <c r="M566" s="1" t="s">
        <v>1467</v>
      </c>
      <c r="N566" s="1" t="s">
        <v>15</v>
      </c>
      <c r="O566">
        <v>1627042446212</v>
      </c>
    </row>
    <row r="567" spans="1:15" x14ac:dyDescent="0.3">
      <c r="A567">
        <v>575</v>
      </c>
      <c r="B567">
        <v>12</v>
      </c>
      <c r="C567">
        <v>5</v>
      </c>
      <c r="D567">
        <v>1</v>
      </c>
      <c r="E567">
        <v>1</v>
      </c>
      <c r="F567">
        <v>0</v>
      </c>
      <c r="G567">
        <v>2</v>
      </c>
      <c r="H567">
        <v>1627047165536</v>
      </c>
      <c r="I567">
        <v>1627047012827</v>
      </c>
      <c r="J567">
        <v>1627047168473</v>
      </c>
      <c r="K567" s="1" t="s">
        <v>1468</v>
      </c>
      <c r="L567" s="1" t="s">
        <v>1469</v>
      </c>
      <c r="M567" s="1" t="s">
        <v>1470</v>
      </c>
      <c r="N567" s="1" t="s">
        <v>15</v>
      </c>
      <c r="O567">
        <v>1627047225218</v>
      </c>
    </row>
    <row r="568" spans="1:15" x14ac:dyDescent="0.3">
      <c r="A568">
        <v>576</v>
      </c>
      <c r="B568">
        <v>3</v>
      </c>
      <c r="C568">
        <v>5</v>
      </c>
      <c r="D568">
        <v>2257</v>
      </c>
      <c r="E568">
        <v>1</v>
      </c>
      <c r="F568">
        <v>0</v>
      </c>
      <c r="G568">
        <v>2258</v>
      </c>
      <c r="H568">
        <v>1626967649036</v>
      </c>
      <c r="I568">
        <v>1627054006566</v>
      </c>
      <c r="K568" s="1" t="s">
        <v>494</v>
      </c>
      <c r="L568" s="1" t="s">
        <v>1471</v>
      </c>
      <c r="M568" s="1" t="s">
        <v>1472</v>
      </c>
      <c r="N568" s="1" t="s">
        <v>1473</v>
      </c>
      <c r="O568">
        <v>1627054162307</v>
      </c>
    </row>
    <row r="569" spans="1:15" x14ac:dyDescent="0.3">
      <c r="A569">
        <v>577</v>
      </c>
      <c r="B569">
        <v>90</v>
      </c>
      <c r="C569">
        <v>5</v>
      </c>
      <c r="D569">
        <v>16</v>
      </c>
      <c r="E569">
        <v>0</v>
      </c>
      <c r="F569">
        <v>0</v>
      </c>
      <c r="G569">
        <v>16</v>
      </c>
      <c r="H569">
        <v>1626968434967</v>
      </c>
      <c r="I569">
        <v>1627054564706</v>
      </c>
      <c r="J569">
        <v>1626968438753</v>
      </c>
      <c r="K569" s="1" t="s">
        <v>1474</v>
      </c>
      <c r="L569" s="1" t="s">
        <v>1475</v>
      </c>
      <c r="M569" s="1" t="s">
        <v>1476</v>
      </c>
      <c r="N569" s="1" t="s">
        <v>15</v>
      </c>
      <c r="O569">
        <v>1627054823453</v>
      </c>
    </row>
    <row r="570" spans="1:15" x14ac:dyDescent="0.3">
      <c r="A570">
        <v>578</v>
      </c>
      <c r="B570">
        <v>91</v>
      </c>
      <c r="C570">
        <v>3</v>
      </c>
      <c r="D570">
        <v>6</v>
      </c>
      <c r="E570">
        <v>3</v>
      </c>
      <c r="F570">
        <v>0</v>
      </c>
      <c r="G570">
        <v>9</v>
      </c>
      <c r="H570">
        <v>1626968669210</v>
      </c>
      <c r="I570">
        <v>1627054992665</v>
      </c>
      <c r="K570" s="1" t="s">
        <v>1477</v>
      </c>
      <c r="L570" s="1" t="s">
        <v>1478</v>
      </c>
      <c r="M570" s="1" t="s">
        <v>1479</v>
      </c>
      <c r="N570" s="1" t="s">
        <v>15</v>
      </c>
      <c r="O570">
        <v>1627055240494</v>
      </c>
    </row>
    <row r="571" spans="1:15" x14ac:dyDescent="0.3">
      <c r="A571">
        <v>579</v>
      </c>
      <c r="B571">
        <v>92</v>
      </c>
      <c r="C571">
        <v>5</v>
      </c>
      <c r="D571">
        <v>0</v>
      </c>
      <c r="E571">
        <v>1</v>
      </c>
      <c r="F571">
        <v>0</v>
      </c>
      <c r="G571">
        <v>1</v>
      </c>
      <c r="H571">
        <v>1627060973009</v>
      </c>
      <c r="I571">
        <v>1627059098524</v>
      </c>
      <c r="J571">
        <v>1627060976314</v>
      </c>
      <c r="K571" s="1" t="s">
        <v>1480</v>
      </c>
      <c r="L571" s="1" t="s">
        <v>1481</v>
      </c>
      <c r="M571" s="1" t="s">
        <v>1482</v>
      </c>
      <c r="N571" s="1" t="s">
        <v>15</v>
      </c>
      <c r="O571">
        <v>1627059154434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5DB6-F4DB-42E6-AB26-573C1E67BF85}">
  <dimension ref="A1:E15"/>
  <sheetViews>
    <sheetView workbookViewId="0">
      <selection activeCell="B2" sqref="B2"/>
    </sheetView>
  </sheetViews>
  <sheetFormatPr defaultRowHeight="14.4" x14ac:dyDescent="0.3"/>
  <cols>
    <col min="1" max="1" width="4.77734375" bestFit="1" customWidth="1"/>
    <col min="2" max="2" width="38.6640625" bestFit="1" customWidth="1"/>
    <col min="3" max="3" width="7.33203125" bestFit="1" customWidth="1"/>
    <col min="4" max="4" width="30.44140625" bestFit="1" customWidth="1"/>
    <col min="5" max="5" width="12.21875" bestFit="1" customWidth="1"/>
  </cols>
  <sheetData>
    <row r="1" spans="1:5" x14ac:dyDescent="0.3">
      <c r="A1" t="s">
        <v>0</v>
      </c>
      <c r="B1" t="s">
        <v>1503</v>
      </c>
      <c r="C1" t="s">
        <v>1504</v>
      </c>
      <c r="D1" t="s">
        <v>1505</v>
      </c>
      <c r="E1" t="s">
        <v>14</v>
      </c>
    </row>
    <row r="2" spans="1:5" x14ac:dyDescent="0.3">
      <c r="A2">
        <v>1</v>
      </c>
      <c r="B2" s="1" t="s">
        <v>1506</v>
      </c>
      <c r="C2">
        <v>1</v>
      </c>
      <c r="D2" s="1" t="s">
        <v>15</v>
      </c>
      <c r="E2">
        <v>1616173203404</v>
      </c>
    </row>
    <row r="3" spans="1:5" x14ac:dyDescent="0.3">
      <c r="A3">
        <v>2</v>
      </c>
      <c r="B3" s="1" t="s">
        <v>1507</v>
      </c>
      <c r="C3">
        <v>80</v>
      </c>
      <c r="D3" s="1" t="s">
        <v>15</v>
      </c>
      <c r="E3">
        <v>1566387925660</v>
      </c>
    </row>
    <row r="4" spans="1:5" x14ac:dyDescent="0.3">
      <c r="A4">
        <v>3</v>
      </c>
      <c r="B4" s="1" t="s">
        <v>1508</v>
      </c>
      <c r="C4">
        <v>4000</v>
      </c>
      <c r="D4" s="1" t="s">
        <v>15</v>
      </c>
      <c r="E4">
        <v>1566388041935</v>
      </c>
    </row>
    <row r="5" spans="1:5" x14ac:dyDescent="0.3">
      <c r="A5">
        <v>4</v>
      </c>
      <c r="B5" s="1" t="s">
        <v>1509</v>
      </c>
      <c r="C5">
        <v>5000</v>
      </c>
      <c r="D5" s="1" t="s">
        <v>15</v>
      </c>
      <c r="E5">
        <v>1566388094284</v>
      </c>
    </row>
    <row r="6" spans="1:5" x14ac:dyDescent="0.3">
      <c r="A6">
        <v>5</v>
      </c>
      <c r="B6" s="1" t="s">
        <v>1510</v>
      </c>
      <c r="C6">
        <v>680</v>
      </c>
      <c r="D6" s="1" t="s">
        <v>15</v>
      </c>
      <c r="E6">
        <v>1566396573790</v>
      </c>
    </row>
    <row r="7" spans="1:5" x14ac:dyDescent="0.3">
      <c r="A7">
        <v>6</v>
      </c>
      <c r="B7" s="1" t="s">
        <v>1511</v>
      </c>
      <c r="C7">
        <v>50</v>
      </c>
      <c r="D7" s="1" t="s">
        <v>15</v>
      </c>
      <c r="E7">
        <v>1566424901739</v>
      </c>
    </row>
    <row r="8" spans="1:5" x14ac:dyDescent="0.3">
      <c r="A8">
        <v>7</v>
      </c>
      <c r="B8" s="1" t="s">
        <v>1512</v>
      </c>
      <c r="C8">
        <v>45000</v>
      </c>
      <c r="D8" s="1" t="s">
        <v>15</v>
      </c>
      <c r="E8">
        <v>1566427804639</v>
      </c>
    </row>
    <row r="9" spans="1:5" x14ac:dyDescent="0.3">
      <c r="A9">
        <v>8</v>
      </c>
      <c r="B9" s="1" t="s">
        <v>1513</v>
      </c>
      <c r="C9">
        <v>45000</v>
      </c>
      <c r="D9" s="1" t="s">
        <v>15</v>
      </c>
      <c r="E9">
        <v>1566553823756</v>
      </c>
    </row>
    <row r="10" spans="1:5" x14ac:dyDescent="0.3">
      <c r="A10">
        <v>9</v>
      </c>
      <c r="B10" s="1" t="s">
        <v>1514</v>
      </c>
      <c r="C10">
        <v>500</v>
      </c>
      <c r="D10" s="1" t="s">
        <v>15</v>
      </c>
      <c r="E10">
        <v>1567095171005</v>
      </c>
    </row>
    <row r="11" spans="1:5" x14ac:dyDescent="0.3">
      <c r="A11">
        <v>10</v>
      </c>
      <c r="B11" s="1" t="s">
        <v>1515</v>
      </c>
      <c r="C11">
        <v>35000</v>
      </c>
      <c r="D11" s="1" t="s">
        <v>1516</v>
      </c>
      <c r="E11">
        <v>1596036954912</v>
      </c>
    </row>
    <row r="12" spans="1:5" x14ac:dyDescent="0.3">
      <c r="A12">
        <v>11</v>
      </c>
      <c r="B12" s="1" t="s">
        <v>1517</v>
      </c>
      <c r="C12">
        <v>18000</v>
      </c>
      <c r="D12" s="1" t="s">
        <v>15</v>
      </c>
      <c r="E12">
        <v>1599069657051</v>
      </c>
    </row>
    <row r="13" spans="1:5" x14ac:dyDescent="0.3">
      <c r="A13">
        <v>12</v>
      </c>
      <c r="B13" s="1" t="s">
        <v>1518</v>
      </c>
      <c r="C13">
        <v>1</v>
      </c>
      <c r="D13" s="1" t="s">
        <v>1519</v>
      </c>
      <c r="E13">
        <v>1621438242209</v>
      </c>
    </row>
    <row r="14" spans="1:5" x14ac:dyDescent="0.3">
      <c r="A14">
        <v>13</v>
      </c>
      <c r="B14" s="1" t="s">
        <v>1520</v>
      </c>
      <c r="C14">
        <v>1</v>
      </c>
      <c r="D14" s="1" t="s">
        <v>15</v>
      </c>
      <c r="E14">
        <v>1626801653337</v>
      </c>
    </row>
    <row r="15" spans="1:5" x14ac:dyDescent="0.3">
      <c r="A15">
        <v>14</v>
      </c>
      <c r="B15" s="1" t="s">
        <v>1521</v>
      </c>
      <c r="C15">
        <v>1</v>
      </c>
      <c r="D15" s="1" t="s">
        <v>15</v>
      </c>
      <c r="E15">
        <v>1627041605542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E7ED-ABD2-422C-A61A-04F0AD7E2976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A924-8FE1-47A3-80CB-E3EDDDB78BEF}">
  <dimension ref="B1:O21"/>
  <sheetViews>
    <sheetView workbookViewId="0">
      <selection activeCell="K7" sqref="K7"/>
    </sheetView>
  </sheetViews>
  <sheetFormatPr defaultRowHeight="14.4" x14ac:dyDescent="0.3"/>
  <cols>
    <col min="3" max="3" width="12" bestFit="1" customWidth="1"/>
    <col min="6" max="6" width="13.5546875" bestFit="1" customWidth="1"/>
    <col min="7" max="7" width="12" bestFit="1" customWidth="1"/>
    <col min="12" max="12" width="10.5546875" bestFit="1" customWidth="1"/>
    <col min="15" max="15" width="12" bestFit="1" customWidth="1"/>
  </cols>
  <sheetData>
    <row r="1" spans="2:15" x14ac:dyDescent="0.3">
      <c r="C1" t="s">
        <v>1483</v>
      </c>
      <c r="D1" t="s">
        <v>1484</v>
      </c>
    </row>
    <row r="2" spans="2:15" x14ac:dyDescent="0.3">
      <c r="B2">
        <v>1</v>
      </c>
      <c r="C2" s="1">
        <v>43500</v>
      </c>
      <c r="D2" s="4">
        <v>1549293585069</v>
      </c>
      <c r="F2" t="s">
        <v>1496</v>
      </c>
      <c r="K2" t="s">
        <v>1500</v>
      </c>
    </row>
    <row r="3" spans="2:15" x14ac:dyDescent="0.3">
      <c r="B3">
        <v>200</v>
      </c>
      <c r="C3" s="1">
        <v>44147</v>
      </c>
      <c r="D3" s="5">
        <v>1605187760473</v>
      </c>
      <c r="F3" t="s">
        <v>1488</v>
      </c>
      <c r="G3">
        <f>(SUM(C13:C17)/5)</f>
        <v>1.1577031191550347E-8</v>
      </c>
      <c r="K3">
        <v>0</v>
      </c>
      <c r="L3">
        <v>25569</v>
      </c>
      <c r="N3" t="s">
        <v>1501</v>
      </c>
      <c r="O3">
        <f>L3</f>
        <v>25569</v>
      </c>
    </row>
    <row r="4" spans="2:15" x14ac:dyDescent="0.3">
      <c r="B4">
        <v>300</v>
      </c>
      <c r="C4" s="1">
        <v>44161</v>
      </c>
      <c r="D4" s="4">
        <v>1606391369737</v>
      </c>
      <c r="F4" t="s">
        <v>1497</v>
      </c>
      <c r="G4" s="7">
        <f>1549293585069-G3*D2</f>
        <v>1549293567132.7798</v>
      </c>
      <c r="K4">
        <f>60*60*24*1000</f>
        <v>86400000</v>
      </c>
      <c r="L4" s="1">
        <v>25570</v>
      </c>
      <c r="N4" t="s">
        <v>1502</v>
      </c>
      <c r="O4">
        <f>(L4-L3)/(K4-K3)</f>
        <v>1.1574074074074074E-8</v>
      </c>
    </row>
    <row r="5" spans="2:15" x14ac:dyDescent="0.3">
      <c r="B5">
        <v>500</v>
      </c>
      <c r="C5" s="1">
        <v>44274</v>
      </c>
      <c r="D5" s="4">
        <v>1616153596415</v>
      </c>
    </row>
    <row r="6" spans="2:15" x14ac:dyDescent="0.3">
      <c r="G6" s="3"/>
    </row>
    <row r="7" spans="2:15" x14ac:dyDescent="0.3">
      <c r="F7" s="2"/>
    </row>
    <row r="8" spans="2:15" x14ac:dyDescent="0.3">
      <c r="F8" s="2"/>
    </row>
    <row r="13" spans="2:15" x14ac:dyDescent="0.3">
      <c r="B13" t="s">
        <v>1485</v>
      </c>
      <c r="C13">
        <f>(C3-C2)/(D3-D2)</f>
        <v>1.1575445837129181E-8</v>
      </c>
    </row>
    <row r="14" spans="2:15" x14ac:dyDescent="0.3">
      <c r="B14" t="s">
        <v>1486</v>
      </c>
      <c r="C14">
        <f>(C5-C3)/(D5-D3)</f>
        <v>1.1581424405008667E-8</v>
      </c>
    </row>
    <row r="15" spans="2:15" x14ac:dyDescent="0.3">
      <c r="B15" t="s">
        <v>1487</v>
      </c>
      <c r="C15">
        <f>(C5-C2)/(D5-D2)</f>
        <v>1.1576426393267517E-8</v>
      </c>
    </row>
    <row r="16" spans="2:15" x14ac:dyDescent="0.3">
      <c r="B16" t="s">
        <v>1489</v>
      </c>
      <c r="C16">
        <f>(C5-C4)/(D5-D4)</f>
        <v>1.1575228042456237E-8</v>
      </c>
    </row>
    <row r="17" spans="2:3" x14ac:dyDescent="0.3">
      <c r="B17" t="s">
        <v>1490</v>
      </c>
      <c r="C17">
        <f>(C4-C2)/(D4-D2)</f>
        <v>1.1576631279890133E-8</v>
      </c>
    </row>
    <row r="21" spans="2:3" x14ac:dyDescent="0.3">
      <c r="B21">
        <v>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1DA369-B7A5-4923-B41A-1675B4429D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Limpo</vt:lpstr>
      <vt:lpstr>service_order</vt:lpstr>
      <vt:lpstr>service</vt:lpstr>
      <vt:lpstr>Planilha1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Westfal</dc:creator>
  <cp:lastModifiedBy>Lucas Westfal</cp:lastModifiedBy>
  <dcterms:created xsi:type="dcterms:W3CDTF">2021-07-24T20:49:05Z</dcterms:created>
  <dcterms:modified xsi:type="dcterms:W3CDTF">2021-07-26T17:49:20Z</dcterms:modified>
</cp:coreProperties>
</file>