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Github\Gerenciamento-de-projetos\Formularios\"/>
    </mc:Choice>
  </mc:AlternateContent>
  <bookViews>
    <workbookView xWindow="0" yWindow="0" windowWidth="1570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F15" i="1" l="1"/>
  <c r="I15" i="1" s="1"/>
  <c r="F14" i="1"/>
  <c r="I14" i="1" s="1"/>
  <c r="E15" i="1"/>
  <c r="E14" i="1"/>
  <c r="E2" i="1" l="1"/>
  <c r="F2" i="1"/>
  <c r="I2" i="1" s="1"/>
  <c r="F4" i="1"/>
  <c r="I4" i="1" s="1"/>
  <c r="F5" i="1"/>
  <c r="I5" i="1" s="1"/>
  <c r="F8" i="1"/>
  <c r="I8" i="1" s="1"/>
  <c r="F9" i="1"/>
  <c r="I9" i="1" s="1"/>
  <c r="F10" i="1"/>
  <c r="I10" i="1" s="1"/>
  <c r="F12" i="1"/>
  <c r="G12" i="1" s="1"/>
  <c r="E8" i="1"/>
  <c r="E9" i="1"/>
  <c r="E10" i="1"/>
  <c r="E12" i="1"/>
  <c r="E4" i="1"/>
  <c r="E5" i="1"/>
  <c r="I17" i="1" l="1"/>
</calcChain>
</file>

<file path=xl/sharedStrings.xml><?xml version="1.0" encoding="utf-8"?>
<sst xmlns="http://schemas.openxmlformats.org/spreadsheetml/2006/main" count="46" uniqueCount="19">
  <si>
    <t>Data de Inicio</t>
  </si>
  <si>
    <t>Data de Termino</t>
  </si>
  <si>
    <t>Tempo de contrato</t>
  </si>
  <si>
    <t>Designer Disp</t>
  </si>
  <si>
    <t>Designer Site</t>
  </si>
  <si>
    <t>Dev DB</t>
  </si>
  <si>
    <t>Empresa Terceirizada</t>
  </si>
  <si>
    <t>Local de Trabalho</t>
  </si>
  <si>
    <t>Dev Front-End Junior</t>
  </si>
  <si>
    <t>Dev Back-End Junior</t>
  </si>
  <si>
    <t>Dev Full-Stack Pleno</t>
  </si>
  <si>
    <t>Custo por Tempo</t>
  </si>
  <si>
    <t>Custo total</t>
  </si>
  <si>
    <t>-------------------------------------------------------------------------------------------------------</t>
  </si>
  <si>
    <t>Gasto Mensal</t>
  </si>
  <si>
    <t>4 PC</t>
  </si>
  <si>
    <t>Servidor</t>
  </si>
  <si>
    <t>Custo de Aquisição</t>
  </si>
  <si>
    <t>11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</si>
</sst>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1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8" fontId="0" fillId="0" borderId="15" xfId="0" applyNumberFormat="1" applyBorder="1"/>
    <xf numFmtId="8" fontId="0" fillId="0" borderId="16" xfId="0" applyNumberFormat="1" applyBorder="1"/>
    <xf numFmtId="14" fontId="0" fillId="0" borderId="17" xfId="0" applyNumberFormat="1" applyBorder="1" applyAlignment="1">
      <alignment horizontal="center"/>
    </xf>
    <xf numFmtId="0" fontId="0" fillId="0" borderId="18" xfId="0" applyBorder="1"/>
    <xf numFmtId="8" fontId="0" fillId="0" borderId="19" xfId="0" applyNumberFormat="1" applyBorder="1"/>
    <xf numFmtId="0" fontId="0" fillId="0" borderId="20" xfId="0" applyBorder="1" applyAlignment="1">
      <alignment horizontal="center"/>
    </xf>
    <xf numFmtId="0" fontId="0" fillId="0" borderId="20" xfId="0" applyBorder="1"/>
    <xf numFmtId="8" fontId="0" fillId="0" borderId="2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8" fontId="0" fillId="0" borderId="11" xfId="0" applyNumberFormat="1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10" xfId="0" applyBorder="1"/>
    <xf numFmtId="0" fontId="0" fillId="0" borderId="26" xfId="0" applyBorder="1"/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7" xfId="0" applyBorder="1"/>
    <xf numFmtId="14" fontId="0" fillId="0" borderId="2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21" xfId="0" applyBorder="1"/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/>
    <xf numFmtId="0" fontId="0" fillId="0" borderId="4" xfId="0" applyBorder="1"/>
    <xf numFmtId="0" fontId="0" fillId="0" borderId="25" xfId="0" applyBorder="1"/>
    <xf numFmtId="0" fontId="0" fillId="0" borderId="6" xfId="0" applyBorder="1"/>
    <xf numFmtId="0" fontId="0" fillId="0" borderId="28" xfId="0" applyBorder="1"/>
    <xf numFmtId="8" fontId="0" fillId="0" borderId="12" xfId="0" applyNumberFormat="1" applyBorder="1"/>
    <xf numFmtId="8" fontId="0" fillId="0" borderId="29" xfId="0" applyNumberFormat="1" applyBorder="1"/>
    <xf numFmtId="8" fontId="0" fillId="0" borderId="30" xfId="0" applyNumberFormat="1" applyBorder="1"/>
    <xf numFmtId="8" fontId="0" fillId="0" borderId="23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0" xfId="0" applyBorder="1"/>
    <xf numFmtId="14" fontId="0" fillId="0" borderId="16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29" xfId="0" applyBorder="1"/>
    <xf numFmtId="14" fontId="0" fillId="0" borderId="15" xfId="0" applyNumberFormat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17" xfId="0" applyBorder="1"/>
    <xf numFmtId="14" fontId="0" fillId="0" borderId="25" xfId="0" applyNumberFormat="1" applyBorder="1"/>
    <xf numFmtId="14" fontId="0" fillId="0" borderId="24" xfId="0" applyNumberFormat="1" applyBorder="1"/>
    <xf numFmtId="14" fontId="0" fillId="0" borderId="15" xfId="0" applyNumberFormat="1" applyBorder="1"/>
    <xf numFmtId="14" fontId="0" fillId="0" borderId="19" xfId="0" applyNumberFormat="1" applyBorder="1"/>
    <xf numFmtId="8" fontId="0" fillId="0" borderId="36" xfId="0" applyNumberFormat="1" applyBorder="1"/>
    <xf numFmtId="0" fontId="0" fillId="0" borderId="37" xfId="0" applyBorder="1"/>
    <xf numFmtId="0" fontId="0" fillId="0" borderId="36" xfId="0" applyBorder="1"/>
    <xf numFmtId="8" fontId="0" fillId="0" borderId="31" xfId="0" applyNumberFormat="1" applyBorder="1"/>
    <xf numFmtId="8" fontId="0" fillId="0" borderId="3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Custos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val>
            <c:numRef>
              <c:f>(Plan1!$I$2,Plan1!$I$4,Plan1!$I$5,Plan1!$I$7,Plan1!$I$8,Plan1!$I$9,Plan1!$I$10,Plan1!$I$12,Plan1!$I$14,Plan1!$I$15)</c:f>
              <c:numCache>
                <c:formatCode>"R$"#,##0.00_);[Red]\("R$"#,##0.00\)</c:formatCode>
                <c:ptCount val="10"/>
                <c:pt idx="0">
                  <c:v>29700</c:v>
                </c:pt>
                <c:pt idx="1">
                  <c:v>20000</c:v>
                </c:pt>
                <c:pt idx="2">
                  <c:v>8000</c:v>
                </c:pt>
                <c:pt idx="3">
                  <c:v>1980</c:v>
                </c:pt>
                <c:pt idx="4">
                  <c:v>23400</c:v>
                </c:pt>
                <c:pt idx="5">
                  <c:v>23400</c:v>
                </c:pt>
                <c:pt idx="6">
                  <c:v>52000</c:v>
                </c:pt>
                <c:pt idx="7">
                  <c:v>50000</c:v>
                </c:pt>
                <c:pt idx="8">
                  <c:v>12838</c:v>
                </c:pt>
                <c:pt idx="9">
                  <c:v>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558160"/>
        <c:axId val="415555808"/>
      </c:barChart>
      <c:catAx>
        <c:axId val="41555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55808"/>
        <c:crosses val="autoZero"/>
        <c:auto val="1"/>
        <c:lblAlgn val="ctr"/>
        <c:lblOffset val="100"/>
        <c:tickLblSkip val="1"/>
        <c:noMultiLvlLbl val="0"/>
      </c:catAx>
      <c:valAx>
        <c:axId val="415555808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35408</xdr:colOff>
      <xdr:row>1</xdr:row>
      <xdr:rowOff>38100</xdr:rowOff>
    </xdr:from>
    <xdr:to>
      <xdr:col>19</xdr:col>
      <xdr:colOff>323850</xdr:colOff>
      <xdr:row>16</xdr:row>
      <xdr:rowOff>69782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0.26067</cdr:x>
      <cdr:y>0.67299</cdr:y>
    </cdr:from>
    <cdr:to>
      <cdr:x>0.45984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96749" y="271666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0" zoomScaleNormal="80" workbookViewId="0">
      <pane xSplit="1" topLeftCell="E1" activePane="topRight" state="frozen"/>
      <selection pane="topRight" activeCell="V13" sqref="V13"/>
    </sheetView>
  </sheetViews>
  <sheetFormatPr defaultRowHeight="15" x14ac:dyDescent="0.25"/>
  <cols>
    <col min="1" max="1" width="21" customWidth="1"/>
    <col min="2" max="2" width="12.85546875" customWidth="1"/>
    <col min="3" max="3" width="15.85546875" customWidth="1"/>
    <col min="4" max="4" width="37.85546875" customWidth="1"/>
    <col min="5" max="5" width="17.42578125" customWidth="1"/>
    <col min="6" max="6" width="18" customWidth="1"/>
    <col min="7" max="7" width="14.28515625" customWidth="1"/>
    <col min="9" max="9" width="19.85546875" customWidth="1"/>
  </cols>
  <sheetData>
    <row r="1" spans="1:9" ht="15.75" thickBot="1" x14ac:dyDescent="0.3">
      <c r="A1" s="11"/>
      <c r="B1" s="6" t="s">
        <v>0</v>
      </c>
      <c r="C1" s="12" t="s">
        <v>1</v>
      </c>
      <c r="D1" s="61" t="s">
        <v>17</v>
      </c>
      <c r="E1" s="13" t="s">
        <v>2</v>
      </c>
      <c r="F1" s="6" t="s">
        <v>2</v>
      </c>
      <c r="G1" s="6" t="s">
        <v>14</v>
      </c>
      <c r="H1" s="29"/>
      <c r="I1" s="6" t="s">
        <v>11</v>
      </c>
    </row>
    <row r="2" spans="1:9" ht="15.75" thickBot="1" x14ac:dyDescent="0.3">
      <c r="A2" s="6" t="s">
        <v>7</v>
      </c>
      <c r="B2" s="34">
        <v>44249</v>
      </c>
      <c r="C2" s="35">
        <v>45261</v>
      </c>
      <c r="D2" s="6" t="s">
        <v>13</v>
      </c>
      <c r="E2" s="36" t="str">
        <f>DATEDIF(B2,C2,"ym")&amp;" Mesês,"&amp;DATEDIF(B2,C2,"y")&amp;" Anos."</f>
        <v>9 Mesês,2 Anos.</v>
      </c>
      <c r="F2" s="28">
        <f>DATEDIF(B2,C2,"m")</f>
        <v>33</v>
      </c>
      <c r="G2" s="27">
        <v>900</v>
      </c>
      <c r="H2" s="12" t="s">
        <v>13</v>
      </c>
      <c r="I2" s="47">
        <f>G2*F2</f>
        <v>29700</v>
      </c>
    </row>
    <row r="3" spans="1:9" ht="15.75" thickBot="1" x14ac:dyDescent="0.3">
      <c r="A3" s="2"/>
      <c r="B3" s="2"/>
      <c r="C3" s="2"/>
      <c r="D3" s="2"/>
      <c r="E3" s="2"/>
      <c r="F3" s="2"/>
      <c r="G3" s="2"/>
      <c r="H3" s="2"/>
      <c r="I3" s="3"/>
    </row>
    <row r="4" spans="1:9" ht="15.75" thickBot="1" x14ac:dyDescent="0.3">
      <c r="A4" s="32" t="s">
        <v>3</v>
      </c>
      <c r="B4" s="30">
        <v>44287</v>
      </c>
      <c r="C4" s="60">
        <v>44440</v>
      </c>
      <c r="D4" s="59" t="s">
        <v>13</v>
      </c>
      <c r="E4" s="42" t="str">
        <f>DATEDIF(B4,C4,"ym")&amp;" Mesês,"&amp;DATEDIF(B4,C4,"y")&amp;" Anos."</f>
        <v>5 Mesês,0 Anos.</v>
      </c>
      <c r="F4" s="14">
        <f>DATEDIF(B4,C4,"m")</f>
        <v>5</v>
      </c>
      <c r="G4" s="15">
        <v>4000</v>
      </c>
      <c r="H4" s="51" t="s">
        <v>13</v>
      </c>
      <c r="I4" s="48">
        <f t="shared" ref="I4:I10" si="0">G4*F4</f>
        <v>20000</v>
      </c>
    </row>
    <row r="5" spans="1:9" ht="15.75" thickBot="1" x14ac:dyDescent="0.3">
      <c r="A5" s="33" t="s">
        <v>4</v>
      </c>
      <c r="B5" s="31">
        <v>44287</v>
      </c>
      <c r="C5" s="58">
        <v>44348</v>
      </c>
      <c r="D5" s="29" t="s">
        <v>13</v>
      </c>
      <c r="E5" s="44" t="str">
        <f>DATEDIF(B5,C5,"ym")&amp;" Mesês,"&amp;DATEDIF(B5,C5,"y")&amp;" Anos."</f>
        <v>2 Mesês,0 Anos.</v>
      </c>
      <c r="F5" s="18">
        <f>DATEDIF(B5,C5,"m")</f>
        <v>2</v>
      </c>
      <c r="G5" s="19">
        <v>4000</v>
      </c>
      <c r="H5" s="53" t="s">
        <v>13</v>
      </c>
      <c r="I5" s="50">
        <f t="shared" si="0"/>
        <v>8000</v>
      </c>
    </row>
    <row r="6" spans="1:9" ht="15.75" thickBot="1" x14ac:dyDescent="0.3">
      <c r="A6" s="2"/>
      <c r="B6" s="20"/>
      <c r="C6" s="20"/>
      <c r="D6" s="21"/>
      <c r="E6" s="21"/>
      <c r="F6" s="21"/>
      <c r="G6" s="21"/>
      <c r="H6" s="21"/>
      <c r="I6" s="22"/>
    </row>
    <row r="7" spans="1:9" ht="15.75" thickBot="1" x14ac:dyDescent="0.3">
      <c r="A7" s="9" t="s">
        <v>10</v>
      </c>
      <c r="B7" s="7">
        <v>44946</v>
      </c>
      <c r="C7" s="60">
        <v>44957</v>
      </c>
      <c r="D7" s="59" t="s">
        <v>13</v>
      </c>
      <c r="E7" s="45" t="s">
        <v>18</v>
      </c>
      <c r="F7" s="5" t="s">
        <v>18</v>
      </c>
      <c r="G7" s="15">
        <v>1980</v>
      </c>
      <c r="H7" s="51" t="s">
        <v>13</v>
      </c>
      <c r="I7" s="48">
        <f>G7</f>
        <v>1980</v>
      </c>
    </row>
    <row r="8" spans="1:9" ht="15.75" thickBot="1" x14ac:dyDescent="0.3">
      <c r="A8" s="6" t="s">
        <v>8</v>
      </c>
      <c r="B8" s="8">
        <v>44474</v>
      </c>
      <c r="C8" s="57">
        <v>44886</v>
      </c>
      <c r="D8" s="56" t="s">
        <v>13</v>
      </c>
      <c r="E8" s="43" t="str">
        <f>DATEDIF(B8,C8,"ym")&amp;" Mesês,"&amp;DATEDIF(B8,C8,"y")&amp;" Anos."</f>
        <v>1 Mesês,1 Anos.</v>
      </c>
      <c r="F8" s="4">
        <f>DATEDIF(B8,C8,"m")</f>
        <v>13</v>
      </c>
      <c r="G8" s="16">
        <v>1800</v>
      </c>
      <c r="H8" s="52" t="s">
        <v>13</v>
      </c>
      <c r="I8" s="49">
        <f t="shared" si="0"/>
        <v>23400</v>
      </c>
    </row>
    <row r="9" spans="1:9" ht="15.75" thickBot="1" x14ac:dyDescent="0.3">
      <c r="A9" s="10" t="s">
        <v>9</v>
      </c>
      <c r="B9" s="8">
        <v>44474</v>
      </c>
      <c r="C9" s="57">
        <v>44886</v>
      </c>
      <c r="D9" s="56" t="s">
        <v>13</v>
      </c>
      <c r="E9" s="43" t="str">
        <f>DATEDIF(B9,C9,"ym")&amp;" Mesês,"&amp;DATEDIF(B9,C9,"y")&amp;" Anos."</f>
        <v>1 Mesês,1 Anos.</v>
      </c>
      <c r="F9" s="4">
        <f>DATEDIF(B9,C9,"m")</f>
        <v>13</v>
      </c>
      <c r="G9" s="16">
        <v>1800</v>
      </c>
      <c r="H9" s="52" t="s">
        <v>13</v>
      </c>
      <c r="I9" s="49">
        <f t="shared" si="0"/>
        <v>23400</v>
      </c>
    </row>
    <row r="10" spans="1:9" ht="15.75" thickBot="1" x14ac:dyDescent="0.3">
      <c r="A10" s="6" t="s">
        <v>5</v>
      </c>
      <c r="B10" s="17">
        <v>44474</v>
      </c>
      <c r="C10" s="58">
        <v>44886</v>
      </c>
      <c r="D10" s="29" t="s">
        <v>13</v>
      </c>
      <c r="E10" s="44" t="str">
        <f>DATEDIF(B10,C10,"ym")&amp;" Mesês,"&amp;DATEDIF(B10,C10,"y")&amp;" Anos."</f>
        <v>1 Mesês,1 Anos.</v>
      </c>
      <c r="F10" s="18">
        <f>DATEDIF(B10,C10,"m")</f>
        <v>13</v>
      </c>
      <c r="G10" s="19">
        <v>4000</v>
      </c>
      <c r="H10" s="53" t="s">
        <v>13</v>
      </c>
      <c r="I10" s="50">
        <f t="shared" si="0"/>
        <v>52000</v>
      </c>
    </row>
    <row r="11" spans="1:9" ht="15.75" thickBot="1" x14ac:dyDescent="0.3">
      <c r="A11" s="2"/>
      <c r="B11" s="37"/>
      <c r="C11" s="37"/>
      <c r="D11" s="21"/>
      <c r="E11" s="21"/>
      <c r="F11" s="21"/>
      <c r="G11" s="21"/>
      <c r="H11" s="21"/>
      <c r="I11" s="22"/>
    </row>
    <row r="12" spans="1:9" ht="15.75" thickBot="1" x14ac:dyDescent="0.3">
      <c r="A12" s="6" t="s">
        <v>6</v>
      </c>
      <c r="B12" s="38">
        <v>44470</v>
      </c>
      <c r="C12" s="54">
        <v>44939</v>
      </c>
      <c r="D12" s="12" t="s">
        <v>13</v>
      </c>
      <c r="E12" s="46" t="str">
        <f>DATEDIF(B12,C12,"ym")&amp;" Mesês,"&amp;DATEDIF(B12,C12,"y")&amp;" Anos."</f>
        <v>3 Mesês,1 Anos.</v>
      </c>
      <c r="F12" s="39">
        <f>DATEDIF(B12,C12,"m")</f>
        <v>15</v>
      </c>
      <c r="G12" s="27">
        <f>I12/F12</f>
        <v>3333.3333333333335</v>
      </c>
      <c r="H12" s="6" t="s">
        <v>13</v>
      </c>
      <c r="I12" s="47">
        <v>50000</v>
      </c>
    </row>
    <row r="13" spans="1:9" ht="15.75" thickBot="1" x14ac:dyDescent="0.3"/>
    <row r="14" spans="1:9" ht="15.75" thickBot="1" x14ac:dyDescent="0.3">
      <c r="A14" s="6" t="s">
        <v>15</v>
      </c>
      <c r="B14" s="65">
        <v>44249</v>
      </c>
      <c r="C14" s="66">
        <v>45261</v>
      </c>
      <c r="D14" s="68">
        <v>10000</v>
      </c>
      <c r="E14" s="62" t="str">
        <f>DATEDIF(B14,C14,"ym")&amp;" Mesês,"&amp;DATEDIF(B14,C14,"y")&amp;" Anos."</f>
        <v>9 Mesês,2 Anos.</v>
      </c>
      <c r="F14" s="14">
        <f>DATEDIF(B14,C14,"m")</f>
        <v>33</v>
      </c>
      <c r="G14" s="15">
        <v>86</v>
      </c>
      <c r="H14" s="70" t="s">
        <v>13</v>
      </c>
      <c r="I14" s="71">
        <f>G14*F14+D14</f>
        <v>12838</v>
      </c>
    </row>
    <row r="15" spans="1:9" ht="15.75" thickBot="1" x14ac:dyDescent="0.3">
      <c r="A15" s="6" t="s">
        <v>16</v>
      </c>
      <c r="B15" s="64">
        <v>44683</v>
      </c>
      <c r="C15" s="67">
        <v>45261</v>
      </c>
      <c r="D15" s="69" t="s">
        <v>13</v>
      </c>
      <c r="E15" s="63" t="str">
        <f>DATEDIF(B15,C15,"ym")&amp;" Mesês,"&amp;DATEDIF(B15,C15,"y")&amp;" Anos."</f>
        <v>6 Mesês,1 Anos.</v>
      </c>
      <c r="F15" s="18">
        <f>DATEDIF(B15,C15,"m")</f>
        <v>18</v>
      </c>
      <c r="G15" s="19">
        <v>250</v>
      </c>
      <c r="H15" s="69" t="s">
        <v>13</v>
      </c>
      <c r="I15" s="72">
        <f t="shared" ref="I15" si="1">G15*F15</f>
        <v>4500</v>
      </c>
    </row>
    <row r="16" spans="1:9" ht="15.75" thickBot="1" x14ac:dyDescent="0.3">
      <c r="A16" s="2"/>
      <c r="B16" s="23"/>
      <c r="C16" s="23"/>
      <c r="D16" s="24"/>
      <c r="E16" s="2"/>
      <c r="F16" s="2"/>
      <c r="G16" s="2"/>
      <c r="H16" s="2"/>
      <c r="I16" s="2"/>
    </row>
    <row r="17" spans="1:9" ht="15.75" thickBot="1" x14ac:dyDescent="0.3">
      <c r="A17" s="6" t="s">
        <v>12</v>
      </c>
      <c r="B17" s="40" t="s">
        <v>13</v>
      </c>
      <c r="C17" s="41" t="s">
        <v>13</v>
      </c>
      <c r="D17" s="55" t="s">
        <v>13</v>
      </c>
      <c r="E17" s="25" t="s">
        <v>13</v>
      </c>
      <c r="F17" s="26" t="s">
        <v>13</v>
      </c>
      <c r="G17" s="26" t="s">
        <v>13</v>
      </c>
      <c r="H17" s="26" t="s">
        <v>13</v>
      </c>
      <c r="I17" s="27">
        <f>SUM(I2:I12)</f>
        <v>208480</v>
      </c>
    </row>
    <row r="18" spans="1:9" x14ac:dyDescent="0.25">
      <c r="B18" s="1"/>
      <c r="C18" s="1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2021-05-21T00:26:00Z</dcterms:created>
  <dcterms:modified xsi:type="dcterms:W3CDTF">2021-06-10T00:11:14Z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8e8f5670-9fb3-497c-a43b-92ff3ae8f9c6</vt:lpwstr>
  </property>
</Properties>
</file>