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7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8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codeName="EstaPastaDeTrabalho"/>
  <mc:AlternateContent xmlns:mc="http://schemas.openxmlformats.org/markup-compatibility/2006">
    <mc:Choice Requires="x15">
      <x15ac:absPath xmlns:x15ac="http://schemas.microsoft.com/office/spreadsheetml/2010/11/ac" url="\\10.28.28.0\SADHI_Cheias\Consolidação GPD\"/>
    </mc:Choice>
  </mc:AlternateContent>
  <xr:revisionPtr revIDLastSave="0" documentId="8_{B05F9BC1-3BAC-4082-85A9-D104D86865BB}" xr6:coauthVersionLast="47" xr6:coauthVersionMax="47" xr10:uidLastSave="{00000000-0000-0000-0000-000000000000}"/>
  <bookViews>
    <workbookView xWindow="22830" yWindow="2250" windowWidth="15375" windowHeight="7785" tabRatio="611" xr2:uid="{00000000-000D-0000-FFFF-FFFF00000000}"/>
  </bookViews>
  <sheets>
    <sheet name="Hidráulico-Hidrológica" sheetId="1" r:id="rId1"/>
    <sheet name="Hidroenergética-Subsistemas" sheetId="5" r:id="rId2"/>
    <sheet name="Hidroenergética-REEs" sheetId="9" r:id="rId3"/>
    <sheet name="Hidroenergética-Bacias" sheetId="2" r:id="rId4"/>
    <sheet name="Graf-Subsistemas" sheetId="6" r:id="rId5"/>
    <sheet name="Graf-REEs" sheetId="10" r:id="rId6"/>
    <sheet name="Graf-Bacias1" sheetId="7" r:id="rId7"/>
    <sheet name="Graf-Bacias2" sheetId="8" r:id="rId8"/>
  </sheets>
  <definedNames>
    <definedName name="_xlnm.Print_Area" localSheetId="6">'Graf-Bacias1'!$A$1:$Q$78</definedName>
    <definedName name="_xlnm.Print_Area" localSheetId="7">'Graf-Bacias2'!$A$1:$Z$62</definedName>
    <definedName name="_xlnm.Print_Area" localSheetId="5">'Graf-REEs'!$A$1:$Q$93</definedName>
    <definedName name="_xlnm.Print_Area" localSheetId="0">'Hidráulico-Hidrológica'!$A$1:$AB$182</definedName>
    <definedName name="_xlnm.Print_Area" localSheetId="3">'Hidroenergética-Bacias'!$A$1:$L$196</definedName>
    <definedName name="_xlnm.Print_Area" localSheetId="2">'Hidroenergética-REEs'!$A$1:$L$106</definedName>
    <definedName name="_xlnm.Print_Area" localSheetId="1">'Hidroenergética-Subsistemas'!$A$1:$L$42</definedName>
    <definedName name="_xlnm.Print_Titles" localSheetId="6">'Graf-Bacias1'!$1:$3</definedName>
    <definedName name="_xlnm.Print_Titles" localSheetId="7">'Graf-Bacias2'!$1:$3</definedName>
    <definedName name="_xlnm.Print_Titles" localSheetId="5">'Graf-REEs'!$1:$3</definedName>
    <definedName name="_xlnm.Print_Titles" localSheetId="0">'Hidráulico-Hidrológica'!$1:$7</definedName>
    <definedName name="_xlnm.Print_Titles" localSheetId="3">'Hidroenergética-Bacias'!$1:$3</definedName>
    <definedName name="_xlnm.Print_Titles" localSheetId="2">'Hidroenergética-REEs'!$1:$3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5" l="1"/>
  <c r="H18" i="6" l="1"/>
  <c r="G18" i="6"/>
  <c r="O1" i="10" l="1"/>
  <c r="X1" i="8"/>
  <c r="O1" i="7"/>
  <c r="P1" i="6"/>
  <c r="F18" i="6"/>
  <c r="P35" i="6" s="1"/>
  <c r="AB160" i="1"/>
  <c r="AB156" i="1"/>
  <c r="AB155" i="1"/>
  <c r="AB154" i="1"/>
  <c r="AB153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8" i="1"/>
  <c r="AB137" i="1"/>
  <c r="AB136" i="1"/>
  <c r="AB135" i="1"/>
  <c r="AB134" i="1"/>
  <c r="AB132" i="1"/>
  <c r="AB131" i="1"/>
  <c r="AB129" i="1"/>
  <c r="AB128" i="1"/>
  <c r="AB127" i="1"/>
  <c r="AB126" i="1"/>
  <c r="AB125" i="1"/>
  <c r="AB124" i="1"/>
  <c r="AB123" i="1"/>
  <c r="AB122" i="1"/>
  <c r="AB121" i="1"/>
  <c r="AB120" i="1"/>
  <c r="AB118" i="1"/>
  <c r="AB117" i="1"/>
  <c r="AB116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89" i="1"/>
  <c r="AB87" i="1"/>
  <c r="AB86" i="1"/>
  <c r="AB85" i="1"/>
  <c r="AB84" i="1"/>
  <c r="AB83" i="1"/>
  <c r="AB80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5" i="1"/>
  <c r="AB64" i="1"/>
  <c r="AB63" i="1"/>
  <c r="AB62" i="1"/>
  <c r="AB61" i="1"/>
  <c r="AB60" i="1"/>
  <c r="AB59" i="1"/>
  <c r="AB58" i="1"/>
  <c r="AB56" i="1"/>
  <c r="AB55" i="1"/>
  <c r="AB54" i="1"/>
  <c r="AB53" i="1"/>
  <c r="AB52" i="1"/>
  <c r="AB51" i="1"/>
  <c r="AB50" i="1"/>
  <c r="AB48" i="1"/>
  <c r="AB47" i="1"/>
  <c r="AB46" i="1"/>
  <c r="AB45" i="1"/>
  <c r="AB44" i="1"/>
  <c r="AB43" i="1"/>
  <c r="AB42" i="1"/>
  <c r="AB41" i="1"/>
  <c r="AB40" i="1"/>
  <c r="AB39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R36" i="6"/>
  <c r="Q36" i="6"/>
  <c r="P36" i="6"/>
  <c r="H36" i="6"/>
  <c r="G36" i="6"/>
  <c r="F36" i="6"/>
  <c r="R19" i="6"/>
  <c r="Q19" i="6"/>
  <c r="P19" i="6"/>
  <c r="H35" i="6"/>
  <c r="Q18" i="6"/>
  <c r="H19" i="6"/>
  <c r="G19" i="6"/>
  <c r="F19" i="6"/>
  <c r="F35" i="6" l="1"/>
  <c r="P18" i="6"/>
  <c r="Q35" i="6"/>
  <c r="G35" i="6"/>
  <c r="R35" i="6"/>
  <c r="R18" i="6"/>
</calcChain>
</file>

<file path=xl/sharedStrings.xml><?xml version="1.0" encoding="utf-8"?>
<sst xmlns="http://schemas.openxmlformats.org/spreadsheetml/2006/main" count="1364" uniqueCount="374">
  <si>
    <t>BACIA</t>
  </si>
  <si>
    <t>APROVEITAMENTO</t>
  </si>
  <si>
    <t>CAMARGOS</t>
  </si>
  <si>
    <t>ITUTINGA</t>
  </si>
  <si>
    <t>FUNIL-GRANDE</t>
  </si>
  <si>
    <t>FURNAS</t>
  </si>
  <si>
    <t>M.MORAES</t>
  </si>
  <si>
    <t>L.C.BARRETO</t>
  </si>
  <si>
    <t>JAGUARA</t>
  </si>
  <si>
    <t>IGARAPAVA</t>
  </si>
  <si>
    <t>VOLTA GRANDE</t>
  </si>
  <si>
    <t>P.COLÔMBIA</t>
  </si>
  <si>
    <t>CACONDE</t>
  </si>
  <si>
    <t>E.CUNHA</t>
  </si>
  <si>
    <t>A.S.OLIVEIRA</t>
  </si>
  <si>
    <t>MARIMBONDO</t>
  </si>
  <si>
    <t>A.VERMELHA</t>
  </si>
  <si>
    <t>GRANDE</t>
  </si>
  <si>
    <t>PARANAÍBA</t>
  </si>
  <si>
    <t>EMBORCAÇÃO</t>
  </si>
  <si>
    <t>NOVA PONTE</t>
  </si>
  <si>
    <t>MIRANDA</t>
  </si>
  <si>
    <t>ITUMBIARA</t>
  </si>
  <si>
    <t>C.DOURADA</t>
  </si>
  <si>
    <t>SÃO SIMÃO</t>
  </si>
  <si>
    <t>SUB-BACIA</t>
  </si>
  <si>
    <t>PARANÁ</t>
  </si>
  <si>
    <t>ILHA SOLTEIRA</t>
  </si>
  <si>
    <t>TIETÊ</t>
  </si>
  <si>
    <t>PONTE NOVA</t>
  </si>
  <si>
    <t>E.SOUZA</t>
  </si>
  <si>
    <t>BARIRI</t>
  </si>
  <si>
    <t>IBITINGA</t>
  </si>
  <si>
    <t>PROMISSÃO</t>
  </si>
  <si>
    <t>N.AVANHAN.</t>
  </si>
  <si>
    <t>TRÊS IRMÃOS</t>
  </si>
  <si>
    <t>JUPIÁ</t>
  </si>
  <si>
    <t>P.PRIMAVERA</t>
  </si>
  <si>
    <t>PARANAPANEMA</t>
  </si>
  <si>
    <t>JURUMIRIM</t>
  </si>
  <si>
    <t>CHAVANTES</t>
  </si>
  <si>
    <t>L.N.GARCEZ</t>
  </si>
  <si>
    <t>CANOAS I</t>
  </si>
  <si>
    <t>CANOAS II</t>
  </si>
  <si>
    <t>CAPIVARA</t>
  </si>
  <si>
    <t>TAQUARUÇU</t>
  </si>
  <si>
    <t>ROSANA</t>
  </si>
  <si>
    <t>ITAIPU</t>
  </si>
  <si>
    <t>IGUAÇU</t>
  </si>
  <si>
    <t>FOZ DO AREIA</t>
  </si>
  <si>
    <t>SEGREDO</t>
  </si>
  <si>
    <t>JORDÃO</t>
  </si>
  <si>
    <t>S.SANTIAGO</t>
  </si>
  <si>
    <t>S.OSÓRIO</t>
  </si>
  <si>
    <t>S.CAXIAS</t>
  </si>
  <si>
    <t>URUGUAI</t>
  </si>
  <si>
    <t>MACHADINHO</t>
  </si>
  <si>
    <t>ITÁ</t>
  </si>
  <si>
    <t>PASSO FUNDO</t>
  </si>
  <si>
    <t>PELOTAS</t>
  </si>
  <si>
    <t>JACUÍ</t>
  </si>
  <si>
    <t>ERNESTINA</t>
  </si>
  <si>
    <t xml:space="preserve">PASSO REAL </t>
  </si>
  <si>
    <t>ITAÚBA</t>
  </si>
  <si>
    <t>D.FRANCISCA</t>
  </si>
  <si>
    <t>CAPIVARI</t>
  </si>
  <si>
    <t>C.CACHOEIRA</t>
  </si>
  <si>
    <t>PARAGUAI</t>
  </si>
  <si>
    <t>MANSO</t>
  </si>
  <si>
    <t>ITIQUIRA I</t>
  </si>
  <si>
    <t>PB.SUL</t>
  </si>
  <si>
    <t>PARAIBUNA</t>
  </si>
  <si>
    <t>STA. BRANCA</t>
  </si>
  <si>
    <t>JAGUARI</t>
  </si>
  <si>
    <t>FUNIL</t>
  </si>
  <si>
    <t>STA.CECÍLIA</t>
  </si>
  <si>
    <t>SOBRAGI</t>
  </si>
  <si>
    <t>I.POMBOS</t>
  </si>
  <si>
    <t>R.LAJES/PIRAÍ</t>
  </si>
  <si>
    <t>TOCOS</t>
  </si>
  <si>
    <t>FONTES</t>
  </si>
  <si>
    <t>N.PEÇANHA</t>
  </si>
  <si>
    <t>P.PASSOS</t>
  </si>
  <si>
    <t>DOCE</t>
  </si>
  <si>
    <t>PIRACICABA</t>
  </si>
  <si>
    <t>G.AMORIM</t>
  </si>
  <si>
    <t>STO.ANTÔNIO</t>
  </si>
  <si>
    <t>S.GRANDE</t>
  </si>
  <si>
    <t>P.ESTRELA</t>
  </si>
  <si>
    <t>AIMORÉS</t>
  </si>
  <si>
    <t>MASCARENHAS</t>
  </si>
  <si>
    <t>ITABAPOANA</t>
  </si>
  <si>
    <t>ROSAL</t>
  </si>
  <si>
    <t>STA.CLARA</t>
  </si>
  <si>
    <t>TRÊS MARIAS</t>
  </si>
  <si>
    <t>SOBRADINHO</t>
  </si>
  <si>
    <t>ITAPARICA</t>
  </si>
  <si>
    <t>MOXOTÓ</t>
  </si>
  <si>
    <t>P.A.123</t>
  </si>
  <si>
    <t>P.A.4</t>
  </si>
  <si>
    <t>XINGÓ</t>
  </si>
  <si>
    <t>PARNAÍBA</t>
  </si>
  <si>
    <t>B.ESPERANÇA</t>
  </si>
  <si>
    <t>TOCANTINS</t>
  </si>
  <si>
    <t>CANA BRAVA</t>
  </si>
  <si>
    <t>LAJEADO</t>
  </si>
  <si>
    <t>TUCURUÍ</t>
  </si>
  <si>
    <t>AMAZONAS</t>
  </si>
  <si>
    <t>GUAPORÉ</t>
  </si>
  <si>
    <t xml:space="preserve">CURUÁ-UNA </t>
  </si>
  <si>
    <t xml:space="preserve">SÃO </t>
  </si>
  <si>
    <t>FRANCISCO</t>
  </si>
  <si>
    <t>%MLT</t>
  </si>
  <si>
    <t>MÉDIAS</t>
  </si>
  <si>
    <t>NÍVEL</t>
  </si>
  <si>
    <t>ESP.</t>
  </si>
  <si>
    <t>SOBRAD.INCR.</t>
  </si>
  <si>
    <t>GUARAPIRANGA</t>
  </si>
  <si>
    <t>CURUÁ-UNA</t>
  </si>
  <si>
    <t>ENERGIA NATURAL AFLUENTE</t>
  </si>
  <si>
    <t>ENERGIA ARMAZENADA</t>
  </si>
  <si>
    <t>%MAX</t>
  </si>
  <si>
    <t>SUL</t>
  </si>
  <si>
    <t>NORDESTE</t>
  </si>
  <si>
    <t>NORTE</t>
  </si>
  <si>
    <t>H. BORDEN</t>
  </si>
  <si>
    <t>Média mês</t>
  </si>
  <si>
    <t>Média semanal</t>
  </si>
  <si>
    <t>Dia</t>
  </si>
  <si>
    <t xml:space="preserve">ENA Total </t>
  </si>
  <si>
    <t>% MLT</t>
  </si>
  <si>
    <t xml:space="preserve">  Valor até a última data considerada</t>
  </si>
  <si>
    <t>ENA Armazenável</t>
  </si>
  <si>
    <t>SÁ CARVALHO</t>
  </si>
  <si>
    <t>PIRAJU</t>
  </si>
  <si>
    <t>P.PEDRA</t>
  </si>
  <si>
    <t>JAURU</t>
  </si>
  <si>
    <t>JEQUITINHONHA</t>
  </si>
  <si>
    <t>IRAPÉ</t>
  </si>
  <si>
    <t>ITAPEBI</t>
  </si>
  <si>
    <t>OURINHOS</t>
  </si>
  <si>
    <t>CORUMBÁ IV</t>
  </si>
  <si>
    <t>CORUMBÁ I</t>
  </si>
  <si>
    <t>CHAPECÓ</t>
  </si>
  <si>
    <t>CANDONGA</t>
  </si>
  <si>
    <t>PARACATU</t>
  </si>
  <si>
    <t>QUEIMADO</t>
  </si>
  <si>
    <t>PEIXE ANGIC</t>
  </si>
  <si>
    <t>MUCURI</t>
  </si>
  <si>
    <t>CANOAS</t>
  </si>
  <si>
    <t>LAJES</t>
  </si>
  <si>
    <t>VIGÁRIO</t>
  </si>
  <si>
    <t>PARAGUAÇU</t>
  </si>
  <si>
    <t>P.CAVALO</t>
  </si>
  <si>
    <t>MONTE CLARO</t>
  </si>
  <si>
    <t>CORUMBÁ III</t>
  </si>
  <si>
    <t>CAÇU</t>
  </si>
  <si>
    <t>SALTO</t>
  </si>
  <si>
    <t>S.R.VERDINHO</t>
  </si>
  <si>
    <t>ESPORA</t>
  </si>
  <si>
    <t>MONJOLINHO</t>
  </si>
  <si>
    <t>STA CLARA PR</t>
  </si>
  <si>
    <t>FUNDÃO</t>
  </si>
  <si>
    <t>CASTRO ALVES</t>
  </si>
  <si>
    <t>14 DE JULHO</t>
  </si>
  <si>
    <t>ANTAS</t>
  </si>
  <si>
    <t>B. COQUEIROS</t>
  </si>
  <si>
    <t>PICADA</t>
  </si>
  <si>
    <t>ESTREITO TOC</t>
  </si>
  <si>
    <t>ITAJAÍ</t>
  </si>
  <si>
    <t>SALTO PILÃO</t>
  </si>
  <si>
    <t>POSTO</t>
  </si>
  <si>
    <t>C. BRANCO 1</t>
  </si>
  <si>
    <t>C. BRANCO 2</t>
  </si>
  <si>
    <t>S. FACÃO</t>
  </si>
  <si>
    <t>B. BONITA</t>
  </si>
  <si>
    <t>B. GRANDE</t>
  </si>
  <si>
    <t>C. NOVOS</t>
  </si>
  <si>
    <t>Q. QUEIXO</t>
  </si>
  <si>
    <t>S. MESA</t>
  </si>
  <si>
    <t>TAQUARI-</t>
  </si>
  <si>
    <r>
      <t>m</t>
    </r>
    <r>
      <rPr>
        <vertAlign val="superscript"/>
        <sz val="12"/>
        <rFont val="Arial"/>
        <family val="2"/>
      </rPr>
      <t>3</t>
    </r>
    <r>
      <rPr>
        <sz val="12"/>
        <rFont val="Arial"/>
        <family val="2"/>
      </rPr>
      <t>/s</t>
    </r>
  </si>
  <si>
    <t>ARM.</t>
  </si>
  <si>
    <t>AFL.</t>
  </si>
  <si>
    <t>TUR.</t>
  </si>
  <si>
    <t>VER.</t>
  </si>
  <si>
    <t>(m)</t>
  </si>
  <si>
    <t>VOLUME (%VU)</t>
  </si>
  <si>
    <t>INC.</t>
  </si>
  <si>
    <t>VALORES DO DIA</t>
  </si>
  <si>
    <t>RDH - RELATÓRIO DIÁRIO DA SITUAÇÃO HIDRÁULICO-HIDROLÓGICA DAS USINAS HIDRELÉTRICAS DO SIN</t>
  </si>
  <si>
    <t>VER. - Vazão vertida média diária.</t>
  </si>
  <si>
    <t>TUR. - Vazão turbinada média diária.</t>
  </si>
  <si>
    <t>EVP.</t>
  </si>
  <si>
    <t>Usos</t>
  </si>
  <si>
    <t>Con.</t>
  </si>
  <si>
    <t>% MLT - Percentual da vazão média de longo termo do mês correspondente.</t>
  </si>
  <si>
    <t>ARM. - Percentual de volume útil armazenado no reservatório, às 24h.</t>
  </si>
  <si>
    <t>OBS.</t>
  </si>
  <si>
    <t>DFL.</t>
  </si>
  <si>
    <r>
      <t>VAZÃO (m</t>
    </r>
    <r>
      <rPr>
        <b/>
        <vertAlign val="superscript"/>
        <sz val="12"/>
        <rFont val="Arial"/>
        <family val="2"/>
      </rPr>
      <t>3</t>
    </r>
    <r>
      <rPr>
        <b/>
        <sz val="12"/>
        <rFont val="Arial"/>
        <family val="2"/>
      </rPr>
      <t>/s)</t>
    </r>
  </si>
  <si>
    <t xml:space="preserve">ESP. -  Percentual de volume útil máximo para o dia, com vistas à operação </t>
  </si>
  <si>
    <t>INC. - Vazão incremental (lateral) média diária consistida.</t>
  </si>
  <si>
    <t xml:space="preserve">             de controle de cheias.</t>
  </si>
  <si>
    <t>RES.</t>
  </si>
  <si>
    <t>NIVEL RES. - Nivel d'água de montante (reservatório), às 24h.</t>
  </si>
  <si>
    <t>RNI - Nível máximo limitado em 257,20m.</t>
  </si>
  <si>
    <t>TRA.</t>
  </si>
  <si>
    <t>OTR.</t>
  </si>
  <si>
    <t>ART.</t>
  </si>
  <si>
    <t>SANTANA</t>
  </si>
  <si>
    <t>#</t>
  </si>
  <si>
    <t>OVE - Ocupação do Volume de Espera.</t>
  </si>
  <si>
    <t>VAZÃO NATURAL</t>
  </si>
  <si>
    <t>DFL. - Vazão defluente total média diária, liberada a jusante do aproveitamento.</t>
  </si>
  <si>
    <t>TRA. - Vazão transferida ou recebida de outro reservatório.</t>
  </si>
  <si>
    <t>AFL. - Vazão afluente média diária, obtida por balanço hídrico do reservatório.</t>
  </si>
  <si>
    <t>Usos Con. - Vazão relativa aos usos consuntivos de toda a bacia.</t>
  </si>
  <si>
    <t>EVP. -  Vazão relativa à evaporação líquida do reservatório (diferença entre a evaporação do lago</t>
  </si>
  <si>
    <t xml:space="preserve">               e a evapotranspiração da área original do reservatório).</t>
  </si>
  <si>
    <t>OTR. - Vazão restituída ao rio a jusante, por meio de outras estruturas.</t>
  </si>
  <si>
    <t># - Vazão artificial, considera vazões teóricas transferidas.</t>
  </si>
  <si>
    <t>ART. - Vazão artificial (considera as transferências teóricas de água na bacia)</t>
  </si>
  <si>
    <t>BILLINGS</t>
  </si>
  <si>
    <t>S. LOURENÇO</t>
  </si>
  <si>
    <t>BILL. + PEDRAS</t>
  </si>
  <si>
    <t>ND - Não Disponível</t>
  </si>
  <si>
    <t>VR - Volume de Espera Revisto</t>
  </si>
  <si>
    <t>SÃO SALVADOR</t>
  </si>
  <si>
    <t>BATALHA</t>
  </si>
  <si>
    <t>SIMPLÍCIO</t>
  </si>
  <si>
    <t>FOZ DO CHAPECÓ</t>
  </si>
  <si>
    <t>IJUÍ</t>
  </si>
  <si>
    <t>SÃO JOSÉ</t>
  </si>
  <si>
    <t>PASSO SÃO JOÃO</t>
  </si>
  <si>
    <t>MAUÁ</t>
  </si>
  <si>
    <t>BAGUARI</t>
  </si>
  <si>
    <t>MADEIRA</t>
  </si>
  <si>
    <t>JIRAU</t>
  </si>
  <si>
    <t>SANTO ANTÔNIO</t>
  </si>
  <si>
    <t>JAMARI</t>
  </si>
  <si>
    <t>SAMUEL</t>
  </si>
  <si>
    <t>ARIPUANÃ</t>
  </si>
  <si>
    <t>DARDANELOS</t>
  </si>
  <si>
    <t>JI-PARANÁ</t>
  </si>
  <si>
    <t>RONDON II</t>
  </si>
  <si>
    <t>FOZ RIO CLARO</t>
  </si>
  <si>
    <t>PARAOPEBA</t>
  </si>
  <si>
    <t>RETIRO BAIXO</t>
  </si>
  <si>
    <t>BAIXO IGUAÇU</t>
  </si>
  <si>
    <t>AGO</t>
  </si>
  <si>
    <t>ENA's - SUBSISTEMA NORDESTE</t>
  </si>
  <si>
    <t>ARMAZENAMENTOS (%En. Armaz. Máxima)</t>
  </si>
  <si>
    <t>ENA's - SUBSISTEMA SUL</t>
  </si>
  <si>
    <t>ENA's - SUBSISTEMA NORTE</t>
  </si>
  <si>
    <t>ENA's - BACIA DO RIO GRANDE</t>
  </si>
  <si>
    <t>ENA's - BACIA DO RIO IGUAÇU</t>
  </si>
  <si>
    <t>ENA's - BACIA DO RIO PARANAÍBA</t>
  </si>
  <si>
    <t>ENA's - BACIA DO RIO URUGUAI</t>
  </si>
  <si>
    <t>ENA's - BACIA DO RIO TIETÊ</t>
  </si>
  <si>
    <t>ENA's - BACIA DO RIO JACUÍ</t>
  </si>
  <si>
    <t>ENA's - BACIA DO RIO PARANAPANEMA</t>
  </si>
  <si>
    <t>ENA's - BACIA DO RIO SÃO FRANCISCO</t>
  </si>
  <si>
    <t>ENA's - BACIA DO RIO PARANÁ</t>
  </si>
  <si>
    <t>ENA's - BACIA DO RIO TOCANTINS</t>
  </si>
  <si>
    <t>ENA's - BACIA DO RIO PARAGUAI</t>
  </si>
  <si>
    <t>ENA's - BACIA DO RIO ITABAPOANA</t>
  </si>
  <si>
    <t>ENA's - BACIA DO RIO PARAGUAÇU</t>
  </si>
  <si>
    <t>ENA's - BACIA DO RIO PARAÍBA DO SUL</t>
  </si>
  <si>
    <t>ENA's - BACIA DO RIO CAPIVARI</t>
  </si>
  <si>
    <t>ENA's - BACIA DO RIO PARNAÍBA</t>
  </si>
  <si>
    <t>ENA's - BACIA DO RIO DOCE</t>
  </si>
  <si>
    <t>ENA's - BACIA DO RIO ITAJAÍ</t>
  </si>
  <si>
    <t>ENA's - BACIA DO RIO AMAZONAS</t>
  </si>
  <si>
    <t>ENA's - BACIA DO RIO MUCURI</t>
  </si>
  <si>
    <t>ENA's - BACIA DO RIO JEQUITINHONHA</t>
  </si>
  <si>
    <t>E.S. + PINHEIROS</t>
  </si>
  <si>
    <t>UATUMÃ</t>
  </si>
  <si>
    <t>BALBINA</t>
  </si>
  <si>
    <t>ARAGUARI</t>
  </si>
  <si>
    <t>COARACY NUNES</t>
  </si>
  <si>
    <t>GARIBALDI</t>
  </si>
  <si>
    <t>ANTA</t>
  </si>
  <si>
    <t>C. CALDEIRÃO</t>
  </si>
  <si>
    <t>FERREIRA GOMES</t>
  </si>
  <si>
    <t>SINOP</t>
  </si>
  <si>
    <t>COLÍDER</t>
  </si>
  <si>
    <t>TELES PIRES</t>
  </si>
  <si>
    <t>SÃO MANOEL</t>
  </si>
  <si>
    <t/>
  </si>
  <si>
    <t>JARI</t>
  </si>
  <si>
    <t>STO ANTÔNIO JARI</t>
  </si>
  <si>
    <t>XINGÚ</t>
  </si>
  <si>
    <t>BELO MONTE</t>
  </si>
  <si>
    <t>ENA's - SUBSISTEMA SUDESTE / CENTRO-OESTE</t>
  </si>
  <si>
    <t>PIMENTAL</t>
  </si>
  <si>
    <t>ENA (65%Arm)</t>
  </si>
  <si>
    <r>
      <t>ENA</t>
    </r>
    <r>
      <rPr>
        <sz val="14"/>
        <rFont val="Arial"/>
        <family val="2"/>
      </rPr>
      <t xml:space="preserve"> </t>
    </r>
    <r>
      <rPr>
        <sz val="12"/>
        <rFont val="Arial"/>
        <family val="2"/>
      </rPr>
      <t>(65%Arm)</t>
    </r>
  </si>
  <si>
    <t>ENA (Queda)</t>
  </si>
  <si>
    <t>Energia Natural Afluente calculada com a produtibilidade média (considerando o armazenamento a 65%)</t>
  </si>
  <si>
    <t>Energia Natural Afluente calculada com a produtibilidade considerando o armazenamento real do dia</t>
  </si>
  <si>
    <t>Percentual da ENA Média de Longo Termo</t>
  </si>
  <si>
    <t>Energia Natural Afluente excluída a Energia Vertida</t>
  </si>
  <si>
    <t>Energia Natural Afluente Total</t>
  </si>
  <si>
    <t>Total (%MLT)</t>
  </si>
  <si>
    <r>
      <t>Total (MW</t>
    </r>
    <r>
      <rPr>
        <b/>
        <vertAlign val="subscript"/>
        <sz val="12"/>
        <rFont val="Arial"/>
        <family val="2"/>
      </rPr>
      <t>med</t>
    </r>
    <r>
      <rPr>
        <b/>
        <sz val="12"/>
        <rFont val="Arial"/>
        <family val="2"/>
      </rPr>
      <t>)</t>
    </r>
  </si>
  <si>
    <t>Armaz (% MLT)</t>
  </si>
  <si>
    <t>SUDESTE / 
CENTRO-OESTE</t>
  </si>
  <si>
    <t>PARAÍBA DO SUL / 
LAJES</t>
  </si>
  <si>
    <t>SISTEMA INTERLIGADO NACIONAL
RDH - RELATÓRIO DIÁRIO DA SITUAÇÃO HIDROENERGÉTICA NAS BACIAS</t>
  </si>
  <si>
    <t>SISTEMA INTERLIGADO NACIONAL
RDH - RELATÓRIO DIÁRIO DA SITUAÇÃO HIDROENERGÉTICA NOS SUBSISTEMAS</t>
  </si>
  <si>
    <t>SISTEMA INTERLIGADO NACIONAL - BACIAS PRINCIPAIS
RDH - RELATÓRIO DIÁRIO DA SITUAÇÃO HIDROENERGÉTICA NAS BACIAS</t>
  </si>
  <si>
    <t>SISTEMA INTERLIGADO NACIONAL - OUTRAS BACIAS
RDH - RELATÓRIO DIÁRIO DA SITUAÇÃO HIDROENERGÉTICA NAS BACIAS</t>
  </si>
  <si>
    <r>
      <t>ENA</t>
    </r>
    <r>
      <rPr>
        <sz val="14"/>
        <color indexed="63"/>
        <rFont val="Arial"/>
        <family val="2"/>
      </rPr>
      <t xml:space="preserve"> </t>
    </r>
    <r>
      <rPr>
        <sz val="12"/>
        <color indexed="63"/>
        <rFont val="Arial"/>
        <family val="2"/>
      </rPr>
      <t>(65%Arm)</t>
    </r>
  </si>
  <si>
    <r>
      <t>Total (MW</t>
    </r>
    <r>
      <rPr>
        <b/>
        <vertAlign val="subscript"/>
        <sz val="12"/>
        <color indexed="63"/>
        <rFont val="Arial"/>
        <family val="2"/>
      </rPr>
      <t>med</t>
    </r>
    <r>
      <rPr>
        <b/>
        <sz val="12"/>
        <color indexed="63"/>
        <rFont val="Arial"/>
        <family val="2"/>
      </rPr>
      <t>)</t>
    </r>
  </si>
  <si>
    <r>
      <t xml:space="preserve">Representa </t>
    </r>
    <r>
      <rPr>
        <b/>
        <sz val="12"/>
        <color indexed="63"/>
        <rFont val="Arial"/>
        <family val="2"/>
      </rPr>
      <t>1,9%</t>
    </r>
    <r>
      <rPr>
        <sz val="12"/>
        <color indexed="63"/>
        <rFont val="Arial"/>
        <family val="2"/>
      </rPr>
      <t xml:space="preserve"> do Armaz. S</t>
    </r>
  </si>
  <si>
    <r>
      <t xml:space="preserve">Representa </t>
    </r>
    <r>
      <rPr>
        <b/>
        <sz val="12"/>
        <color indexed="63"/>
        <rFont val="Arial"/>
        <family val="2"/>
      </rPr>
      <t>0,3%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</si>
  <si>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3,6%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</si>
  <si>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0%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</si>
  <si>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1,9%</t>
    </r>
    <r>
      <rPr>
        <sz val="12"/>
        <color indexed="63"/>
        <rFont val="Arial"/>
        <family val="2"/>
      </rPr>
      <t xml:space="preserve"> do Armaz. NE</t>
    </r>
  </si>
  <si>
    <r>
      <t xml:space="preserve">Representa </t>
    </r>
    <r>
      <rPr>
        <b/>
        <sz val="12"/>
        <color indexed="63"/>
        <rFont val="Arial"/>
        <family val="2"/>
      </rPr>
      <t>1,0%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</si>
  <si>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1,3%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</si>
  <si>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0,5%</t>
    </r>
    <r>
      <rPr>
        <sz val="12"/>
        <color indexed="63"/>
        <rFont val="Arial"/>
        <family val="2"/>
      </rPr>
      <t xml:space="preserve"> do Armaz. NE</t>
    </r>
  </si>
  <si>
    <r>
      <t xml:space="preserve">Representa </t>
    </r>
    <r>
      <rPr>
        <b/>
        <sz val="12"/>
        <color indexed="63"/>
        <rFont val="Arial"/>
        <family val="2"/>
      </rPr>
      <t>0%</t>
    </r>
    <r>
      <rPr>
        <sz val="12"/>
        <color indexed="63"/>
        <rFont val="Arial"/>
        <family val="2"/>
      </rPr>
      <t xml:space="preserve"> do Armaz. S</t>
    </r>
  </si>
  <si>
    <r>
      <t xml:space="preserve">Representa </t>
    </r>
    <r>
      <rPr>
        <b/>
        <sz val="12"/>
        <color indexed="63"/>
        <rFont val="Arial"/>
        <family val="2"/>
      </rPr>
      <t>0%</t>
    </r>
    <r>
      <rPr>
        <sz val="12"/>
        <color indexed="63"/>
        <rFont val="Arial"/>
        <family val="2"/>
      </rPr>
      <t xml:space="preserve"> do Armaz. N</t>
    </r>
  </si>
  <si>
    <t>ENA's - BACIA DO RIO ARAGUARI</t>
  </si>
  <si>
    <t>ULT.3 DIAS</t>
  </si>
  <si>
    <t>SISTEMA INTERLIGADO NACIONAL
RDH - RELATÓRIO DIÁRIO DA SITUAÇÃO HIDROENERGÉTICA NOS RESERVATÓRIOS EQUIVALENTES DE ENERGIA</t>
  </si>
  <si>
    <t>SUDESTE</t>
  </si>
  <si>
    <r>
      <t xml:space="preserve">Representa </t>
    </r>
    <r>
      <rPr>
        <b/>
        <sz val="12"/>
        <color indexed="63"/>
        <rFont val="Arial"/>
        <family val="2"/>
      </rPr>
      <t>0,6%</t>
    </r>
    <r>
      <rPr>
        <sz val="12"/>
        <color indexed="63"/>
        <rFont val="Arial"/>
        <family val="2"/>
      </rPr>
      <t xml:space="preserve"> do Armaz. NE</t>
    </r>
  </si>
  <si>
    <r>
      <t xml:space="preserve">Representa </t>
    </r>
    <r>
      <rPr>
        <b/>
        <sz val="12"/>
        <color indexed="63"/>
        <rFont val="Arial"/>
        <family val="2"/>
      </rPr>
      <t>97,0%</t>
    </r>
    <r>
      <rPr>
        <sz val="12"/>
        <color indexed="63"/>
        <rFont val="Arial"/>
        <family val="2"/>
      </rPr>
      <t xml:space="preserve"> do Armaz. NE</t>
    </r>
  </si>
  <si>
    <r>
      <t xml:space="preserve">Representa </t>
    </r>
    <r>
      <rPr>
        <b/>
        <sz val="12"/>
        <color indexed="63"/>
        <rFont val="Arial"/>
        <family val="2"/>
      </rPr>
      <t>17,3%</t>
    </r>
    <r>
      <rPr>
        <sz val="12"/>
        <color indexed="63"/>
        <rFont val="Arial"/>
        <family val="2"/>
      </rPr>
      <t xml:space="preserve"> do Armaz. SE</t>
    </r>
  </si>
  <si>
    <t>SISTEMA INTERLIGADO NACIONAL - BACIAS PRINCIPAIS
RDH - RELATÓRIO DIÁRIO DA SITUAÇÃO HIDROENERGÉTICA NOS RESERVATÓRIOS EQUIVALENTES DE ENERGIA</t>
  </si>
  <si>
    <t>ENA's - REE SUDESTE</t>
  </si>
  <si>
    <t>ENA's - REE PARANÁ</t>
  </si>
  <si>
    <t>ENA's - REE ITAIPU</t>
  </si>
  <si>
    <t>ENA's - REE MADEIRA</t>
  </si>
  <si>
    <t>ENA's - REE TELES PIRES</t>
  </si>
  <si>
    <t>ENA's - REE SUL</t>
  </si>
  <si>
    <t>ENA's - REE NORDESTE</t>
  </si>
  <si>
    <t>ENA's - REE NORTE</t>
  </si>
  <si>
    <t>ENA's - REE BELO MONTE</t>
  </si>
  <si>
    <t>SÃO FRANCISCO</t>
  </si>
  <si>
    <t>SÃO DOMINGOS</t>
  </si>
  <si>
    <t>MANAUS-AMAPÁ</t>
  </si>
  <si>
    <t>ENA's - REE PARANAPANEMA</t>
  </si>
  <si>
    <t>ENA's - REE IGUAÇU</t>
  </si>
  <si>
    <t>ENA's - REE MANAUS-AMAPÁ</t>
  </si>
  <si>
    <t>O Volume Útil (VU) compreende o armazenamento disponível entre a cota mínima e a cota máxima de operação oficiais. Quando os valores atingem índices abaixo da cota mínima preestabelecida, são apresentados como 0,0%.</t>
  </si>
  <si>
    <r>
      <t xml:space="preserve">Representa </t>
    </r>
    <r>
      <rPr>
        <b/>
        <sz val="12"/>
        <color indexed="63"/>
        <rFont val="Arial"/>
        <family val="2"/>
      </rPr>
      <t>25,2%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</si>
  <si>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38,4%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</si>
  <si>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4,7%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</si>
  <si>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5,8%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</si>
  <si>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1,8%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</si>
  <si>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51,2%</t>
    </r>
    <r>
      <rPr>
        <sz val="12"/>
        <color indexed="63"/>
        <rFont val="Arial"/>
        <family val="2"/>
      </rPr>
      <t xml:space="preserve"> do Armaz. S</t>
    </r>
  </si>
  <si>
    <r>
      <t xml:space="preserve">Representa </t>
    </r>
    <r>
      <rPr>
        <b/>
        <sz val="12"/>
        <color indexed="63"/>
        <rFont val="Arial"/>
        <family val="2"/>
      </rPr>
      <t>30,2%</t>
    </r>
    <r>
      <rPr>
        <sz val="12"/>
        <color indexed="63"/>
        <rFont val="Arial"/>
        <family val="2"/>
      </rPr>
      <t xml:space="preserve"> do Armaz. S</t>
    </r>
  </si>
  <si>
    <r>
      <t xml:space="preserve">Representa </t>
    </r>
    <r>
      <rPr>
        <b/>
        <sz val="12"/>
        <color indexed="63"/>
        <rFont val="Arial"/>
        <family val="2"/>
      </rPr>
      <t>15,4%</t>
    </r>
    <r>
      <rPr>
        <sz val="12"/>
        <color indexed="63"/>
        <rFont val="Arial"/>
        <family val="2"/>
      </rPr>
      <t xml:space="preserve"> do Armaz. S</t>
    </r>
  </si>
  <si>
    <r>
      <t xml:space="preserve">Representa </t>
    </r>
    <r>
      <rPr>
        <b/>
        <sz val="12"/>
        <color indexed="63"/>
        <rFont val="Arial"/>
        <family val="2"/>
      </rPr>
      <t>5,4%</t>
    </r>
    <r>
      <rPr>
        <sz val="12"/>
        <color indexed="63"/>
        <rFont val="Arial"/>
        <family val="2"/>
      </rPr>
      <t xml:space="preserve"> do Armaz. N</t>
    </r>
  </si>
  <si>
    <r>
      <t xml:space="preserve">Representa </t>
    </r>
    <r>
      <rPr>
        <b/>
        <sz val="12"/>
        <color indexed="63"/>
        <rFont val="Arial"/>
        <family val="2"/>
      </rPr>
      <t>0,6%</t>
    </r>
    <r>
      <rPr>
        <sz val="12"/>
        <color indexed="63"/>
        <rFont val="Arial"/>
        <family val="2"/>
      </rPr>
      <t xml:space="preserve"> do Armaz. SE</t>
    </r>
  </si>
  <si>
    <r>
      <t xml:space="preserve">Representa </t>
    </r>
    <r>
      <rPr>
        <b/>
        <sz val="12"/>
        <color indexed="63"/>
        <rFont val="Arial"/>
        <family val="2"/>
      </rPr>
      <t>94,6%</t>
    </r>
    <r>
      <rPr>
        <sz val="12"/>
        <color indexed="63"/>
        <rFont val="Arial"/>
        <family val="2"/>
      </rPr>
      <t xml:space="preserve"> do Armaz. N</t>
    </r>
  </si>
  <si>
    <t>SAO ROQUE</t>
  </si>
  <si>
    <t>B. BRAUNA</t>
  </si>
  <si>
    <t>SANTA MARIA DA VITÓRIA</t>
  </si>
  <si>
    <t>SUIÇA</t>
  </si>
  <si>
    <t>ENA's - BACIA DO RIO SANTA MARIA DA VITÓRIA</t>
  </si>
  <si>
    <t>JUL</t>
  </si>
  <si>
    <t>Data considerada: 29/08/2024</t>
  </si>
  <si>
    <t>ULT.6 DIAS</t>
  </si>
  <si>
    <t>-</t>
  </si>
  <si>
    <t>03/08-09/08</t>
  </si>
  <si>
    <t>10/08-16/08</t>
  </si>
  <si>
    <t>17/08-23/08</t>
  </si>
  <si>
    <t>24/08-29/08</t>
  </si>
  <si>
    <t>até 29/08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</si>
</sst>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dd/mm/yy"/>
    <numFmt numFmtId="166" formatCode="dd/mm"/>
    <numFmt numFmtId="167" formatCode="00"/>
  </numFmts>
  <fonts count="33" x14ac:knownFonts="1">
    <font>
      <sz val="10"/>
      <name val="Arial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sz val="10"/>
      <name val="MS Sans Serif"/>
      <family val="2"/>
    </font>
    <font>
      <vertAlign val="superscript"/>
      <sz val="12"/>
      <name val="Arial"/>
      <family val="2"/>
    </font>
    <font>
      <b/>
      <vertAlign val="superscript"/>
      <sz val="12"/>
      <name val="Arial"/>
      <family val="2"/>
    </font>
    <font>
      <b/>
      <sz val="12"/>
      <color indexed="18"/>
      <name val="Arial"/>
      <family val="2"/>
    </font>
    <font>
      <sz val="14"/>
      <name val="Arial"/>
      <family val="2"/>
    </font>
    <font>
      <sz val="11"/>
      <name val="Arial"/>
      <family val="2"/>
    </font>
    <font>
      <b/>
      <vertAlign val="subscript"/>
      <sz val="12"/>
      <name val="Arial"/>
      <family val="2"/>
    </font>
    <font>
      <b/>
      <sz val="12"/>
      <color indexed="63"/>
      <name val="Arial"/>
      <family val="2"/>
    </font>
    <font>
      <sz val="12"/>
      <color indexed="63"/>
      <name val="Arial"/>
      <family val="2"/>
    </font>
    <font>
      <sz val="14"/>
      <color indexed="63"/>
      <name val="Arial"/>
      <family val="2"/>
    </font>
    <font>
      <b/>
      <vertAlign val="subscript"/>
      <sz val="12"/>
      <color indexed="63"/>
      <name val="Arial"/>
      <family val="2"/>
    </font>
    <font>
      <sz val="11"/>
      <color theme="1"/>
      <name val="Calibri"/>
      <family val="2"/>
      <scheme val="minor"/>
    </font>
    <font>
      <b/>
      <sz val="12"/>
      <color theme="1" tint="0.34998626667073579"/>
      <name val="Arial"/>
      <family val="2"/>
    </font>
    <font>
      <sz val="10"/>
      <color theme="1" tint="0.499984740745262"/>
      <name val="Arial"/>
      <family val="2"/>
    </font>
    <font>
      <b/>
      <sz val="11"/>
      <color theme="0"/>
      <name val="Arial"/>
      <family val="2"/>
    </font>
    <font>
      <b/>
      <sz val="11"/>
      <color theme="6" tint="-0.499984740745262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 tint="0.34998626667073579"/>
      <name val="Arial"/>
      <family val="2"/>
    </font>
    <font>
      <b/>
      <sz val="10"/>
      <color theme="1" tint="0.34998626667073579"/>
      <name val="Arial"/>
      <family val="2"/>
    </font>
    <font>
      <sz val="12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b/>
      <sz val="12"/>
      <color theme="0"/>
      <name val="Arial"/>
      <family val="2"/>
    </font>
    <font>
      <b/>
      <sz val="14"/>
      <color theme="1" tint="0.34998626667073579"/>
      <name val="Arial"/>
      <family val="2"/>
    </font>
    <font>
      <b/>
      <sz val="14"/>
      <color theme="0"/>
      <name val="Arial"/>
      <family val="2"/>
    </font>
    <font>
      <sz val="11"/>
      <color theme="1" tint="0.34998626667073579"/>
      <name val="Arial"/>
      <family val="2"/>
    </font>
    <font>
      <b/>
      <sz val="11.5"/>
      <color theme="1" tint="0.34998626667073579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42"/>
      </patternFill>
    </fill>
    <fill>
      <patternFill patternType="solid">
        <fgColor theme="0"/>
        <bgColor indexed="64"/>
      </patternFill>
    </fill>
    <fill>
      <patternFill patternType="solid">
        <fgColor theme="6" tint="-0.499984740745262"/>
        <bgColor indexed="64"/>
      </patternFill>
    </fill>
    <fill>
      <gradientFill>
        <stop position="0">
          <color theme="6" tint="-0.49803155613879818"/>
        </stop>
        <stop position="1">
          <color theme="6" tint="0.59999389629810485"/>
        </stop>
      </gradient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gradientFill>
        <stop position="0">
          <color theme="6" tint="-0.49803155613879818"/>
        </stop>
        <stop position="1">
          <color theme="6" tint="0.80001220740379042"/>
        </stop>
      </gradientFill>
    </fill>
  </fills>
  <borders count="12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 style="dashed">
        <color indexed="64"/>
      </left>
      <right/>
      <top/>
      <bottom/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ashed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dashed">
        <color indexed="64"/>
      </left>
      <right style="double">
        <color indexed="64"/>
      </right>
      <top style="dashed">
        <color indexed="64"/>
      </top>
      <bottom/>
      <diagonal/>
    </border>
    <border>
      <left style="dashed">
        <color indexed="64"/>
      </left>
      <right style="double">
        <color indexed="64"/>
      </right>
      <top/>
      <bottom/>
      <diagonal/>
    </border>
    <border>
      <left style="dashed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ashed">
        <color indexed="64"/>
      </left>
      <right/>
      <top style="double">
        <color indexed="64"/>
      </top>
      <bottom/>
      <diagonal/>
    </border>
    <border>
      <left style="dashed">
        <color indexed="64"/>
      </left>
      <right style="double">
        <color indexed="64"/>
      </right>
      <top/>
      <bottom style="dash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ashed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ashed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 style="dashed">
        <color indexed="64"/>
      </top>
      <bottom style="dashed">
        <color indexed="64"/>
      </bottom>
      <diagonal/>
    </border>
    <border>
      <left style="double">
        <color indexed="64"/>
      </left>
      <right/>
      <top style="dashed">
        <color indexed="64"/>
      </top>
      <bottom/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dashed">
        <color indexed="64"/>
      </bottom>
      <diagonal/>
    </border>
    <border>
      <left style="thin">
        <color indexed="64"/>
      </left>
      <right style="double">
        <color indexed="64"/>
      </right>
      <top/>
      <bottom style="dashed">
        <color indexed="64"/>
      </bottom>
      <diagonal/>
    </border>
    <border>
      <left style="double">
        <color indexed="64"/>
      </left>
      <right/>
      <top/>
      <bottom style="dashed">
        <color indexed="64"/>
      </bottom>
      <diagonal/>
    </border>
    <border>
      <left/>
      <right style="double">
        <color indexed="64"/>
      </right>
      <top style="dashed">
        <color indexed="64"/>
      </top>
      <bottom/>
      <diagonal/>
    </border>
    <border>
      <left style="thin">
        <color indexed="64"/>
      </left>
      <right style="double">
        <color indexed="64"/>
      </right>
      <top style="dashed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ashed">
        <color indexed="64"/>
      </bottom>
      <diagonal/>
    </border>
    <border>
      <left/>
      <right style="double">
        <color indexed="64"/>
      </right>
      <top style="double">
        <color indexed="64"/>
      </top>
      <bottom style="dashed">
        <color indexed="64"/>
      </bottom>
      <diagonal/>
    </border>
    <border>
      <left style="double">
        <color indexed="64"/>
      </left>
      <right/>
      <top style="dotted">
        <color indexed="64"/>
      </top>
      <bottom/>
      <diagonal/>
    </border>
    <border>
      <left/>
      <right style="double">
        <color indexed="64"/>
      </right>
      <top style="dotted">
        <color indexed="64"/>
      </top>
      <bottom/>
      <diagonal/>
    </border>
    <border>
      <left style="thin">
        <color indexed="64"/>
      </left>
      <right style="double">
        <color indexed="64"/>
      </right>
      <top style="dotted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ashed">
        <color indexed="64"/>
      </top>
      <bottom style="double">
        <color indexed="64"/>
      </bottom>
      <diagonal/>
    </border>
    <border>
      <left/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tted">
        <color indexed="64"/>
      </bottom>
      <diagonal/>
    </border>
    <border>
      <left/>
      <right style="double">
        <color indexed="64"/>
      </right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/>
      <bottom style="dotted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/>
      <top/>
      <bottom style="dashed">
        <color indexed="64"/>
      </bottom>
      <diagonal/>
    </border>
    <border>
      <left style="double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dashed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/>
      <top style="dashed">
        <color indexed="64"/>
      </top>
      <bottom/>
      <diagonal/>
    </border>
    <border>
      <left style="double">
        <color indexed="64"/>
      </left>
      <right style="thin">
        <color indexed="64"/>
      </right>
      <top style="dashed">
        <color indexed="64"/>
      </top>
      <bottom/>
      <diagonal/>
    </border>
    <border>
      <left style="thin">
        <color indexed="64"/>
      </left>
      <right style="thin">
        <color indexed="64"/>
      </right>
      <top style="dashed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/>
      <top style="double">
        <color indexed="64"/>
      </top>
      <bottom style="dashed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ashed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ashed">
        <color indexed="64"/>
      </bottom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 style="double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double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/>
    <xf numFmtId="0" fontId="16" fillId="3" borderId="0" applyNumberFormat="0" applyBorder="0" applyAlignment="0" applyProtection="0"/>
    <xf numFmtId="0" fontId="5" fillId="0" borderId="0"/>
  </cellStyleXfs>
  <cellXfs count="53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6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2" fillId="0" borderId="6" xfId="0" applyFont="1" applyBorder="1" applyAlignment="1">
      <alignment horizontal="left"/>
    </xf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2" fillId="0" borderId="14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2" fillId="0" borderId="0" xfId="0" applyFont="1" applyAlignment="1">
      <alignment horizontal="right"/>
    </xf>
    <xf numFmtId="0" fontId="1" fillId="0" borderId="1" xfId="0" applyFont="1" applyBorder="1"/>
    <xf numFmtId="0" fontId="4" fillId="0" borderId="0" xfId="0" applyFont="1"/>
    <xf numFmtId="0" fontId="1" fillId="0" borderId="16" xfId="0" applyFont="1" applyBorder="1" applyAlignment="1">
      <alignment horizontal="center"/>
    </xf>
    <xf numFmtId="0" fontId="2" fillId="0" borderId="17" xfId="0" applyFont="1" applyBorder="1" applyAlignment="1">
      <alignment horizontal="left"/>
    </xf>
    <xf numFmtId="0" fontId="2" fillId="0" borderId="18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19" xfId="0" applyFont="1" applyBorder="1" applyAlignment="1">
      <alignment horizontal="left"/>
    </xf>
    <xf numFmtId="0" fontId="1" fillId="0" borderId="20" xfId="0" applyFont="1" applyBorder="1" applyAlignment="1">
      <alignment horizontal="left"/>
    </xf>
    <xf numFmtId="0" fontId="2" fillId="0" borderId="21" xfId="0" applyFont="1" applyBorder="1" applyAlignment="1">
      <alignment horizontal="left"/>
    </xf>
    <xf numFmtId="0" fontId="2" fillId="0" borderId="22" xfId="0" applyFont="1" applyBorder="1" applyAlignment="1">
      <alignment horizontal="left"/>
    </xf>
    <xf numFmtId="0" fontId="1" fillId="2" borderId="16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0" borderId="24" xfId="0" applyFont="1" applyBorder="1" applyAlignment="1">
      <alignment horizontal="left"/>
    </xf>
    <xf numFmtId="0" fontId="2" fillId="0" borderId="25" xfId="0" applyFont="1" applyBorder="1" applyAlignment="1">
      <alignment horizontal="left"/>
    </xf>
    <xf numFmtId="0" fontId="1" fillId="0" borderId="26" xfId="0" applyFont="1" applyBorder="1" applyAlignment="1">
      <alignment horizontal="left"/>
    </xf>
    <xf numFmtId="0" fontId="2" fillId="0" borderId="25" xfId="0" applyFont="1" applyBorder="1"/>
    <xf numFmtId="0" fontId="2" fillId="2" borderId="25" xfId="0" applyFont="1" applyFill="1" applyBorder="1"/>
    <xf numFmtId="0" fontId="2" fillId="2" borderId="27" xfId="0" applyFont="1" applyFill="1" applyBorder="1"/>
    <xf numFmtId="0" fontId="2" fillId="0" borderId="1" xfId="0" applyFont="1" applyBorder="1"/>
    <xf numFmtId="0" fontId="2" fillId="2" borderId="1" xfId="0" applyFont="1" applyFill="1" applyBorder="1"/>
    <xf numFmtId="0" fontId="2" fillId="2" borderId="28" xfId="0" applyFont="1" applyFill="1" applyBorder="1"/>
    <xf numFmtId="0" fontId="1" fillId="0" borderId="25" xfId="0" applyFont="1" applyBorder="1"/>
    <xf numFmtId="0" fontId="2" fillId="0" borderId="10" xfId="0" applyFont="1" applyBorder="1" applyAlignment="1">
      <alignment horizontal="left"/>
    </xf>
    <xf numFmtId="0" fontId="2" fillId="2" borderId="5" xfId="0" applyFont="1" applyFill="1" applyBorder="1"/>
    <xf numFmtId="0" fontId="2" fillId="2" borderId="30" xfId="0" applyFont="1" applyFill="1" applyBorder="1"/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2" fillId="2" borderId="7" xfId="0" applyFont="1" applyFill="1" applyBorder="1"/>
    <xf numFmtId="0" fontId="2" fillId="2" borderId="33" xfId="0" applyFont="1" applyFill="1" applyBorder="1"/>
    <xf numFmtId="0" fontId="1" fillId="2" borderId="34" xfId="0" applyFont="1" applyFill="1" applyBorder="1" applyAlignment="1">
      <alignment horizontal="center"/>
    </xf>
    <xf numFmtId="0" fontId="2" fillId="2" borderId="19" xfId="0" applyFont="1" applyFill="1" applyBorder="1"/>
    <xf numFmtId="0" fontId="2" fillId="2" borderId="35" xfId="0" applyFont="1" applyFill="1" applyBorder="1"/>
    <xf numFmtId="0" fontId="2" fillId="0" borderId="36" xfId="0" applyFont="1" applyBorder="1"/>
    <xf numFmtId="0" fontId="1" fillId="0" borderId="37" xfId="0" applyFont="1" applyBorder="1" applyAlignment="1">
      <alignment horizontal="center"/>
    </xf>
    <xf numFmtId="0" fontId="2" fillId="0" borderId="29" xfId="0" applyFont="1" applyBorder="1"/>
    <xf numFmtId="0" fontId="2" fillId="0" borderId="38" xfId="0" applyFont="1" applyBorder="1"/>
    <xf numFmtId="0" fontId="2" fillId="0" borderId="39" xfId="0" applyFont="1" applyBorder="1"/>
    <xf numFmtId="0" fontId="1" fillId="0" borderId="40" xfId="0" applyFont="1" applyBorder="1" applyAlignment="1">
      <alignment horizontal="center"/>
    </xf>
    <xf numFmtId="0" fontId="2" fillId="0" borderId="28" xfId="0" applyFont="1" applyBorder="1"/>
    <xf numFmtId="0" fontId="2" fillId="0" borderId="27" xfId="0" applyFont="1" applyBorder="1"/>
    <xf numFmtId="0" fontId="1" fillId="0" borderId="23" xfId="0" applyFont="1" applyBorder="1" applyAlignment="1">
      <alignment horizontal="center"/>
    </xf>
    <xf numFmtId="0" fontId="2" fillId="0" borderId="7" xfId="0" applyFont="1" applyBorder="1"/>
    <xf numFmtId="0" fontId="2" fillId="0" borderId="33" xfId="0" applyFont="1" applyBorder="1"/>
    <xf numFmtId="0" fontId="1" fillId="0" borderId="34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2" borderId="43" xfId="0" applyFont="1" applyFill="1" applyBorder="1"/>
    <xf numFmtId="0" fontId="2" fillId="2" borderId="44" xfId="0" applyFont="1" applyFill="1" applyBorder="1"/>
    <xf numFmtId="0" fontId="1" fillId="2" borderId="45" xfId="0" applyFont="1" applyFill="1" applyBorder="1" applyAlignment="1">
      <alignment horizontal="center"/>
    </xf>
    <xf numFmtId="0" fontId="2" fillId="4" borderId="1" xfId="0" applyFont="1" applyFill="1" applyBorder="1"/>
    <xf numFmtId="0" fontId="1" fillId="4" borderId="16" xfId="0" applyFont="1" applyFill="1" applyBorder="1" applyAlignment="1">
      <alignment horizontal="center"/>
    </xf>
    <xf numFmtId="0" fontId="2" fillId="4" borderId="25" xfId="0" applyFont="1" applyFill="1" applyBorder="1"/>
    <xf numFmtId="0" fontId="2" fillId="5" borderId="1" xfId="0" applyFont="1" applyFill="1" applyBorder="1"/>
    <xf numFmtId="0" fontId="2" fillId="5" borderId="36" xfId="0" applyFont="1" applyFill="1" applyBorder="1"/>
    <xf numFmtId="0" fontId="1" fillId="5" borderId="37" xfId="0" applyFont="1" applyFill="1" applyBorder="1" applyAlignment="1">
      <alignment horizontal="center"/>
    </xf>
    <xf numFmtId="0" fontId="2" fillId="0" borderId="26" xfId="0" applyFont="1" applyBorder="1" applyAlignment="1">
      <alignment horizontal="left"/>
    </xf>
    <xf numFmtId="0" fontId="2" fillId="6" borderId="28" xfId="0" applyFont="1" applyFill="1" applyBorder="1"/>
    <xf numFmtId="0" fontId="2" fillId="6" borderId="27" xfId="0" applyFont="1" applyFill="1" applyBorder="1"/>
    <xf numFmtId="0" fontId="1" fillId="6" borderId="23" xfId="0" applyFont="1" applyFill="1" applyBorder="1" applyAlignment="1">
      <alignment horizontal="center"/>
    </xf>
    <xf numFmtId="0" fontId="2" fillId="4" borderId="38" xfId="0" applyFont="1" applyFill="1" applyBorder="1"/>
    <xf numFmtId="0" fontId="1" fillId="4" borderId="37" xfId="0" applyFont="1" applyFill="1" applyBorder="1" applyAlignment="1">
      <alignment horizontal="center"/>
    </xf>
    <xf numFmtId="0" fontId="1" fillId="4" borderId="36" xfId="0" applyFont="1" applyFill="1" applyBorder="1"/>
    <xf numFmtId="0" fontId="8" fillId="0" borderId="0" xfId="2" quotePrefix="1" applyFont="1" applyAlignment="1">
      <alignment horizontal="left"/>
    </xf>
    <xf numFmtId="0" fontId="2" fillId="6" borderId="0" xfId="0" applyFont="1" applyFill="1" applyAlignment="1">
      <alignment horizontal="center"/>
    </xf>
    <xf numFmtId="0" fontId="2" fillId="0" borderId="0" xfId="2" applyFont="1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0" xfId="0" applyFill="1"/>
    <xf numFmtId="0" fontId="17" fillId="6" borderId="0" xfId="2" applyFont="1" applyFill="1" applyAlignment="1">
      <alignment horizontal="left" vertical="center" wrapText="1"/>
    </xf>
    <xf numFmtId="0" fontId="18" fillId="6" borderId="0" xfId="0" applyFont="1" applyFill="1" applyAlignment="1">
      <alignment vertical="center"/>
    </xf>
    <xf numFmtId="0" fontId="17" fillId="6" borderId="0" xfId="2" quotePrefix="1" applyFont="1" applyFill="1" applyAlignment="1">
      <alignment horizontal="left" vertical="center" wrapText="1"/>
    </xf>
    <xf numFmtId="0" fontId="4" fillId="6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19" fillId="7" borderId="0" xfId="0" applyFont="1" applyFill="1" applyAlignment="1">
      <alignment horizontal="right" vertical="center"/>
    </xf>
    <xf numFmtId="0" fontId="10" fillId="0" borderId="0" xfId="0" applyFont="1"/>
    <xf numFmtId="0" fontId="10" fillId="0" borderId="0" xfId="0" applyFont="1" applyAlignment="1">
      <alignment horizontal="right" vertical="center"/>
    </xf>
    <xf numFmtId="0" fontId="10" fillId="0" borderId="0" xfId="0" applyFont="1" applyAlignment="1">
      <alignment vertical="center"/>
    </xf>
    <xf numFmtId="49" fontId="0" fillId="8" borderId="0" xfId="0" applyNumberFormat="1" applyFill="1"/>
    <xf numFmtId="49" fontId="0" fillId="0" borderId="0" xfId="0" applyNumberFormat="1"/>
    <xf numFmtId="0" fontId="10" fillId="9" borderId="0" xfId="0" applyFont="1" applyFill="1" applyAlignment="1">
      <alignment vertical="center"/>
    </xf>
    <xf numFmtId="0" fontId="20" fillId="9" borderId="0" xfId="0" applyFont="1" applyFill="1" applyAlignment="1">
      <alignment vertical="center"/>
    </xf>
    <xf numFmtId="0" fontId="10" fillId="9" borderId="0" xfId="0" applyFont="1" applyFill="1" applyAlignment="1">
      <alignment horizontal="right" vertical="center"/>
    </xf>
    <xf numFmtId="0" fontId="20" fillId="9" borderId="0" xfId="0" applyFont="1" applyFill="1" applyAlignment="1">
      <alignment horizontal="right" vertical="center"/>
    </xf>
    <xf numFmtId="0" fontId="21" fillId="10" borderId="19" xfId="1" applyFont="1" applyFill="1" applyBorder="1"/>
    <xf numFmtId="0" fontId="22" fillId="10" borderId="35" xfId="1" applyFont="1" applyFill="1" applyBorder="1"/>
    <xf numFmtId="0" fontId="23" fillId="10" borderId="31" xfId="1" applyFont="1" applyFill="1" applyBorder="1" applyAlignment="1">
      <alignment horizontal="center"/>
    </xf>
    <xf numFmtId="0" fontId="21" fillId="10" borderId="1" xfId="1" applyFont="1" applyFill="1" applyBorder="1"/>
    <xf numFmtId="0" fontId="22" fillId="10" borderId="25" xfId="1" applyFont="1" applyFill="1" applyBorder="1"/>
    <xf numFmtId="0" fontId="23" fillId="10" borderId="16" xfId="1" applyFont="1" applyFill="1" applyBorder="1" applyAlignment="1">
      <alignment horizontal="center"/>
    </xf>
    <xf numFmtId="0" fontId="2" fillId="10" borderId="1" xfId="0" applyFont="1" applyFill="1" applyBorder="1"/>
    <xf numFmtId="0" fontId="2" fillId="10" borderId="25" xfId="0" applyFont="1" applyFill="1" applyBorder="1"/>
    <xf numFmtId="0" fontId="1" fillId="10" borderId="16" xfId="0" applyFont="1" applyFill="1" applyBorder="1" applyAlignment="1">
      <alignment horizontal="center"/>
    </xf>
    <xf numFmtId="0" fontId="2" fillId="10" borderId="38" xfId="0" applyFont="1" applyFill="1" applyBorder="1"/>
    <xf numFmtId="0" fontId="2" fillId="10" borderId="36" xfId="0" applyFont="1" applyFill="1" applyBorder="1"/>
    <xf numFmtId="0" fontId="1" fillId="10" borderId="37" xfId="0" applyFont="1" applyFill="1" applyBorder="1" applyAlignment="1">
      <alignment horizontal="center"/>
    </xf>
    <xf numFmtId="0" fontId="2" fillId="10" borderId="28" xfId="0" applyFont="1" applyFill="1" applyBorder="1"/>
    <xf numFmtId="0" fontId="2" fillId="10" borderId="27" xfId="0" applyFont="1" applyFill="1" applyBorder="1"/>
    <xf numFmtId="0" fontId="1" fillId="10" borderId="23" xfId="0" applyFont="1" applyFill="1" applyBorder="1" applyAlignment="1">
      <alignment horizontal="center"/>
    </xf>
    <xf numFmtId="0" fontId="2" fillId="10" borderId="29" xfId="0" applyFont="1" applyFill="1" applyBorder="1"/>
    <xf numFmtId="0" fontId="24" fillId="0" borderId="117" xfId="2" applyFont="1" applyBorder="1" applyAlignment="1">
      <alignment horizontal="left" vertical="center" wrapText="1"/>
    </xf>
    <xf numFmtId="0" fontId="24" fillId="0" borderId="117" xfId="2" quotePrefix="1" applyFont="1" applyBorder="1" applyAlignment="1">
      <alignment horizontal="left" vertical="center" wrapText="1"/>
    </xf>
    <xf numFmtId="0" fontId="2" fillId="11" borderId="61" xfId="0" applyFont="1" applyFill="1" applyBorder="1" applyAlignment="1">
      <alignment horizontal="center"/>
    </xf>
    <xf numFmtId="0" fontId="2" fillId="10" borderId="5" xfId="0" applyFont="1" applyFill="1" applyBorder="1"/>
    <xf numFmtId="0" fontId="2" fillId="10" borderId="30" xfId="0" applyFont="1" applyFill="1" applyBorder="1"/>
    <xf numFmtId="0" fontId="1" fillId="10" borderId="32" xfId="0" applyFont="1" applyFill="1" applyBorder="1" applyAlignment="1">
      <alignment horizontal="center"/>
    </xf>
    <xf numFmtId="0" fontId="2" fillId="10" borderId="39" xfId="0" applyFont="1" applyFill="1" applyBorder="1"/>
    <xf numFmtId="0" fontId="1" fillId="10" borderId="40" xfId="0" applyFont="1" applyFill="1" applyBorder="1" applyAlignment="1">
      <alignment horizontal="center"/>
    </xf>
    <xf numFmtId="0" fontId="2" fillId="10" borderId="7" xfId="0" applyFont="1" applyFill="1" applyBorder="1"/>
    <xf numFmtId="0" fontId="2" fillId="10" borderId="33" xfId="0" applyFont="1" applyFill="1" applyBorder="1"/>
    <xf numFmtId="0" fontId="1" fillId="10" borderId="34" xfId="0" applyFont="1" applyFill="1" applyBorder="1" applyAlignment="1">
      <alignment horizontal="center"/>
    </xf>
    <xf numFmtId="0" fontId="1" fillId="10" borderId="25" xfId="0" applyFont="1" applyFill="1" applyBorder="1"/>
    <xf numFmtId="0" fontId="2" fillId="10" borderId="19" xfId="0" applyFont="1" applyFill="1" applyBorder="1"/>
    <xf numFmtId="0" fontId="2" fillId="10" borderId="65" xfId="0" applyFont="1" applyFill="1" applyBorder="1"/>
    <xf numFmtId="0" fontId="2" fillId="10" borderId="66" xfId="0" applyFont="1" applyFill="1" applyBorder="1"/>
    <xf numFmtId="0" fontId="1" fillId="10" borderId="67" xfId="0" applyFont="1" applyFill="1" applyBorder="1" applyAlignment="1">
      <alignment horizontal="center"/>
    </xf>
    <xf numFmtId="0" fontId="26" fillId="0" borderId="48" xfId="0" applyFont="1" applyBorder="1" applyAlignment="1">
      <alignment horizontal="center" vertical="center"/>
    </xf>
    <xf numFmtId="0" fontId="26" fillId="0" borderId="61" xfId="0" applyFont="1" applyBorder="1" applyAlignment="1">
      <alignment horizontal="center" vertical="center"/>
    </xf>
    <xf numFmtId="0" fontId="26" fillId="11" borderId="61" xfId="0" applyFont="1" applyFill="1" applyBorder="1" applyAlignment="1">
      <alignment horizontal="center" vertical="center"/>
    </xf>
    <xf numFmtId="0" fontId="26" fillId="11" borderId="68" xfId="0" applyFont="1" applyFill="1" applyBorder="1" applyAlignment="1">
      <alignment horizontal="center" vertical="center"/>
    </xf>
    <xf numFmtId="0" fontId="17" fillId="10" borderId="69" xfId="0" applyFont="1" applyFill="1" applyBorder="1" applyAlignment="1">
      <alignment horizontal="center" vertical="center"/>
    </xf>
    <xf numFmtId="164" fontId="17" fillId="0" borderId="70" xfId="0" applyNumberFormat="1" applyFont="1" applyBorder="1" applyAlignment="1">
      <alignment horizontal="center" vertical="center"/>
    </xf>
    <xf numFmtId="0" fontId="26" fillId="0" borderId="74" xfId="0" applyFont="1" applyBorder="1" applyAlignment="1">
      <alignment horizontal="center" vertical="center"/>
    </xf>
    <xf numFmtId="0" fontId="26" fillId="0" borderId="70" xfId="0" applyFont="1" applyBorder="1" applyAlignment="1">
      <alignment horizontal="center" vertical="center"/>
    </xf>
    <xf numFmtId="0" fontId="26" fillId="11" borderId="70" xfId="0" applyFont="1" applyFill="1" applyBorder="1" applyAlignment="1">
      <alignment horizontal="center" vertical="center"/>
    </xf>
    <xf numFmtId="0" fontId="26" fillId="11" borderId="71" xfId="0" applyFont="1" applyFill="1" applyBorder="1" applyAlignment="1">
      <alignment horizontal="center" vertical="center"/>
    </xf>
    <xf numFmtId="0" fontId="26" fillId="0" borderId="75" xfId="0" applyFont="1" applyBorder="1" applyAlignment="1">
      <alignment horizontal="center" vertical="center"/>
    </xf>
    <xf numFmtId="0" fontId="26" fillId="0" borderId="76" xfId="0" applyFont="1" applyBorder="1" applyAlignment="1">
      <alignment horizontal="center" vertical="center"/>
    </xf>
    <xf numFmtId="0" fontId="26" fillId="11" borderId="76" xfId="0" applyFont="1" applyFill="1" applyBorder="1" applyAlignment="1">
      <alignment horizontal="center" vertical="center"/>
    </xf>
    <xf numFmtId="0" fontId="26" fillId="11" borderId="34" xfId="0" applyFont="1" applyFill="1" applyBorder="1" applyAlignment="1">
      <alignment horizontal="center" vertical="center"/>
    </xf>
    <xf numFmtId="0" fontId="26" fillId="0" borderId="0" xfId="0" applyFont="1"/>
    <xf numFmtId="0" fontId="17" fillId="0" borderId="0" xfId="0" applyFont="1"/>
    <xf numFmtId="0" fontId="26" fillId="0" borderId="0" xfId="0" quotePrefix="1" applyFont="1"/>
    <xf numFmtId="0" fontId="26" fillId="0" borderId="0" xfId="0" applyFont="1" applyAlignment="1">
      <alignment horizontal="center" vertical="center"/>
    </xf>
    <xf numFmtId="0" fontId="25" fillId="0" borderId="0" xfId="0" applyFont="1" applyAlignment="1">
      <alignment vertical="center" wrapText="1"/>
    </xf>
    <xf numFmtId="0" fontId="27" fillId="0" borderId="0" xfId="0" applyFont="1"/>
    <xf numFmtId="0" fontId="25" fillId="0" borderId="0" xfId="0" applyFont="1" applyAlignment="1">
      <alignment vertical="center"/>
    </xf>
    <xf numFmtId="0" fontId="17" fillId="10" borderId="58" xfId="0" applyFont="1" applyFill="1" applyBorder="1" applyAlignment="1">
      <alignment horizontal="center" vertical="center" wrapText="1"/>
    </xf>
    <xf numFmtId="0" fontId="17" fillId="10" borderId="31" xfId="0" applyFont="1" applyFill="1" applyBorder="1" applyAlignment="1">
      <alignment horizontal="center" vertical="center" wrapText="1"/>
    </xf>
    <xf numFmtId="0" fontId="24" fillId="10" borderId="77" xfId="0" applyFont="1" applyFill="1" applyBorder="1" applyAlignment="1">
      <alignment horizontal="center" vertical="center" wrapText="1"/>
    </xf>
    <xf numFmtId="0" fontId="25" fillId="10" borderId="6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5" fillId="0" borderId="0" xfId="0" applyFont="1" applyAlignment="1">
      <alignment horizontal="right" vertical="center" wrapText="1"/>
    </xf>
    <xf numFmtId="0" fontId="24" fillId="10" borderId="31" xfId="0" quotePrefix="1" applyFont="1" applyFill="1" applyBorder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2" fontId="17" fillId="10" borderId="69" xfId="0" applyNumberFormat="1" applyFont="1" applyFill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7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17" fillId="10" borderId="72" xfId="0" applyFont="1" applyFill="1" applyBorder="1" applyAlignment="1">
      <alignment horizontal="left" vertical="center"/>
    </xf>
    <xf numFmtId="0" fontId="17" fillId="10" borderId="68" xfId="0" applyFont="1" applyFill="1" applyBorder="1" applyAlignment="1">
      <alignment horizontal="left" vertical="center"/>
    </xf>
    <xf numFmtId="0" fontId="17" fillId="10" borderId="71" xfId="0" applyFont="1" applyFill="1" applyBorder="1" applyAlignment="1">
      <alignment horizontal="left" vertical="center"/>
    </xf>
    <xf numFmtId="0" fontId="17" fillId="10" borderId="34" xfId="0" applyFont="1" applyFill="1" applyBorder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2" fillId="0" borderId="0" xfId="2" applyFont="1" applyAlignment="1">
      <alignment vertical="center" wrapText="1"/>
    </xf>
    <xf numFmtId="0" fontId="8" fillId="0" borderId="0" xfId="2" quotePrefix="1" applyFont="1" applyAlignment="1">
      <alignment horizontal="left" vertical="center"/>
    </xf>
    <xf numFmtId="0" fontId="1" fillId="0" borderId="0" xfId="0" applyFont="1" applyAlignment="1">
      <alignment vertical="center"/>
    </xf>
    <xf numFmtId="0" fontId="2" fillId="6" borderId="0" xfId="2" applyFont="1" applyFill="1" applyAlignment="1">
      <alignment vertical="center" wrapText="1"/>
    </xf>
    <xf numFmtId="0" fontId="8" fillId="6" borderId="0" xfId="2" quotePrefix="1" applyFont="1" applyFill="1" applyAlignment="1">
      <alignment horizontal="left" vertical="center"/>
    </xf>
    <xf numFmtId="0" fontId="0" fillId="6" borderId="0" xfId="0" applyFill="1" applyAlignment="1">
      <alignment vertical="center"/>
    </xf>
    <xf numFmtId="49" fontId="17" fillId="10" borderId="73" xfId="0" quotePrefix="1" applyNumberFormat="1" applyFont="1" applyFill="1" applyBorder="1" applyAlignment="1">
      <alignment horizontal="left" vertical="center"/>
    </xf>
    <xf numFmtId="0" fontId="2" fillId="0" borderId="0" xfId="0" applyFont="1" applyAlignment="1">
      <alignment vertical="center"/>
    </xf>
    <xf numFmtId="0" fontId="2" fillId="11" borderId="61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4" fillId="6" borderId="0" xfId="0" applyFont="1" applyFill="1" applyAlignment="1">
      <alignment vertical="center"/>
    </xf>
    <xf numFmtId="0" fontId="4" fillId="0" borderId="0" xfId="0" applyFont="1" applyAlignment="1">
      <alignment vertical="center" wrapText="1"/>
    </xf>
    <xf numFmtId="0" fontId="1" fillId="6" borderId="0" xfId="0" applyFont="1" applyFill="1" applyAlignment="1">
      <alignment vertical="center"/>
    </xf>
    <xf numFmtId="0" fontId="4" fillId="6" borderId="0" xfId="0" applyFont="1" applyFill="1" applyAlignment="1">
      <alignment vertical="center" wrapText="1"/>
    </xf>
    <xf numFmtId="166" fontId="24" fillId="10" borderId="78" xfId="0" applyNumberFormat="1" applyFont="1" applyFill="1" applyBorder="1" applyAlignment="1">
      <alignment horizontal="center" vertical="center" wrapText="1"/>
    </xf>
    <xf numFmtId="166" fontId="24" fillId="10" borderId="77" xfId="0" applyNumberFormat="1" applyFont="1" applyFill="1" applyBorder="1" applyAlignment="1">
      <alignment horizontal="center" vertical="center" wrapText="1"/>
    </xf>
    <xf numFmtId="166" fontId="24" fillId="10" borderId="78" xfId="0" applyNumberFormat="1" applyFont="1" applyFill="1" applyBorder="1" applyAlignment="1">
      <alignment horizontal="center" vertical="center"/>
    </xf>
    <xf numFmtId="164" fontId="17" fillId="11" borderId="71" xfId="0" applyNumberFormat="1" applyFont="1" applyFill="1" applyBorder="1" applyAlignment="1">
      <alignment horizontal="center" vertical="center"/>
    </xf>
    <xf numFmtId="2" fontId="1" fillId="0" borderId="0" xfId="0" applyNumberFormat="1" applyFont="1"/>
    <xf numFmtId="2" fontId="25" fillId="0" borderId="0" xfId="0" applyNumberFormat="1" applyFont="1" applyAlignment="1">
      <alignment vertical="center"/>
    </xf>
    <xf numFmtId="2" fontId="2" fillId="9" borderId="46" xfId="0" applyNumberFormat="1" applyFont="1" applyFill="1" applyBorder="1" applyAlignment="1">
      <alignment horizontal="center" vertical="center"/>
    </xf>
    <xf numFmtId="2" fontId="2" fillId="9" borderId="47" xfId="0" applyNumberFormat="1" applyFont="1" applyFill="1" applyBorder="1" applyAlignment="1">
      <alignment vertical="center"/>
    </xf>
    <xf numFmtId="2" fontId="1" fillId="9" borderId="46" xfId="0" applyNumberFormat="1" applyFont="1" applyFill="1" applyBorder="1" applyAlignment="1">
      <alignment horizontal="center" vertical="center"/>
    </xf>
    <xf numFmtId="2" fontId="1" fillId="9" borderId="53" xfId="0" applyNumberFormat="1" applyFont="1" applyFill="1" applyBorder="1" applyAlignment="1">
      <alignment horizontal="center" vertical="center"/>
    </xf>
    <xf numFmtId="2" fontId="1" fillId="9" borderId="54" xfId="0" applyNumberFormat="1" applyFont="1" applyFill="1" applyBorder="1" applyAlignment="1">
      <alignment horizontal="center" vertical="center"/>
    </xf>
    <xf numFmtId="2" fontId="26" fillId="0" borderId="0" xfId="0" applyNumberFormat="1" applyFont="1"/>
    <xf numFmtId="1" fontId="1" fillId="0" borderId="0" xfId="0" applyNumberFormat="1" applyFont="1"/>
    <xf numFmtId="1" fontId="25" fillId="0" borderId="0" xfId="0" applyNumberFormat="1" applyFont="1" applyAlignment="1">
      <alignment vertical="center"/>
    </xf>
    <xf numFmtId="1" fontId="17" fillId="0" borderId="0" xfId="0" applyNumberFormat="1" applyFont="1" applyAlignment="1">
      <alignment vertical="center"/>
    </xf>
    <xf numFmtId="1" fontId="2" fillId="9" borderId="79" xfId="0" applyNumberFormat="1" applyFont="1" applyFill="1" applyBorder="1" applyAlignment="1">
      <alignment horizontal="center" vertical="center" wrapText="1"/>
    </xf>
    <xf numFmtId="1" fontId="2" fillId="9" borderId="48" xfId="0" applyNumberFormat="1" applyFont="1" applyFill="1" applyBorder="1" applyAlignment="1">
      <alignment vertical="center"/>
    </xf>
    <xf numFmtId="1" fontId="1" fillId="9" borderId="50" xfId="0" applyNumberFormat="1" applyFont="1" applyFill="1" applyBorder="1" applyAlignment="1">
      <alignment horizontal="center" vertical="center"/>
    </xf>
    <xf numFmtId="1" fontId="1" fillId="9" borderId="51" xfId="0" applyNumberFormat="1" applyFont="1" applyFill="1" applyBorder="1" applyAlignment="1">
      <alignment horizontal="center" vertical="center"/>
    </xf>
    <xf numFmtId="1" fontId="1" fillId="9" borderId="52" xfId="0" applyNumberFormat="1" applyFont="1" applyFill="1" applyBorder="1" applyAlignment="1">
      <alignment horizontal="center" vertical="center"/>
    </xf>
    <xf numFmtId="1" fontId="26" fillId="0" borderId="0" xfId="0" applyNumberFormat="1" applyFont="1"/>
    <xf numFmtId="1" fontId="26" fillId="0" borderId="0" xfId="0" quotePrefix="1" applyNumberFormat="1" applyFont="1"/>
    <xf numFmtId="167" fontId="2" fillId="9" borderId="77" xfId="0" applyNumberFormat="1" applyFont="1" applyFill="1" applyBorder="1" applyAlignment="1">
      <alignment horizontal="center" vertical="center" wrapText="1"/>
    </xf>
    <xf numFmtId="2" fontId="1" fillId="9" borderId="49" xfId="0" applyNumberFormat="1" applyFont="1" applyFill="1" applyBorder="1" applyAlignment="1">
      <alignment horizontal="center" vertical="center"/>
    </xf>
    <xf numFmtId="1" fontId="23" fillId="10" borderId="19" xfId="1" applyNumberFormat="1" applyFont="1" applyFill="1" applyBorder="1" applyAlignment="1">
      <alignment horizontal="right"/>
    </xf>
    <xf numFmtId="1" fontId="23" fillId="10" borderId="55" xfId="1" applyNumberFormat="1" applyFont="1" applyFill="1" applyBorder="1" applyAlignment="1">
      <alignment horizontal="right"/>
    </xf>
    <xf numFmtId="1" fontId="23" fillId="10" borderId="56" xfId="1" applyNumberFormat="1" applyFont="1" applyFill="1" applyBorder="1" applyAlignment="1">
      <alignment horizontal="right"/>
    </xf>
    <xf numFmtId="2" fontId="23" fillId="10" borderId="57" xfId="1" applyNumberFormat="1" applyFont="1" applyFill="1" applyBorder="1" applyAlignment="1">
      <alignment horizontal="right"/>
    </xf>
    <xf numFmtId="2" fontId="23" fillId="10" borderId="58" xfId="1" applyNumberFormat="1" applyFont="1" applyFill="1" applyBorder="1" applyAlignment="1">
      <alignment horizontal="right"/>
    </xf>
    <xf numFmtId="1" fontId="23" fillId="10" borderId="58" xfId="1" applyNumberFormat="1" applyFont="1" applyFill="1" applyBorder="1" applyAlignment="1">
      <alignment horizontal="right"/>
    </xf>
    <xf numFmtId="2" fontId="23" fillId="10" borderId="56" xfId="1" applyNumberFormat="1" applyFont="1" applyFill="1" applyBorder="1" applyAlignment="1">
      <alignment horizontal="right"/>
    </xf>
    <xf numFmtId="0" fontId="23" fillId="10" borderId="31" xfId="1" applyFont="1" applyFill="1" applyBorder="1" applyAlignment="1">
      <alignment horizontal="right"/>
    </xf>
    <xf numFmtId="1" fontId="1" fillId="0" borderId="1" xfId="0" applyNumberFormat="1" applyFont="1" applyBorder="1" applyAlignment="1">
      <alignment horizontal="right"/>
    </xf>
    <xf numFmtId="1" fontId="1" fillId="0" borderId="59" xfId="0" applyNumberFormat="1" applyFont="1" applyBorder="1" applyAlignment="1">
      <alignment horizontal="right"/>
    </xf>
    <xf numFmtId="1" fontId="1" fillId="0" borderId="60" xfId="0" applyNumberFormat="1" applyFont="1" applyBorder="1" applyAlignment="1">
      <alignment horizontal="right"/>
    </xf>
    <xf numFmtId="2" fontId="1" fillId="0" borderId="46" xfId="0" applyNumberFormat="1" applyFont="1" applyBorder="1" applyAlignment="1">
      <alignment horizontal="right"/>
    </xf>
    <xf numFmtId="2" fontId="1" fillId="0" borderId="49" xfId="0" applyNumberFormat="1" applyFont="1" applyBorder="1" applyAlignment="1">
      <alignment horizontal="right"/>
    </xf>
    <xf numFmtId="1" fontId="1" fillId="0" borderId="49" xfId="0" applyNumberFormat="1" applyFont="1" applyBorder="1" applyAlignment="1">
      <alignment horizontal="right"/>
    </xf>
    <xf numFmtId="2" fontId="1" fillId="0" borderId="60" xfId="0" applyNumberFormat="1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1" fontId="23" fillId="10" borderId="1" xfId="1" applyNumberFormat="1" applyFont="1" applyFill="1" applyBorder="1" applyAlignment="1">
      <alignment horizontal="right"/>
    </xf>
    <xf numFmtId="1" fontId="23" fillId="10" borderId="59" xfId="1" applyNumberFormat="1" applyFont="1" applyFill="1" applyBorder="1" applyAlignment="1">
      <alignment horizontal="right"/>
    </xf>
    <xf numFmtId="1" fontId="23" fillId="10" borderId="60" xfId="1" applyNumberFormat="1" applyFont="1" applyFill="1" applyBorder="1" applyAlignment="1">
      <alignment horizontal="right"/>
    </xf>
    <xf numFmtId="2" fontId="23" fillId="10" borderId="46" xfId="1" applyNumberFormat="1" applyFont="1" applyFill="1" applyBorder="1" applyAlignment="1">
      <alignment horizontal="right"/>
    </xf>
    <xf numFmtId="2" fontId="23" fillId="10" borderId="49" xfId="1" applyNumberFormat="1" applyFont="1" applyFill="1" applyBorder="1" applyAlignment="1">
      <alignment horizontal="right"/>
    </xf>
    <xf numFmtId="1" fontId="23" fillId="10" borderId="49" xfId="1" applyNumberFormat="1" applyFont="1" applyFill="1" applyBorder="1" applyAlignment="1">
      <alignment horizontal="right"/>
    </xf>
    <xf numFmtId="2" fontId="23" fillId="10" borderId="60" xfId="1" applyNumberFormat="1" applyFont="1" applyFill="1" applyBorder="1" applyAlignment="1">
      <alignment horizontal="right"/>
    </xf>
    <xf numFmtId="0" fontId="23" fillId="10" borderId="16" xfId="1" applyFont="1" applyFill="1" applyBorder="1" applyAlignment="1">
      <alignment horizontal="right"/>
    </xf>
    <xf numFmtId="1" fontId="1" fillId="10" borderId="1" xfId="0" applyNumberFormat="1" applyFont="1" applyFill="1" applyBorder="1" applyAlignment="1">
      <alignment horizontal="right"/>
    </xf>
    <xf numFmtId="1" fontId="1" fillId="10" borderId="59" xfId="0" applyNumberFormat="1" applyFont="1" applyFill="1" applyBorder="1" applyAlignment="1">
      <alignment horizontal="right"/>
    </xf>
    <xf numFmtId="1" fontId="1" fillId="10" borderId="60" xfId="0" applyNumberFormat="1" applyFont="1" applyFill="1" applyBorder="1" applyAlignment="1">
      <alignment horizontal="right"/>
    </xf>
    <xf numFmtId="2" fontId="1" fillId="10" borderId="46" xfId="0" applyNumberFormat="1" applyFont="1" applyFill="1" applyBorder="1" applyAlignment="1">
      <alignment horizontal="right"/>
    </xf>
    <xf numFmtId="2" fontId="1" fillId="10" borderId="49" xfId="0" applyNumberFormat="1" applyFont="1" applyFill="1" applyBorder="1" applyAlignment="1">
      <alignment horizontal="right"/>
    </xf>
    <xf numFmtId="1" fontId="1" fillId="10" borderId="49" xfId="0" applyNumberFormat="1" applyFont="1" applyFill="1" applyBorder="1" applyAlignment="1">
      <alignment horizontal="right"/>
    </xf>
    <xf numFmtId="2" fontId="1" fillId="10" borderId="60" xfId="0" applyNumberFormat="1" applyFont="1" applyFill="1" applyBorder="1" applyAlignment="1">
      <alignment horizontal="right"/>
    </xf>
    <xf numFmtId="0" fontId="1" fillId="10" borderId="16" xfId="0" applyFont="1" applyFill="1" applyBorder="1" applyAlignment="1">
      <alignment horizontal="right"/>
    </xf>
    <xf numFmtId="1" fontId="1" fillId="10" borderId="38" xfId="0" applyNumberFormat="1" applyFont="1" applyFill="1" applyBorder="1" applyAlignment="1">
      <alignment horizontal="right"/>
    </xf>
    <xf numFmtId="1" fontId="1" fillId="10" borderId="89" xfId="0" applyNumberFormat="1" applyFont="1" applyFill="1" applyBorder="1" applyAlignment="1">
      <alignment horizontal="right"/>
    </xf>
    <xf numFmtId="1" fontId="1" fillId="10" borderId="90" xfId="0" applyNumberFormat="1" applyFont="1" applyFill="1" applyBorder="1" applyAlignment="1">
      <alignment horizontal="right"/>
    </xf>
    <xf numFmtId="2" fontId="1" fillId="10" borderId="91" xfId="0" applyNumberFormat="1" applyFont="1" applyFill="1" applyBorder="1" applyAlignment="1">
      <alignment horizontal="right"/>
    </xf>
    <xf numFmtId="2" fontId="1" fillId="10" borderId="92" xfId="0" applyNumberFormat="1" applyFont="1" applyFill="1" applyBorder="1" applyAlignment="1">
      <alignment horizontal="right"/>
    </xf>
    <xf numFmtId="1" fontId="1" fillId="10" borderId="92" xfId="0" applyNumberFormat="1" applyFont="1" applyFill="1" applyBorder="1" applyAlignment="1">
      <alignment horizontal="right"/>
    </xf>
    <xf numFmtId="2" fontId="1" fillId="10" borderId="90" xfId="0" applyNumberFormat="1" applyFont="1" applyFill="1" applyBorder="1" applyAlignment="1">
      <alignment horizontal="right"/>
    </xf>
    <xf numFmtId="0" fontId="1" fillId="10" borderId="37" xfId="0" applyFont="1" applyFill="1" applyBorder="1" applyAlignment="1">
      <alignment horizontal="right"/>
    </xf>
    <xf numFmtId="1" fontId="1" fillId="2" borderId="1" xfId="0" applyNumberFormat="1" applyFont="1" applyFill="1" applyBorder="1" applyAlignment="1">
      <alignment horizontal="right"/>
    </xf>
    <xf numFmtId="1" fontId="1" fillId="2" borderId="59" xfId="0" applyNumberFormat="1" applyFont="1" applyFill="1" applyBorder="1" applyAlignment="1">
      <alignment horizontal="right"/>
    </xf>
    <xf numFmtId="1" fontId="1" fillId="2" borderId="60" xfId="0" applyNumberFormat="1" applyFont="1" applyFill="1" applyBorder="1" applyAlignment="1">
      <alignment horizontal="right"/>
    </xf>
    <xf numFmtId="2" fontId="1" fillId="2" borderId="46" xfId="0" applyNumberFormat="1" applyFont="1" applyFill="1" applyBorder="1" applyAlignment="1">
      <alignment horizontal="right"/>
    </xf>
    <xf numFmtId="2" fontId="1" fillId="2" borderId="49" xfId="0" applyNumberFormat="1" applyFont="1" applyFill="1" applyBorder="1" applyAlignment="1">
      <alignment horizontal="right"/>
    </xf>
    <xf numFmtId="1" fontId="1" fillId="2" borderId="49" xfId="0" applyNumberFormat="1" applyFont="1" applyFill="1" applyBorder="1" applyAlignment="1">
      <alignment horizontal="right"/>
    </xf>
    <xf numFmtId="2" fontId="1" fillId="2" borderId="60" xfId="0" applyNumberFormat="1" applyFont="1" applyFill="1" applyBorder="1" applyAlignment="1">
      <alignment horizontal="right"/>
    </xf>
    <xf numFmtId="0" fontId="1" fillId="2" borderId="16" xfId="0" applyFont="1" applyFill="1" applyBorder="1" applyAlignment="1">
      <alignment horizontal="right"/>
    </xf>
    <xf numFmtId="1" fontId="1" fillId="10" borderId="28" xfId="0" applyNumberFormat="1" applyFont="1" applyFill="1" applyBorder="1" applyAlignment="1">
      <alignment horizontal="right"/>
    </xf>
    <xf numFmtId="1" fontId="1" fillId="10" borderId="93" xfId="0" applyNumberFormat="1" applyFont="1" applyFill="1" applyBorder="1" applyAlignment="1">
      <alignment horizontal="right"/>
    </xf>
    <xf numFmtId="1" fontId="1" fillId="10" borderId="94" xfId="0" applyNumberFormat="1" applyFont="1" applyFill="1" applyBorder="1" applyAlignment="1">
      <alignment horizontal="right"/>
    </xf>
    <xf numFmtId="2" fontId="1" fillId="10" borderId="95" xfId="0" applyNumberFormat="1" applyFont="1" applyFill="1" applyBorder="1" applyAlignment="1">
      <alignment horizontal="right"/>
    </xf>
    <xf numFmtId="2" fontId="1" fillId="10" borderId="96" xfId="0" applyNumberFormat="1" applyFont="1" applyFill="1" applyBorder="1" applyAlignment="1">
      <alignment horizontal="right"/>
    </xf>
    <xf numFmtId="1" fontId="1" fillId="10" borderId="96" xfId="0" applyNumberFormat="1" applyFont="1" applyFill="1" applyBorder="1" applyAlignment="1">
      <alignment horizontal="right"/>
    </xf>
    <xf numFmtId="2" fontId="1" fillId="10" borderId="94" xfId="0" applyNumberFormat="1" applyFont="1" applyFill="1" applyBorder="1" applyAlignment="1">
      <alignment horizontal="right"/>
    </xf>
    <xf numFmtId="0" fontId="1" fillId="10" borderId="23" xfId="0" applyFont="1" applyFill="1" applyBorder="1" applyAlignment="1">
      <alignment horizontal="right"/>
    </xf>
    <xf numFmtId="1" fontId="1" fillId="4" borderId="1" xfId="0" applyNumberFormat="1" applyFont="1" applyFill="1" applyBorder="1" applyAlignment="1">
      <alignment horizontal="right"/>
    </xf>
    <xf numFmtId="1" fontId="1" fillId="4" borderId="59" xfId="0" applyNumberFormat="1" applyFont="1" applyFill="1" applyBorder="1" applyAlignment="1">
      <alignment horizontal="right"/>
    </xf>
    <xf numFmtId="1" fontId="1" fillId="4" borderId="60" xfId="0" applyNumberFormat="1" applyFont="1" applyFill="1" applyBorder="1" applyAlignment="1">
      <alignment horizontal="right"/>
    </xf>
    <xf numFmtId="2" fontId="1" fillId="4" borderId="46" xfId="0" applyNumberFormat="1" applyFont="1" applyFill="1" applyBorder="1" applyAlignment="1">
      <alignment horizontal="right"/>
    </xf>
    <xf numFmtId="2" fontId="1" fillId="4" borderId="49" xfId="0" applyNumberFormat="1" applyFont="1" applyFill="1" applyBorder="1" applyAlignment="1">
      <alignment horizontal="right"/>
    </xf>
    <xf numFmtId="1" fontId="1" fillId="4" borderId="49" xfId="0" applyNumberFormat="1" applyFont="1" applyFill="1" applyBorder="1" applyAlignment="1">
      <alignment horizontal="right"/>
    </xf>
    <xf numFmtId="2" fontId="1" fillId="4" borderId="60" xfId="0" applyNumberFormat="1" applyFont="1" applyFill="1" applyBorder="1" applyAlignment="1">
      <alignment horizontal="right"/>
    </xf>
    <xf numFmtId="0" fontId="1" fillId="4" borderId="16" xfId="0" applyFont="1" applyFill="1" applyBorder="1" applyAlignment="1">
      <alignment horizontal="right"/>
    </xf>
    <xf numFmtId="1" fontId="1" fillId="5" borderId="1" xfId="0" applyNumberFormat="1" applyFont="1" applyFill="1" applyBorder="1" applyAlignment="1">
      <alignment horizontal="right"/>
    </xf>
    <xf numFmtId="1" fontId="1" fillId="5" borderId="59" xfId="0" applyNumberFormat="1" applyFont="1" applyFill="1" applyBorder="1" applyAlignment="1">
      <alignment horizontal="right"/>
    </xf>
    <xf numFmtId="1" fontId="1" fillId="5" borderId="60" xfId="0" applyNumberFormat="1" applyFont="1" applyFill="1" applyBorder="1" applyAlignment="1">
      <alignment horizontal="right"/>
    </xf>
    <xf numFmtId="2" fontId="1" fillId="5" borderId="46" xfId="0" applyNumberFormat="1" applyFont="1" applyFill="1" applyBorder="1" applyAlignment="1">
      <alignment horizontal="right"/>
    </xf>
    <xf numFmtId="2" fontId="1" fillId="5" borderId="49" xfId="0" applyNumberFormat="1" applyFont="1" applyFill="1" applyBorder="1" applyAlignment="1">
      <alignment horizontal="right"/>
    </xf>
    <xf numFmtId="1" fontId="1" fillId="5" borderId="49" xfId="0" applyNumberFormat="1" applyFont="1" applyFill="1" applyBorder="1" applyAlignment="1">
      <alignment horizontal="right"/>
    </xf>
    <xf numFmtId="2" fontId="1" fillId="5" borderId="60" xfId="0" applyNumberFormat="1" applyFont="1" applyFill="1" applyBorder="1" applyAlignment="1">
      <alignment horizontal="right"/>
    </xf>
    <xf numFmtId="0" fontId="1" fillId="5" borderId="16" xfId="0" applyFont="1" applyFill="1" applyBorder="1" applyAlignment="1">
      <alignment horizontal="right"/>
    </xf>
    <xf numFmtId="1" fontId="1" fillId="10" borderId="29" xfId="0" applyNumberFormat="1" applyFont="1" applyFill="1" applyBorder="1" applyAlignment="1">
      <alignment horizontal="right"/>
    </xf>
    <xf numFmtId="1" fontId="1" fillId="10" borderId="97" xfId="0" applyNumberFormat="1" applyFont="1" applyFill="1" applyBorder="1" applyAlignment="1">
      <alignment horizontal="right"/>
    </xf>
    <xf numFmtId="1" fontId="1" fillId="10" borderId="98" xfId="0" applyNumberFormat="1" applyFont="1" applyFill="1" applyBorder="1" applyAlignment="1">
      <alignment horizontal="right"/>
    </xf>
    <xf numFmtId="2" fontId="1" fillId="10" borderId="99" xfId="0" applyNumberFormat="1" applyFont="1" applyFill="1" applyBorder="1" applyAlignment="1">
      <alignment horizontal="right"/>
    </xf>
    <xf numFmtId="2" fontId="1" fillId="10" borderId="100" xfId="0" applyNumberFormat="1" applyFont="1" applyFill="1" applyBorder="1" applyAlignment="1">
      <alignment horizontal="right"/>
    </xf>
    <xf numFmtId="1" fontId="1" fillId="10" borderId="100" xfId="0" applyNumberFormat="1" applyFont="1" applyFill="1" applyBorder="1" applyAlignment="1">
      <alignment horizontal="right"/>
    </xf>
    <xf numFmtId="2" fontId="1" fillId="10" borderId="98" xfId="0" applyNumberFormat="1" applyFont="1" applyFill="1" applyBorder="1" applyAlignment="1">
      <alignment horizontal="right"/>
    </xf>
    <xf numFmtId="0" fontId="1" fillId="10" borderId="40" xfId="0" applyFont="1" applyFill="1" applyBorder="1" applyAlignment="1">
      <alignment horizontal="right"/>
    </xf>
    <xf numFmtId="1" fontId="1" fillId="4" borderId="5" xfId="0" applyNumberFormat="1" applyFont="1" applyFill="1" applyBorder="1" applyAlignment="1">
      <alignment horizontal="right"/>
    </xf>
    <xf numFmtId="1" fontId="1" fillId="4" borderId="101" xfId="0" applyNumberFormat="1" applyFont="1" applyFill="1" applyBorder="1" applyAlignment="1">
      <alignment horizontal="right"/>
    </xf>
    <xf numFmtId="1" fontId="1" fillId="4" borderId="102" xfId="0" applyNumberFormat="1" applyFont="1" applyFill="1" applyBorder="1" applyAlignment="1">
      <alignment horizontal="right"/>
    </xf>
    <xf numFmtId="2" fontId="1" fillId="4" borderId="53" xfId="0" applyNumberFormat="1" applyFont="1" applyFill="1" applyBorder="1" applyAlignment="1">
      <alignment horizontal="right"/>
    </xf>
    <xf numFmtId="2" fontId="1" fillId="4" borderId="54" xfId="0" applyNumberFormat="1" applyFont="1" applyFill="1" applyBorder="1" applyAlignment="1">
      <alignment horizontal="right"/>
    </xf>
    <xf numFmtId="1" fontId="1" fillId="4" borderId="54" xfId="0" applyNumberFormat="1" applyFont="1" applyFill="1" applyBorder="1" applyAlignment="1">
      <alignment horizontal="right"/>
    </xf>
    <xf numFmtId="2" fontId="1" fillId="4" borderId="102" xfId="0" applyNumberFormat="1" applyFont="1" applyFill="1" applyBorder="1" applyAlignment="1">
      <alignment horizontal="right"/>
    </xf>
    <xf numFmtId="0" fontId="1" fillId="4" borderId="32" xfId="0" applyFont="1" applyFill="1" applyBorder="1" applyAlignment="1">
      <alignment horizontal="right"/>
    </xf>
    <xf numFmtId="1" fontId="1" fillId="10" borderId="5" xfId="0" applyNumberFormat="1" applyFont="1" applyFill="1" applyBorder="1" applyAlignment="1">
      <alignment horizontal="right"/>
    </xf>
    <xf numFmtId="1" fontId="1" fillId="10" borderId="101" xfId="0" applyNumberFormat="1" applyFont="1" applyFill="1" applyBorder="1" applyAlignment="1">
      <alignment horizontal="right"/>
    </xf>
    <xf numFmtId="1" fontId="1" fillId="10" borderId="102" xfId="0" applyNumberFormat="1" applyFont="1" applyFill="1" applyBorder="1" applyAlignment="1">
      <alignment horizontal="right"/>
    </xf>
    <xf numFmtId="2" fontId="1" fillId="10" borderId="53" xfId="0" applyNumberFormat="1" applyFont="1" applyFill="1" applyBorder="1" applyAlignment="1">
      <alignment horizontal="right"/>
    </xf>
    <xf numFmtId="2" fontId="1" fillId="10" borderId="54" xfId="0" applyNumberFormat="1" applyFont="1" applyFill="1" applyBorder="1" applyAlignment="1">
      <alignment horizontal="right"/>
    </xf>
    <xf numFmtId="1" fontId="1" fillId="10" borderId="54" xfId="0" applyNumberFormat="1" applyFont="1" applyFill="1" applyBorder="1" applyAlignment="1">
      <alignment horizontal="right"/>
    </xf>
    <xf numFmtId="2" fontId="1" fillId="10" borderId="102" xfId="0" applyNumberFormat="1" applyFont="1" applyFill="1" applyBorder="1" applyAlignment="1">
      <alignment horizontal="right"/>
    </xf>
    <xf numFmtId="0" fontId="1" fillId="10" borderId="32" xfId="0" applyFont="1" applyFill="1" applyBorder="1" applyAlignment="1">
      <alignment horizontal="right"/>
    </xf>
    <xf numFmtId="1" fontId="1" fillId="4" borderId="19" xfId="0" applyNumberFormat="1" applyFont="1" applyFill="1" applyBorder="1" applyAlignment="1">
      <alignment horizontal="right"/>
    </xf>
    <xf numFmtId="1" fontId="1" fillId="4" borderId="55" xfId="0" applyNumberFormat="1" applyFont="1" applyFill="1" applyBorder="1" applyAlignment="1">
      <alignment horizontal="right"/>
    </xf>
    <xf numFmtId="1" fontId="1" fillId="4" borderId="56" xfId="0" applyNumberFormat="1" applyFont="1" applyFill="1" applyBorder="1" applyAlignment="1">
      <alignment horizontal="right"/>
    </xf>
    <xf numFmtId="1" fontId="1" fillId="4" borderId="58" xfId="0" applyNumberFormat="1" applyFont="1" applyFill="1" applyBorder="1" applyAlignment="1">
      <alignment horizontal="right"/>
    </xf>
    <xf numFmtId="2" fontId="1" fillId="4" borderId="56" xfId="0" applyNumberFormat="1" applyFont="1" applyFill="1" applyBorder="1" applyAlignment="1">
      <alignment horizontal="right"/>
    </xf>
    <xf numFmtId="0" fontId="1" fillId="4" borderId="31" xfId="0" applyFont="1" applyFill="1" applyBorder="1" applyAlignment="1">
      <alignment horizontal="right"/>
    </xf>
    <xf numFmtId="1" fontId="1" fillId="0" borderId="29" xfId="0" applyNumberFormat="1" applyFont="1" applyBorder="1" applyAlignment="1">
      <alignment horizontal="right"/>
    </xf>
    <xf numFmtId="1" fontId="1" fillId="0" borderId="97" xfId="0" applyNumberFormat="1" applyFont="1" applyBorder="1" applyAlignment="1">
      <alignment horizontal="right"/>
    </xf>
    <xf numFmtId="1" fontId="1" fillId="0" borderId="98" xfId="0" applyNumberFormat="1" applyFont="1" applyBorder="1" applyAlignment="1">
      <alignment horizontal="right"/>
    </xf>
    <xf numFmtId="2" fontId="1" fillId="0" borderId="99" xfId="0" applyNumberFormat="1" applyFont="1" applyBorder="1" applyAlignment="1">
      <alignment horizontal="right"/>
    </xf>
    <xf numFmtId="2" fontId="1" fillId="0" borderId="100" xfId="0" applyNumberFormat="1" applyFont="1" applyBorder="1" applyAlignment="1">
      <alignment horizontal="right"/>
    </xf>
    <xf numFmtId="1" fontId="1" fillId="0" borderId="100" xfId="0" applyNumberFormat="1" applyFont="1" applyBorder="1" applyAlignment="1">
      <alignment horizontal="right"/>
    </xf>
    <xf numFmtId="2" fontId="1" fillId="0" borderId="98" xfId="0" applyNumberFormat="1" applyFont="1" applyBorder="1" applyAlignment="1">
      <alignment horizontal="right"/>
    </xf>
    <xf numFmtId="0" fontId="1" fillId="0" borderId="40" xfId="0" applyFont="1" applyBorder="1" applyAlignment="1">
      <alignment horizontal="right"/>
    </xf>
    <xf numFmtId="1" fontId="1" fillId="0" borderId="28" xfId="0" applyNumberFormat="1" applyFont="1" applyBorder="1" applyAlignment="1">
      <alignment horizontal="right"/>
    </xf>
    <xf numFmtId="1" fontId="1" fillId="0" borderId="93" xfId="0" applyNumberFormat="1" applyFont="1" applyBorder="1" applyAlignment="1">
      <alignment horizontal="right"/>
    </xf>
    <xf numFmtId="1" fontId="1" fillId="0" borderId="94" xfId="0" applyNumberFormat="1" applyFont="1" applyBorder="1" applyAlignment="1">
      <alignment horizontal="right"/>
    </xf>
    <xf numFmtId="2" fontId="1" fillId="0" borderId="95" xfId="0" applyNumberFormat="1" applyFont="1" applyBorder="1" applyAlignment="1">
      <alignment horizontal="right"/>
    </xf>
    <xf numFmtId="2" fontId="1" fillId="0" borderId="96" xfId="0" applyNumberFormat="1" applyFont="1" applyBorder="1" applyAlignment="1">
      <alignment horizontal="right"/>
    </xf>
    <xf numFmtId="1" fontId="1" fillId="0" borderId="96" xfId="0" applyNumberFormat="1" applyFont="1" applyBorder="1" applyAlignment="1">
      <alignment horizontal="right"/>
    </xf>
    <xf numFmtId="2" fontId="1" fillId="0" borderId="94" xfId="0" applyNumberFormat="1" applyFont="1" applyBorder="1" applyAlignment="1">
      <alignment horizontal="right"/>
    </xf>
    <xf numFmtId="0" fontId="1" fillId="0" borderId="23" xfId="0" applyFont="1" applyBorder="1" applyAlignment="1">
      <alignment horizontal="right"/>
    </xf>
    <xf numFmtId="1" fontId="1" fillId="0" borderId="38" xfId="0" applyNumberFormat="1" applyFont="1" applyBorder="1" applyAlignment="1">
      <alignment horizontal="right"/>
    </xf>
    <xf numFmtId="1" fontId="1" fillId="0" borderId="89" xfId="0" applyNumberFormat="1" applyFont="1" applyBorder="1" applyAlignment="1">
      <alignment horizontal="right"/>
    </xf>
    <xf numFmtId="1" fontId="1" fillId="0" borderId="90" xfId="0" applyNumberFormat="1" applyFont="1" applyBorder="1" applyAlignment="1">
      <alignment horizontal="right"/>
    </xf>
    <xf numFmtId="2" fontId="1" fillId="0" borderId="91" xfId="0" applyNumberFormat="1" applyFont="1" applyBorder="1" applyAlignment="1">
      <alignment horizontal="right"/>
    </xf>
    <xf numFmtId="2" fontId="1" fillId="0" borderId="92" xfId="0" applyNumberFormat="1" applyFont="1" applyBorder="1" applyAlignment="1">
      <alignment horizontal="right"/>
    </xf>
    <xf numFmtId="1" fontId="1" fillId="0" borderId="92" xfId="0" applyNumberFormat="1" applyFont="1" applyBorder="1" applyAlignment="1">
      <alignment horizontal="right"/>
    </xf>
    <xf numFmtId="2" fontId="1" fillId="0" borderId="90" xfId="0" applyNumberFormat="1" applyFont="1" applyBorder="1" applyAlignment="1">
      <alignment horizontal="right"/>
    </xf>
    <xf numFmtId="0" fontId="1" fillId="0" borderId="37" xfId="0" applyFont="1" applyBorder="1" applyAlignment="1">
      <alignment horizontal="right"/>
    </xf>
    <xf numFmtId="1" fontId="1" fillId="0" borderId="7" xfId="0" applyNumberFormat="1" applyFont="1" applyBorder="1" applyAlignment="1">
      <alignment horizontal="right"/>
    </xf>
    <xf numFmtId="1" fontId="1" fillId="0" borderId="75" xfId="0" applyNumberFormat="1" applyFont="1" applyBorder="1" applyAlignment="1">
      <alignment horizontal="right"/>
    </xf>
    <xf numFmtId="1" fontId="1" fillId="0" borderId="103" xfId="0" applyNumberFormat="1" applyFont="1" applyBorder="1" applyAlignment="1">
      <alignment horizontal="right"/>
    </xf>
    <xf numFmtId="2" fontId="1" fillId="0" borderId="73" xfId="0" applyNumberFormat="1" applyFont="1" applyBorder="1" applyAlignment="1">
      <alignment horizontal="right"/>
    </xf>
    <xf numFmtId="2" fontId="1" fillId="0" borderId="76" xfId="0" applyNumberFormat="1" applyFont="1" applyBorder="1" applyAlignment="1">
      <alignment horizontal="right"/>
    </xf>
    <xf numFmtId="1" fontId="1" fillId="0" borderId="76" xfId="0" applyNumberFormat="1" applyFont="1" applyBorder="1" applyAlignment="1">
      <alignment horizontal="right"/>
    </xf>
    <xf numFmtId="2" fontId="1" fillId="0" borderId="103" xfId="0" applyNumberFormat="1" applyFont="1" applyBorder="1" applyAlignment="1">
      <alignment horizontal="right"/>
    </xf>
    <xf numFmtId="0" fontId="1" fillId="0" borderId="34" xfId="0" applyFont="1" applyBorder="1" applyAlignment="1">
      <alignment horizontal="right"/>
    </xf>
    <xf numFmtId="1" fontId="1" fillId="10" borderId="7" xfId="0" applyNumberFormat="1" applyFont="1" applyFill="1" applyBorder="1" applyAlignment="1">
      <alignment horizontal="right"/>
    </xf>
    <xf numFmtId="1" fontId="1" fillId="10" borderId="75" xfId="0" applyNumberFormat="1" applyFont="1" applyFill="1" applyBorder="1" applyAlignment="1">
      <alignment horizontal="right"/>
    </xf>
    <xf numFmtId="1" fontId="1" fillId="10" borderId="103" xfId="0" applyNumberFormat="1" applyFont="1" applyFill="1" applyBorder="1" applyAlignment="1">
      <alignment horizontal="right"/>
    </xf>
    <xf numFmtId="2" fontId="1" fillId="10" borderId="73" xfId="0" applyNumberFormat="1" applyFont="1" applyFill="1" applyBorder="1" applyAlignment="1">
      <alignment horizontal="right"/>
    </xf>
    <xf numFmtId="2" fontId="1" fillId="10" borderId="76" xfId="0" applyNumberFormat="1" applyFont="1" applyFill="1" applyBorder="1" applyAlignment="1">
      <alignment horizontal="right"/>
    </xf>
    <xf numFmtId="1" fontId="1" fillId="10" borderId="76" xfId="0" applyNumberFormat="1" applyFont="1" applyFill="1" applyBorder="1" applyAlignment="1">
      <alignment horizontal="right"/>
    </xf>
    <xf numFmtId="2" fontId="1" fillId="10" borderId="103" xfId="0" applyNumberFormat="1" applyFont="1" applyFill="1" applyBorder="1" applyAlignment="1">
      <alignment horizontal="right"/>
    </xf>
    <xf numFmtId="0" fontId="1" fillId="10" borderId="34" xfId="0" applyFont="1" applyFill="1" applyBorder="1" applyAlignment="1">
      <alignment horizontal="right"/>
    </xf>
    <xf numFmtId="1" fontId="1" fillId="2" borderId="7" xfId="0" applyNumberFormat="1" applyFont="1" applyFill="1" applyBorder="1" applyAlignment="1">
      <alignment horizontal="right"/>
    </xf>
    <xf numFmtId="1" fontId="1" fillId="2" borderId="75" xfId="0" applyNumberFormat="1" applyFont="1" applyFill="1" applyBorder="1" applyAlignment="1">
      <alignment horizontal="right"/>
    </xf>
    <xf numFmtId="1" fontId="1" fillId="2" borderId="103" xfId="0" applyNumberFormat="1" applyFont="1" applyFill="1" applyBorder="1" applyAlignment="1">
      <alignment horizontal="right"/>
    </xf>
    <xf numFmtId="2" fontId="1" fillId="2" borderId="57" xfId="0" applyNumberFormat="1" applyFont="1" applyFill="1" applyBorder="1" applyAlignment="1">
      <alignment horizontal="right"/>
    </xf>
    <xf numFmtId="2" fontId="1" fillId="2" borderId="58" xfId="0" applyNumberFormat="1" applyFont="1" applyFill="1" applyBorder="1" applyAlignment="1">
      <alignment horizontal="right"/>
    </xf>
    <xf numFmtId="1" fontId="1" fillId="2" borderId="28" xfId="0" applyNumberFormat="1" applyFont="1" applyFill="1" applyBorder="1" applyAlignment="1">
      <alignment horizontal="right"/>
    </xf>
    <xf numFmtId="1" fontId="1" fillId="2" borderId="93" xfId="0" applyNumberFormat="1" applyFont="1" applyFill="1" applyBorder="1" applyAlignment="1">
      <alignment horizontal="right"/>
    </xf>
    <xf numFmtId="1" fontId="1" fillId="2" borderId="94" xfId="0" applyNumberFormat="1" applyFont="1" applyFill="1" applyBorder="1" applyAlignment="1">
      <alignment horizontal="right"/>
    </xf>
    <xf numFmtId="2" fontId="1" fillId="2" borderId="95" xfId="0" applyNumberFormat="1" applyFont="1" applyFill="1" applyBorder="1" applyAlignment="1">
      <alignment horizontal="right"/>
    </xf>
    <xf numFmtId="2" fontId="1" fillId="2" borderId="96" xfId="0" applyNumberFormat="1" applyFont="1" applyFill="1" applyBorder="1" applyAlignment="1">
      <alignment horizontal="right"/>
    </xf>
    <xf numFmtId="1" fontId="1" fillId="2" borderId="96" xfId="0" applyNumberFormat="1" applyFont="1" applyFill="1" applyBorder="1" applyAlignment="1">
      <alignment horizontal="right"/>
    </xf>
    <xf numFmtId="2" fontId="1" fillId="2" borderId="94" xfId="0" applyNumberFormat="1" applyFont="1" applyFill="1" applyBorder="1" applyAlignment="1">
      <alignment horizontal="right"/>
    </xf>
    <xf numFmtId="0" fontId="1" fillId="2" borderId="23" xfId="0" applyFont="1" applyFill="1" applyBorder="1" applyAlignment="1">
      <alignment horizontal="right"/>
    </xf>
    <xf numFmtId="2" fontId="1" fillId="10" borderId="57" xfId="0" applyNumberFormat="1" applyFont="1" applyFill="1" applyBorder="1" applyAlignment="1">
      <alignment horizontal="right"/>
    </xf>
    <xf numFmtId="2" fontId="1" fillId="10" borderId="58" xfId="0" applyNumberFormat="1" applyFont="1" applyFill="1" applyBorder="1" applyAlignment="1">
      <alignment horizontal="right"/>
    </xf>
    <xf numFmtId="1" fontId="1" fillId="10" borderId="58" xfId="0" applyNumberFormat="1" applyFont="1" applyFill="1" applyBorder="1" applyAlignment="1">
      <alignment horizontal="right"/>
    </xf>
    <xf numFmtId="1" fontId="1" fillId="10" borderId="55" xfId="0" applyNumberFormat="1" applyFont="1" applyFill="1" applyBorder="1" applyAlignment="1">
      <alignment horizontal="right"/>
    </xf>
    <xf numFmtId="2" fontId="1" fillId="10" borderId="56" xfId="0" applyNumberFormat="1" applyFont="1" applyFill="1" applyBorder="1" applyAlignment="1">
      <alignment horizontal="right"/>
    </xf>
    <xf numFmtId="1" fontId="1" fillId="10" borderId="56" xfId="0" applyNumberFormat="1" applyFont="1" applyFill="1" applyBorder="1" applyAlignment="1">
      <alignment horizontal="right"/>
    </xf>
    <xf numFmtId="0" fontId="1" fillId="10" borderId="31" xfId="0" applyFont="1" applyFill="1" applyBorder="1" applyAlignment="1">
      <alignment horizontal="right"/>
    </xf>
    <xf numFmtId="1" fontId="1" fillId="2" borderId="43" xfId="0" applyNumberFormat="1" applyFont="1" applyFill="1" applyBorder="1" applyAlignment="1">
      <alignment horizontal="right"/>
    </xf>
    <xf numFmtId="1" fontId="1" fillId="2" borderId="109" xfId="0" applyNumberFormat="1" applyFont="1" applyFill="1" applyBorder="1" applyAlignment="1">
      <alignment horizontal="right"/>
    </xf>
    <xf numFmtId="1" fontId="1" fillId="2" borderId="110" xfId="0" applyNumberFormat="1" applyFont="1" applyFill="1" applyBorder="1" applyAlignment="1">
      <alignment horizontal="right"/>
    </xf>
    <xf numFmtId="2" fontId="1" fillId="2" borderId="111" xfId="0" applyNumberFormat="1" applyFont="1" applyFill="1" applyBorder="1" applyAlignment="1">
      <alignment horizontal="right"/>
    </xf>
    <xf numFmtId="2" fontId="1" fillId="2" borderId="112" xfId="0" applyNumberFormat="1" applyFont="1" applyFill="1" applyBorder="1" applyAlignment="1">
      <alignment horizontal="right"/>
    </xf>
    <xf numFmtId="1" fontId="1" fillId="2" borderId="112" xfId="0" applyNumberFormat="1" applyFont="1" applyFill="1" applyBorder="1" applyAlignment="1">
      <alignment horizontal="right"/>
    </xf>
    <xf numFmtId="2" fontId="1" fillId="2" borderId="110" xfId="0" applyNumberFormat="1" applyFont="1" applyFill="1" applyBorder="1" applyAlignment="1">
      <alignment horizontal="right"/>
    </xf>
    <xf numFmtId="0" fontId="1" fillId="2" borderId="45" xfId="0" applyFont="1" applyFill="1" applyBorder="1" applyAlignment="1">
      <alignment horizontal="right"/>
    </xf>
    <xf numFmtId="1" fontId="1" fillId="10" borderId="65" xfId="0" applyNumberFormat="1" applyFont="1" applyFill="1" applyBorder="1" applyAlignment="1">
      <alignment horizontal="right"/>
    </xf>
    <xf numFmtId="1" fontId="1" fillId="10" borderId="113" xfId="0" applyNumberFormat="1" applyFont="1" applyFill="1" applyBorder="1" applyAlignment="1">
      <alignment horizontal="right"/>
    </xf>
    <xf numFmtId="1" fontId="1" fillId="10" borderId="114" xfId="0" applyNumberFormat="1" applyFont="1" applyFill="1" applyBorder="1" applyAlignment="1">
      <alignment horizontal="right"/>
    </xf>
    <xf numFmtId="2" fontId="1" fillId="10" borderId="115" xfId="0" applyNumberFormat="1" applyFont="1" applyFill="1" applyBorder="1" applyAlignment="1">
      <alignment horizontal="right"/>
    </xf>
    <xf numFmtId="2" fontId="1" fillId="10" borderId="116" xfId="0" applyNumberFormat="1" applyFont="1" applyFill="1" applyBorder="1" applyAlignment="1">
      <alignment horizontal="right"/>
    </xf>
    <xf numFmtId="1" fontId="1" fillId="10" borderId="116" xfId="0" applyNumberFormat="1" applyFont="1" applyFill="1" applyBorder="1" applyAlignment="1">
      <alignment horizontal="right"/>
    </xf>
    <xf numFmtId="2" fontId="1" fillId="10" borderId="114" xfId="0" applyNumberFormat="1" applyFont="1" applyFill="1" applyBorder="1" applyAlignment="1">
      <alignment horizontal="right"/>
    </xf>
    <xf numFmtId="0" fontId="1" fillId="10" borderId="67" xfId="0" applyFont="1" applyFill="1" applyBorder="1" applyAlignment="1">
      <alignment horizontal="right"/>
    </xf>
    <xf numFmtId="1" fontId="1" fillId="6" borderId="28" xfId="0" applyNumberFormat="1" applyFont="1" applyFill="1" applyBorder="1" applyAlignment="1">
      <alignment horizontal="right"/>
    </xf>
    <xf numFmtId="1" fontId="1" fillId="6" borderId="93" xfId="0" applyNumberFormat="1" applyFont="1" applyFill="1" applyBorder="1" applyAlignment="1">
      <alignment horizontal="right"/>
    </xf>
    <xf numFmtId="1" fontId="1" fillId="6" borderId="94" xfId="0" applyNumberFormat="1" applyFont="1" applyFill="1" applyBorder="1" applyAlignment="1">
      <alignment horizontal="right"/>
    </xf>
    <xf numFmtId="2" fontId="1" fillId="6" borderId="95" xfId="0" applyNumberFormat="1" applyFont="1" applyFill="1" applyBorder="1" applyAlignment="1">
      <alignment horizontal="right"/>
    </xf>
    <xf numFmtId="2" fontId="1" fillId="6" borderId="96" xfId="0" applyNumberFormat="1" applyFont="1" applyFill="1" applyBorder="1" applyAlignment="1">
      <alignment horizontal="right"/>
    </xf>
    <xf numFmtId="1" fontId="1" fillId="6" borderId="96" xfId="0" applyNumberFormat="1" applyFont="1" applyFill="1" applyBorder="1" applyAlignment="1">
      <alignment horizontal="right"/>
    </xf>
    <xf numFmtId="2" fontId="1" fillId="6" borderId="94" xfId="0" applyNumberFormat="1" applyFont="1" applyFill="1" applyBorder="1" applyAlignment="1">
      <alignment horizontal="right"/>
    </xf>
    <xf numFmtId="0" fontId="1" fillId="6" borderId="23" xfId="0" applyFont="1" applyFill="1" applyBorder="1" applyAlignment="1">
      <alignment horizontal="right"/>
    </xf>
    <xf numFmtId="1" fontId="1" fillId="4" borderId="38" xfId="0" applyNumberFormat="1" applyFont="1" applyFill="1" applyBorder="1" applyAlignment="1">
      <alignment horizontal="right"/>
    </xf>
    <xf numFmtId="1" fontId="1" fillId="4" borderId="89" xfId="0" applyNumberFormat="1" applyFont="1" applyFill="1" applyBorder="1" applyAlignment="1">
      <alignment horizontal="right"/>
    </xf>
    <xf numFmtId="1" fontId="1" fillId="4" borderId="90" xfId="0" applyNumberFormat="1" applyFont="1" applyFill="1" applyBorder="1" applyAlignment="1">
      <alignment horizontal="right"/>
    </xf>
    <xf numFmtId="2" fontId="1" fillId="4" borderId="91" xfId="0" applyNumberFormat="1" applyFont="1" applyFill="1" applyBorder="1" applyAlignment="1">
      <alignment horizontal="right"/>
    </xf>
    <xf numFmtId="2" fontId="1" fillId="4" borderId="92" xfId="0" applyNumberFormat="1" applyFont="1" applyFill="1" applyBorder="1" applyAlignment="1">
      <alignment horizontal="right"/>
    </xf>
    <xf numFmtId="1" fontId="1" fillId="4" borderId="92" xfId="0" applyNumberFormat="1" applyFont="1" applyFill="1" applyBorder="1" applyAlignment="1">
      <alignment horizontal="right"/>
    </xf>
    <xf numFmtId="2" fontId="1" fillId="4" borderId="90" xfId="0" applyNumberFormat="1" applyFont="1" applyFill="1" applyBorder="1" applyAlignment="1">
      <alignment horizontal="right"/>
    </xf>
    <xf numFmtId="0" fontId="1" fillId="4" borderId="37" xfId="0" applyFont="1" applyFill="1" applyBorder="1" applyAlignment="1">
      <alignment horizontal="right"/>
    </xf>
    <xf numFmtId="0" fontId="1" fillId="0" borderId="19" xfId="0" applyFont="1" applyBorder="1" applyAlignment="1">
      <alignment horizontal="left"/>
    </xf>
    <xf numFmtId="0" fontId="2" fillId="0" borderId="5" xfId="0" applyFont="1" applyBorder="1"/>
    <xf numFmtId="0" fontId="2" fillId="0" borderId="30" xfId="0" applyFont="1" applyBorder="1"/>
    <xf numFmtId="0" fontId="1" fillId="0" borderId="32" xfId="0" applyFont="1" applyBorder="1" applyAlignment="1">
      <alignment horizontal="center"/>
    </xf>
    <xf numFmtId="1" fontId="1" fillId="0" borderId="5" xfId="0" applyNumberFormat="1" applyFont="1" applyBorder="1" applyAlignment="1">
      <alignment horizontal="right"/>
    </xf>
    <xf numFmtId="1" fontId="1" fillId="0" borderId="101" xfId="0" applyNumberFormat="1" applyFont="1" applyBorder="1" applyAlignment="1">
      <alignment horizontal="right"/>
    </xf>
    <xf numFmtId="1" fontId="1" fillId="0" borderId="102" xfId="0" applyNumberFormat="1" applyFont="1" applyBorder="1" applyAlignment="1">
      <alignment horizontal="right"/>
    </xf>
    <xf numFmtId="2" fontId="1" fillId="0" borderId="53" xfId="0" applyNumberFormat="1" applyFont="1" applyBorder="1" applyAlignment="1">
      <alignment horizontal="right"/>
    </xf>
    <xf numFmtId="2" fontId="1" fillId="0" borderId="54" xfId="0" applyNumberFormat="1" applyFont="1" applyBorder="1" applyAlignment="1">
      <alignment horizontal="right"/>
    </xf>
    <xf numFmtId="1" fontId="1" fillId="0" borderId="54" xfId="0" applyNumberFormat="1" applyFont="1" applyBorder="1" applyAlignment="1">
      <alignment horizontal="right"/>
    </xf>
    <xf numFmtId="2" fontId="1" fillId="0" borderId="102" xfId="0" applyNumberFormat="1" applyFont="1" applyBorder="1" applyAlignment="1">
      <alignment horizontal="right"/>
    </xf>
    <xf numFmtId="0" fontId="1" fillId="0" borderId="32" xfId="0" applyFont="1" applyBorder="1" applyAlignment="1">
      <alignment horizontal="right"/>
    </xf>
    <xf numFmtId="0" fontId="2" fillId="0" borderId="62" xfId="0" applyFont="1" applyBorder="1"/>
    <xf numFmtId="0" fontId="2" fillId="0" borderId="63" xfId="0" applyFont="1" applyBorder="1"/>
    <xf numFmtId="0" fontId="1" fillId="0" borderId="64" xfId="0" applyFont="1" applyBorder="1" applyAlignment="1">
      <alignment horizontal="center"/>
    </xf>
    <xf numFmtId="0" fontId="2" fillId="10" borderId="35" xfId="0" applyFont="1" applyFill="1" applyBorder="1"/>
    <xf numFmtId="0" fontId="1" fillId="10" borderId="31" xfId="0" applyFont="1" applyFill="1" applyBorder="1" applyAlignment="1">
      <alignment horizontal="center"/>
    </xf>
    <xf numFmtId="1" fontId="1" fillId="10" borderId="19" xfId="0" applyNumberFormat="1" applyFont="1" applyFill="1" applyBorder="1" applyAlignment="1">
      <alignment horizontal="right"/>
    </xf>
    <xf numFmtId="0" fontId="2" fillId="10" borderId="41" xfId="0" applyFont="1" applyFill="1" applyBorder="1"/>
    <xf numFmtId="0" fontId="2" fillId="10" borderId="42" xfId="0" applyFont="1" applyFill="1" applyBorder="1"/>
    <xf numFmtId="1" fontId="1" fillId="10" borderId="41" xfId="0" applyNumberFormat="1" applyFont="1" applyFill="1" applyBorder="1" applyAlignment="1">
      <alignment horizontal="right"/>
    </xf>
    <xf numFmtId="1" fontId="1" fillId="10" borderId="104" xfId="0" applyNumberFormat="1" applyFont="1" applyFill="1" applyBorder="1" applyAlignment="1">
      <alignment horizontal="right"/>
    </xf>
    <xf numFmtId="1" fontId="1" fillId="10" borderId="105" xfId="0" applyNumberFormat="1" applyFont="1" applyFill="1" applyBorder="1" applyAlignment="1">
      <alignment horizontal="right"/>
    </xf>
    <xf numFmtId="2" fontId="1" fillId="10" borderId="106" xfId="0" applyNumberFormat="1" applyFont="1" applyFill="1" applyBorder="1" applyAlignment="1">
      <alignment horizontal="right"/>
    </xf>
    <xf numFmtId="2" fontId="1" fillId="10" borderId="107" xfId="0" applyNumberFormat="1" applyFont="1" applyFill="1" applyBorder="1" applyAlignment="1">
      <alignment horizontal="right"/>
    </xf>
    <xf numFmtId="1" fontId="1" fillId="10" borderId="107" xfId="0" applyNumberFormat="1" applyFont="1" applyFill="1" applyBorder="1" applyAlignment="1">
      <alignment horizontal="right"/>
    </xf>
    <xf numFmtId="2" fontId="1" fillId="10" borderId="105" xfId="0" applyNumberFormat="1" applyFont="1" applyFill="1" applyBorder="1" applyAlignment="1">
      <alignment horizontal="right"/>
    </xf>
    <xf numFmtId="0" fontId="1" fillId="10" borderId="108" xfId="0" applyFont="1" applyFill="1" applyBorder="1" applyAlignment="1">
      <alignment horizontal="right"/>
    </xf>
    <xf numFmtId="0" fontId="1" fillId="0" borderId="0" xfId="0" applyFont="1"/>
    <xf numFmtId="0" fontId="0" fillId="0" borderId="0" xfId="0"/>
    <xf numFmtId="0" fontId="4" fillId="0" borderId="0" xfId="0" applyFont="1"/>
    <xf numFmtId="0" fontId="0" fillId="0" borderId="0" xfId="0"/>
    <xf numFmtId="2" fontId="17" fillId="0" borderId="0" xfId="0" applyNumberFormat="1" applyFont="1" applyAlignment="1">
      <alignment horizontal="left" wrapText="1"/>
    </xf>
    <xf numFmtId="0" fontId="2" fillId="9" borderId="31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9" borderId="32" xfId="0" applyFont="1" applyFill="1" applyBorder="1" applyAlignment="1">
      <alignment horizontal="center" vertical="center"/>
    </xf>
    <xf numFmtId="1" fontId="1" fillId="9" borderId="51" xfId="0" applyNumberFormat="1" applyFont="1" applyFill="1" applyBorder="1" applyAlignment="1">
      <alignment horizontal="center" vertical="center"/>
    </xf>
    <xf numFmtId="1" fontId="1" fillId="9" borderId="54" xfId="0" applyNumberFormat="1" applyFont="1" applyFill="1" applyBorder="1" applyAlignment="1">
      <alignment horizontal="center" vertical="center"/>
    </xf>
    <xf numFmtId="1" fontId="2" fillId="9" borderId="47" xfId="0" applyNumberFormat="1" applyFont="1" applyFill="1" applyBorder="1" applyAlignment="1">
      <alignment horizontal="center" vertical="center"/>
    </xf>
    <xf numFmtId="1" fontId="2" fillId="9" borderId="86" xfId="0" applyNumberFormat="1" applyFont="1" applyFill="1" applyBorder="1" applyAlignment="1">
      <alignment horizontal="center" vertical="center"/>
    </xf>
    <xf numFmtId="1" fontId="2" fillId="9" borderId="48" xfId="0" applyNumberFormat="1" applyFont="1" applyFill="1" applyBorder="1" applyAlignment="1">
      <alignment horizontal="center" vertical="center"/>
    </xf>
    <xf numFmtId="0" fontId="2" fillId="9" borderId="83" xfId="0" applyFont="1" applyFill="1" applyBorder="1" applyAlignment="1">
      <alignment horizontal="center" vertical="center"/>
    </xf>
    <xf numFmtId="0" fontId="2" fillId="9" borderId="84" xfId="0" applyFont="1" applyFill="1" applyBorder="1" applyAlignment="1">
      <alignment horizontal="center" vertical="center"/>
    </xf>
    <xf numFmtId="1" fontId="2" fillId="9" borderId="85" xfId="0" applyNumberFormat="1" applyFont="1" applyFill="1" applyBorder="1" applyAlignment="1">
      <alignment horizontal="center" vertical="center"/>
    </xf>
    <xf numFmtId="1" fontId="2" fillId="9" borderId="61" xfId="0" applyNumberFormat="1" applyFont="1" applyFill="1" applyBorder="1" applyAlignment="1">
      <alignment horizontal="center" vertical="center"/>
    </xf>
    <xf numFmtId="1" fontId="1" fillId="9" borderId="85" xfId="0" applyNumberFormat="1" applyFont="1" applyFill="1" applyBorder="1" applyAlignment="1">
      <alignment horizontal="center" vertical="center"/>
    </xf>
    <xf numFmtId="1" fontId="1" fillId="9" borderId="61" xfId="0" applyNumberFormat="1" applyFont="1" applyFill="1" applyBorder="1" applyAlignment="1">
      <alignment horizontal="center" vertical="center"/>
    </xf>
    <xf numFmtId="1" fontId="2" fillId="9" borderId="80" xfId="0" applyNumberFormat="1" applyFont="1" applyFill="1" applyBorder="1" applyAlignment="1">
      <alignment horizontal="center" vertical="center"/>
    </xf>
    <xf numFmtId="1" fontId="2" fillId="9" borderId="81" xfId="0" applyNumberFormat="1" applyFont="1" applyFill="1" applyBorder="1" applyAlignment="1">
      <alignment horizontal="center" vertical="center"/>
    </xf>
    <xf numFmtId="0" fontId="1" fillId="0" borderId="0" xfId="0" applyFont="1"/>
    <xf numFmtId="0" fontId="4" fillId="0" borderId="0" xfId="0" applyFont="1"/>
    <xf numFmtId="0" fontId="4" fillId="0" borderId="9" xfId="0" applyFont="1" applyBorder="1"/>
    <xf numFmtId="1" fontId="1" fillId="9" borderId="49" xfId="0" applyNumberFormat="1" applyFont="1" applyFill="1" applyBorder="1" applyAlignment="1">
      <alignment horizontal="center" vertical="center" wrapText="1"/>
    </xf>
    <xf numFmtId="1" fontId="1" fillId="9" borderId="54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2" fontId="1" fillId="9" borderId="49" xfId="0" applyNumberFormat="1" applyFont="1" applyFill="1" applyBorder="1" applyAlignment="1">
      <alignment horizontal="center" vertical="center" wrapText="1"/>
    </xf>
    <xf numFmtId="2" fontId="1" fillId="9" borderId="54" xfId="0" applyNumberFormat="1" applyFont="1" applyFill="1" applyBorder="1" applyAlignment="1">
      <alignment horizontal="center" vertical="center" wrapText="1"/>
    </xf>
    <xf numFmtId="1" fontId="2" fillId="9" borderId="82" xfId="0" applyNumberFormat="1" applyFont="1" applyFill="1" applyBorder="1" applyAlignment="1">
      <alignment horizontal="center" vertical="center"/>
    </xf>
    <xf numFmtId="2" fontId="1" fillId="9" borderId="51" xfId="0" applyNumberFormat="1" applyFont="1" applyFill="1" applyBorder="1" applyAlignment="1">
      <alignment horizontal="center" vertical="center"/>
    </xf>
    <xf numFmtId="2" fontId="1" fillId="9" borderId="54" xfId="0" applyNumberFormat="1" applyFont="1" applyFill="1" applyBorder="1" applyAlignment="1">
      <alignment horizontal="center" vertical="center"/>
    </xf>
    <xf numFmtId="0" fontId="2" fillId="9" borderId="20" xfId="0" applyFont="1" applyFill="1" applyBorder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9" borderId="31" xfId="0" applyFont="1" applyFill="1" applyBorder="1" applyAlignment="1">
      <alignment horizontal="center" vertical="center" textRotation="90" wrapText="1"/>
    </xf>
    <xf numFmtId="0" fontId="2" fillId="9" borderId="16" xfId="0" applyFont="1" applyFill="1" applyBorder="1" applyAlignment="1">
      <alignment horizontal="center" vertical="center" textRotation="90" wrapText="1"/>
    </xf>
    <xf numFmtId="0" fontId="2" fillId="9" borderId="19" xfId="0" applyFont="1" applyFill="1" applyBorder="1" applyAlignment="1">
      <alignment horizontal="center" vertical="center"/>
    </xf>
    <xf numFmtId="0" fontId="0" fillId="9" borderId="35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0" fillId="9" borderId="30" xfId="0" applyFill="1" applyBorder="1" applyAlignment="1">
      <alignment horizontal="center" vertical="center"/>
    </xf>
    <xf numFmtId="0" fontId="29" fillId="10" borderId="57" xfId="0" applyFont="1" applyFill="1" applyBorder="1" applyAlignment="1">
      <alignment horizontal="center" vertical="center" wrapText="1"/>
    </xf>
    <xf numFmtId="0" fontId="27" fillId="10" borderId="46" xfId="0" applyFont="1" applyFill="1" applyBorder="1" applyAlignment="1">
      <alignment horizontal="center" vertical="center" wrapText="1"/>
    </xf>
    <xf numFmtId="0" fontId="27" fillId="10" borderId="53" xfId="0" applyFont="1" applyFill="1" applyBorder="1" applyAlignment="1">
      <alignment horizontal="center" vertical="center" wrapText="1"/>
    </xf>
    <xf numFmtId="0" fontId="31" fillId="0" borderId="118" xfId="2" quotePrefix="1" applyFont="1" applyBorder="1" applyAlignment="1">
      <alignment horizontal="left" vertical="center" wrapText="1"/>
    </xf>
    <xf numFmtId="0" fontId="31" fillId="0" borderId="119" xfId="2" quotePrefix="1" applyFont="1" applyBorder="1" applyAlignment="1">
      <alignment horizontal="left" vertical="center" wrapText="1"/>
    </xf>
    <xf numFmtId="0" fontId="31" fillId="0" borderId="120" xfId="2" quotePrefix="1" applyFont="1" applyBorder="1" applyAlignment="1">
      <alignment horizontal="left" vertical="center" wrapText="1"/>
    </xf>
    <xf numFmtId="0" fontId="30" fillId="7" borderId="19" xfId="0" applyFont="1" applyFill="1" applyBorder="1" applyAlignment="1">
      <alignment horizontal="left" vertical="center" wrapText="1"/>
    </xf>
    <xf numFmtId="0" fontId="30" fillId="7" borderId="35" xfId="0" applyFont="1" applyFill="1" applyBorder="1" applyAlignment="1">
      <alignment horizontal="left" vertical="center" wrapText="1"/>
    </xf>
    <xf numFmtId="0" fontId="30" fillId="7" borderId="1" xfId="0" applyFont="1" applyFill="1" applyBorder="1" applyAlignment="1">
      <alignment horizontal="left" vertical="center" wrapText="1"/>
    </xf>
    <xf numFmtId="0" fontId="30" fillId="7" borderId="25" xfId="0" applyFont="1" applyFill="1" applyBorder="1" applyAlignment="1">
      <alignment horizontal="left" vertical="center" wrapText="1"/>
    </xf>
    <xf numFmtId="0" fontId="30" fillId="7" borderId="5" xfId="0" applyFont="1" applyFill="1" applyBorder="1" applyAlignment="1">
      <alignment horizontal="left" vertical="center" wrapText="1"/>
    </xf>
    <xf numFmtId="0" fontId="30" fillId="7" borderId="30" xfId="0" applyFont="1" applyFill="1" applyBorder="1" applyAlignment="1">
      <alignment horizontal="left" vertical="center" wrapText="1"/>
    </xf>
    <xf numFmtId="0" fontId="31" fillId="0" borderId="117" xfId="2" quotePrefix="1" applyFont="1" applyBorder="1" applyAlignment="1">
      <alignment horizontal="left" vertical="center" wrapText="1"/>
    </xf>
    <xf numFmtId="0" fontId="28" fillId="7" borderId="7" xfId="0" applyFont="1" applyFill="1" applyBorder="1" applyAlignment="1">
      <alignment horizontal="center" vertical="center"/>
    </xf>
    <xf numFmtId="0" fontId="28" fillId="7" borderId="8" xfId="0" applyFont="1" applyFill="1" applyBorder="1" applyAlignment="1">
      <alignment horizontal="center" vertical="center"/>
    </xf>
    <xf numFmtId="0" fontId="28" fillId="7" borderId="33" xfId="0" applyFont="1" applyFill="1" applyBorder="1" applyAlignment="1">
      <alignment horizontal="center" vertical="center"/>
    </xf>
    <xf numFmtId="0" fontId="17" fillId="10" borderId="58" xfId="0" applyFont="1" applyFill="1" applyBorder="1" applyAlignment="1">
      <alignment horizontal="center" vertical="center"/>
    </xf>
    <xf numFmtId="0" fontId="27" fillId="10" borderId="78" xfId="0" applyFont="1" applyFill="1" applyBorder="1" applyAlignment="1">
      <alignment horizontal="center" vertical="center"/>
    </xf>
    <xf numFmtId="0" fontId="26" fillId="10" borderId="57" xfId="0" applyFont="1" applyFill="1" applyBorder="1" applyAlignment="1">
      <alignment horizontal="center" vertical="center" wrapText="1"/>
    </xf>
    <xf numFmtId="0" fontId="27" fillId="10" borderId="88" xfId="0" applyFont="1" applyFill="1" applyBorder="1" applyAlignment="1">
      <alignment horizontal="center" vertical="center" wrapText="1"/>
    </xf>
    <xf numFmtId="0" fontId="17" fillId="0" borderId="0" xfId="2" applyFont="1" applyAlignment="1">
      <alignment wrapText="1"/>
    </xf>
    <xf numFmtId="0" fontId="27" fillId="0" borderId="0" xfId="0" applyFont="1" applyAlignment="1">
      <alignment wrapText="1"/>
    </xf>
    <xf numFmtId="0" fontId="4" fillId="0" borderId="0" xfId="0" applyFont="1" applyAlignment="1">
      <alignment vertical="center"/>
    </xf>
    <xf numFmtId="0" fontId="17" fillId="10" borderId="87" xfId="0" quotePrefix="1" applyFont="1" applyFill="1" applyBorder="1" applyAlignment="1">
      <alignment horizontal="center" vertical="center"/>
    </xf>
    <xf numFmtId="0" fontId="17" fillId="10" borderId="81" xfId="0" applyFont="1" applyFill="1" applyBorder="1" applyAlignment="1">
      <alignment horizontal="center" vertical="center"/>
    </xf>
    <xf numFmtId="0" fontId="17" fillId="10" borderId="82" xfId="0" applyFont="1" applyFill="1" applyBorder="1" applyAlignment="1">
      <alignment horizontal="center" vertical="center"/>
    </xf>
    <xf numFmtId="0" fontId="17" fillId="10" borderId="57" xfId="0" applyFont="1" applyFill="1" applyBorder="1" applyAlignment="1">
      <alignment horizontal="center" vertical="center"/>
    </xf>
    <xf numFmtId="0" fontId="27" fillId="10" borderId="88" xfId="0" applyFont="1" applyFill="1" applyBorder="1" applyAlignment="1">
      <alignment horizontal="center" vertical="center"/>
    </xf>
    <xf numFmtId="0" fontId="17" fillId="10" borderId="88" xfId="0" applyFont="1" applyFill="1" applyBorder="1" applyAlignment="1">
      <alignment horizontal="center" vertical="center"/>
    </xf>
    <xf numFmtId="0" fontId="17" fillId="10" borderId="81" xfId="0" quotePrefix="1" applyFont="1" applyFill="1" applyBorder="1" applyAlignment="1">
      <alignment horizontal="center" vertical="center"/>
    </xf>
    <xf numFmtId="0" fontId="17" fillId="10" borderId="82" xfId="0" quotePrefix="1" applyFont="1" applyFill="1" applyBorder="1" applyAlignment="1">
      <alignment horizontal="center" vertical="center"/>
    </xf>
    <xf numFmtId="0" fontId="29" fillId="10" borderId="46" xfId="0" applyFont="1" applyFill="1" applyBorder="1" applyAlignment="1">
      <alignment horizontal="center" vertical="center" wrapText="1"/>
    </xf>
    <xf numFmtId="0" fontId="29" fillId="10" borderId="53" xfId="0" applyFont="1" applyFill="1" applyBorder="1" applyAlignment="1">
      <alignment horizontal="center" vertical="center" wrapText="1"/>
    </xf>
    <xf numFmtId="0" fontId="26" fillId="0" borderId="7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33" xfId="0" applyFont="1" applyBorder="1" applyAlignment="1">
      <alignment horizontal="center" vertical="center"/>
    </xf>
    <xf numFmtId="0" fontId="26" fillId="6" borderId="0" xfId="2" quotePrefix="1" applyFont="1" applyFill="1" applyAlignment="1">
      <alignment horizontal="left" vertical="center" wrapText="1"/>
    </xf>
    <xf numFmtId="0" fontId="26" fillId="6" borderId="0" xfId="0" applyFont="1" applyFill="1" applyAlignment="1">
      <alignment vertical="center" wrapText="1"/>
    </xf>
    <xf numFmtId="0" fontId="32" fillId="0" borderId="0" xfId="0" applyFont="1" applyAlignment="1">
      <alignment horizontal="left" vertical="center" wrapText="1"/>
    </xf>
    <xf numFmtId="0" fontId="32" fillId="0" borderId="0" xfId="0" applyFont="1" applyAlignment="1">
      <alignment horizontal="left" vertical="center"/>
    </xf>
    <xf numFmtId="0" fontId="17" fillId="6" borderId="0" xfId="2" applyFont="1" applyFill="1" applyAlignment="1">
      <alignment wrapText="1"/>
    </xf>
    <xf numFmtId="0" fontId="27" fillId="6" borderId="0" xfId="0" applyFont="1" applyFill="1" applyAlignment="1">
      <alignment wrapText="1"/>
    </xf>
    <xf numFmtId="0" fontId="0" fillId="0" borderId="0" xfId="0"/>
    <xf numFmtId="0" fontId="19" fillId="8" borderId="0" xfId="0" applyFont="1" applyFill="1" applyAlignment="1">
      <alignment horizontal="left" vertical="center" wrapText="1"/>
    </xf>
    <xf numFmtId="0" fontId="19" fillId="7" borderId="0" xfId="0" applyFont="1" applyFill="1" applyAlignment="1">
      <alignment horizontal="left" vertical="center" wrapText="1"/>
    </xf>
    <xf numFmtId="0" fontId="25" fillId="0" borderId="0" xfId="0" applyFont="1" applyAlignment="1">
      <alignment horizontal="right" vertical="center" wrapText="1"/>
    </xf>
    <xf numFmtId="49" fontId="19" fillId="8" borderId="0" xfId="0" applyNumberFormat="1" applyFont="1" applyFill="1" applyAlignment="1">
      <alignment horizontal="left" vertical="center" wrapText="1"/>
    </xf>
    <xf numFmtId="0" fontId="24" fillId="0" borderId="0" xfId="0" applyFont="1" applyAlignment="1">
      <alignment horizontal="left" vertical="center" wrapText="1"/>
    </xf>
    <xf numFmtId="0" fontId="19" fillId="8" borderId="0" xfId="0" applyFont="1" applyFill="1" applyAlignment="1">
      <alignment horizontal="left" vertical="center"/>
    </xf>
    <xf numFmtId="0" fontId="19" fillId="12" borderId="0" xfId="0" applyFont="1" applyFill="1" applyAlignment="1">
      <alignment horizontal="left" vertical="center" wrapText="1"/>
    </xf>
    <xf numFmtId="0" fontId="24" fillId="0" borderId="0" xfId="0" applyFont="1" applyAlignment="1">
      <alignment horizontal="right" vertical="center" wrapText="1"/>
    </xf>
    <xf numFmtId="0" fontId="19" fillId="8" borderId="0" xfId="0" applyFont="1" applyFill="1" applyAlignment="1">
      <alignment vertical="center" wrapText="1"/>
    </xf>
    <xf numFmtId="0" fontId="10" fillId="8" borderId="0" xfId="0" applyFont="1" applyFill="1" applyAlignment="1">
      <alignment wrapText="1"/>
    </xf>
  </cellXfs>
  <cellStyles count="3">
    <cellStyle name="20% - Ênfase5" xfId="1" builtinId="46"/>
    <cellStyle name="Normal" xfId="0" builtinId="0"/>
    <cellStyle name="Normal_SINHIDRO (2)" xfId="2" xr:uid="{00000000-0005-0000-0000-000002000000}"/>
  </cellStyles>
  <dxfs count="6"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ont>
        <b/>
        <i val="0"/>
      </font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333333333333351E-2"/>
          <c:y val="4.1297935103244837E-2"/>
          <c:w val="0.79500000000000004"/>
          <c:h val="0.82300884955752218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'Hidroenergética-Subsistemas'!$D$15:$G$15</c:f>
              <c:numCache>
                <c:formatCode>General</c:formatCode>
                <c:ptCount val="4"/>
                <c:pt idx="0">
                  <c:v>8100</c:v>
                </c:pt>
                <c:pt idx="1">
                  <c:v>5798</c:v>
                </c:pt>
                <c:pt idx="2">
                  <c:v>4531</c:v>
                </c:pt>
                <c:pt idx="3">
                  <c:v>6128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9-44E4-BD72-31A149F6D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339520"/>
        <c:axId val="46334105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'Hidroenergética-Subsistemas'!$D$16:$G$16</c:f>
              <c:numCache>
                <c:formatCode>General</c:formatCode>
                <c:ptCount val="4"/>
                <c:pt idx="0">
                  <c:v>81</c:v>
                </c:pt>
                <c:pt idx="1">
                  <c:v>58</c:v>
                </c:pt>
                <c:pt idx="2">
                  <c:v>45</c:v>
                </c:pt>
                <c:pt idx="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9-44E4-BD72-31A149F6D8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342976"/>
        <c:axId val="463369344"/>
      </c:lineChart>
      <c:catAx>
        <c:axId val="46333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341056"/>
        <c:crosses val="autoZero"/>
        <c:auto val="1"/>
        <c:lblAlgn val="ctr"/>
        <c:lblOffset val="100"/>
        <c:noMultiLvlLbl val="0"/>
      </c:catAx>
      <c:valAx>
        <c:axId val="46334105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339520"/>
        <c:crosses val="autoZero"/>
        <c:crossBetween val="between"/>
      </c:valAx>
      <c:catAx>
        <c:axId val="463342976"/>
        <c:scaling>
          <c:orientation val="minMax"/>
        </c:scaling>
        <c:delete val="1"/>
        <c:axPos val="b"/>
        <c:majorTickMark val="out"/>
        <c:minorTickMark val="none"/>
        <c:tickLblPos val="none"/>
        <c:crossAx val="463369344"/>
        <c:crosses val="autoZero"/>
        <c:auto val="1"/>
        <c:lblAlgn val="ctr"/>
        <c:lblOffset val="100"/>
        <c:noMultiLvlLbl val="0"/>
      </c:catAx>
      <c:valAx>
        <c:axId val="46336934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34297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61332628028102"/>
          <c:y val="4.4728586023123768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'Hidroenergética-REEs'!$D$14:$G$14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'Hidroenergética-REEs'!$D$15:$G$15</c:f>
              <c:numCache>
                <c:formatCode>General</c:formatCode>
                <c:ptCount val="4"/>
                <c:pt idx="0">
                  <c:v>6281</c:v>
                </c:pt>
                <c:pt idx="1">
                  <c:v>6151</c:v>
                </c:pt>
                <c:pt idx="2">
                  <c:v>6153</c:v>
                </c:pt>
                <c:pt idx="3">
                  <c:v>5443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AD-4FDD-BC8F-CDA93E576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474880"/>
        <c:axId val="46447641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'Hidroenergética-REEs'!$D$14:$G$14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'Hidroenergética-REEs'!$D$16:$G$16</c:f>
              <c:numCache>
                <c:formatCode>General</c:formatCode>
                <c:ptCount val="4"/>
                <c:pt idx="0">
                  <c:v>60</c:v>
                </c:pt>
                <c:pt idx="1">
                  <c:v>59</c:v>
                </c:pt>
                <c:pt idx="2">
                  <c:v>59</c:v>
                </c:pt>
                <c:pt idx="3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AD-4FDD-BC8F-CDA93E5761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486784"/>
        <c:axId val="464488320"/>
      </c:lineChart>
      <c:catAx>
        <c:axId val="4644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476416"/>
        <c:crosses val="autoZero"/>
        <c:auto val="1"/>
        <c:lblAlgn val="ctr"/>
        <c:lblOffset val="100"/>
        <c:noMultiLvlLbl val="0"/>
      </c:catAx>
      <c:valAx>
        <c:axId val="46447641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474880"/>
        <c:crosses val="autoZero"/>
        <c:crossBetween val="between"/>
      </c:valAx>
      <c:catAx>
        <c:axId val="464486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488320"/>
        <c:crosses val="autoZero"/>
        <c:auto val="1"/>
        <c:lblAlgn val="ctr"/>
        <c:lblOffset val="100"/>
        <c:noMultiLvlLbl val="0"/>
      </c:catAx>
      <c:valAx>
        <c:axId val="46448832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549193299366997"/>
              <c:y val="0.328662255876162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486784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25" footer="0.31496062000000125"/>
    <c:pageSetup orientation="portrait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69529381081106"/>
          <c:y val="4.4728586023123768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'Hidroenergética-REEs'!$D$38:$G$38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'Hidroenergética-REEs'!$D$39:$G$39</c:f>
              <c:numCache>
                <c:formatCode>General</c:formatCode>
                <c:ptCount val="4"/>
                <c:pt idx="0">
                  <c:v>1447</c:v>
                </c:pt>
                <c:pt idx="1">
                  <c:v>1465</c:v>
                </c:pt>
                <c:pt idx="2">
                  <c:v>1450</c:v>
                </c:pt>
                <c:pt idx="3">
                  <c:v>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2B-4C8C-A8BE-B9B63B4D7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868096"/>
        <c:axId val="464869632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'Hidroenergética-REEs'!$D$38:$G$38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'Hidroenergética-REEs'!$D$40:$G$40</c:f>
              <c:numCache>
                <c:formatCode>General</c:formatCode>
                <c:ptCount val="4"/>
                <c:pt idx="0">
                  <c:v>61</c:v>
                </c:pt>
                <c:pt idx="1">
                  <c:v>61</c:v>
                </c:pt>
                <c:pt idx="2">
                  <c:v>61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2B-4C8C-A8BE-B9B63B4D7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892288"/>
        <c:axId val="464893824"/>
      </c:lineChart>
      <c:catAx>
        <c:axId val="464868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869632"/>
        <c:crosses val="autoZero"/>
        <c:auto val="1"/>
        <c:lblAlgn val="ctr"/>
        <c:lblOffset val="100"/>
        <c:noMultiLvlLbl val="0"/>
      </c:catAx>
      <c:valAx>
        <c:axId val="46486963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868096"/>
        <c:crosses val="autoZero"/>
        <c:crossBetween val="between"/>
      </c:valAx>
      <c:catAx>
        <c:axId val="4648922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893824"/>
        <c:crosses val="autoZero"/>
        <c:auto val="1"/>
        <c:lblAlgn val="ctr"/>
        <c:lblOffset val="100"/>
        <c:noMultiLvlLbl val="0"/>
      </c:catAx>
      <c:valAx>
        <c:axId val="46489382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303303998764854"/>
              <c:y val="0.324479551877101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89228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69529381081106"/>
          <c:y val="4.4728586023123768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'Hidroenergética-REEs'!$D$54:$G$54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'Hidroenergética-REEs'!$D$55:$G$55</c:f>
              <c:numCache>
                <c:formatCode>General</c:formatCode>
                <c:ptCount val="4"/>
                <c:pt idx="0">
                  <c:v>4141</c:v>
                </c:pt>
                <c:pt idx="1">
                  <c:v>3160</c:v>
                </c:pt>
                <c:pt idx="2">
                  <c:v>2540</c:v>
                </c:pt>
                <c:pt idx="3">
                  <c:v>4205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80-4C72-8C44-DFF637897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929536"/>
        <c:axId val="464931072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'Hidroenergética-REEs'!$D$54:$G$54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'Hidroenergética-REEs'!$D$56:$G$56</c:f>
              <c:numCache>
                <c:formatCode>General</c:formatCode>
                <c:ptCount val="4"/>
                <c:pt idx="0">
                  <c:v>69</c:v>
                </c:pt>
                <c:pt idx="1">
                  <c:v>53</c:v>
                </c:pt>
                <c:pt idx="2">
                  <c:v>42</c:v>
                </c:pt>
                <c:pt idx="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0-4C72-8C44-DFF637897B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941440"/>
        <c:axId val="464942976"/>
      </c:lineChart>
      <c:catAx>
        <c:axId val="46492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931072"/>
        <c:crosses val="autoZero"/>
        <c:auto val="1"/>
        <c:lblAlgn val="ctr"/>
        <c:lblOffset val="100"/>
        <c:noMultiLvlLbl val="0"/>
      </c:catAx>
      <c:valAx>
        <c:axId val="46493107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929536"/>
        <c:crosses val="autoZero"/>
        <c:crossBetween val="between"/>
      </c:valAx>
      <c:catAx>
        <c:axId val="46494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942976"/>
        <c:crosses val="autoZero"/>
        <c:auto val="1"/>
        <c:lblAlgn val="ctr"/>
        <c:lblOffset val="100"/>
        <c:noMultiLvlLbl val="0"/>
      </c:catAx>
      <c:valAx>
        <c:axId val="46494297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303303998764854"/>
              <c:y val="0.324479551877101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94144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23627757607609"/>
          <c:y val="4.4163881893979386E-2"/>
          <c:w val="0.77389705882352966"/>
          <c:h val="0.81072555205047336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'Hidroenergética-REEs'!$D$78:$G$78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'Hidroenergética-REEs'!$D$79:$G$79</c:f>
              <c:numCache>
                <c:formatCode>General</c:formatCode>
                <c:ptCount val="4"/>
                <c:pt idx="0">
                  <c:v>1067</c:v>
                </c:pt>
                <c:pt idx="1">
                  <c:v>1002</c:v>
                </c:pt>
                <c:pt idx="2">
                  <c:v>984</c:v>
                </c:pt>
                <c:pt idx="3">
                  <c:v>906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29-4F5B-BEDB-5761C1B96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589952"/>
        <c:axId val="464591488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'Hidroenergética-REEs'!$D$78:$G$78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'Hidroenergética-REEs'!$D$80:$G$80</c:f>
              <c:numCache>
                <c:formatCode>General</c:formatCode>
                <c:ptCount val="4"/>
                <c:pt idx="0">
                  <c:v>58</c:v>
                </c:pt>
                <c:pt idx="1">
                  <c:v>55</c:v>
                </c:pt>
                <c:pt idx="2">
                  <c:v>54</c:v>
                </c:pt>
                <c:pt idx="3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29-4F5B-BEDB-5761C1B96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601856"/>
        <c:axId val="464603392"/>
      </c:lineChart>
      <c:catAx>
        <c:axId val="46458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591488"/>
        <c:crosses val="autoZero"/>
        <c:auto val="1"/>
        <c:lblAlgn val="ctr"/>
        <c:lblOffset val="100"/>
        <c:noMultiLvlLbl val="0"/>
      </c:catAx>
      <c:valAx>
        <c:axId val="4645914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589952"/>
        <c:crosses val="autoZero"/>
        <c:crossBetween val="between"/>
      </c:valAx>
      <c:catAx>
        <c:axId val="464601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603392"/>
        <c:crosses val="autoZero"/>
        <c:auto val="1"/>
        <c:lblAlgn val="ctr"/>
        <c:lblOffset val="100"/>
        <c:noMultiLvlLbl val="0"/>
      </c:catAx>
      <c:valAx>
        <c:axId val="46460339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670931758530209"/>
              <c:y val="0.32666616988333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60185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63" footer="0.3149606200000016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61332628028102"/>
          <c:y val="4.4728586023123768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'Hidroenergética-REEs'!$D$22:$G$22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'Hidroenergética-REEs'!$D$23:$G$23</c:f>
              <c:numCache>
                <c:formatCode>General</c:formatCode>
                <c:ptCount val="4"/>
                <c:pt idx="0">
                  <c:v>805</c:v>
                </c:pt>
                <c:pt idx="1">
                  <c:v>904</c:v>
                </c:pt>
                <c:pt idx="2">
                  <c:v>659</c:v>
                </c:pt>
                <c:pt idx="3">
                  <c:v>775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A-478D-BC1A-D77AB6B34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659584"/>
        <c:axId val="464661120"/>
      </c:barChart>
      <c:lineChart>
        <c:grouping val="standard"/>
        <c:varyColors val="0"/>
        <c:ser>
          <c:idx val="1"/>
          <c:order val="1"/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'Hidroenergética-REEs'!$D$22:$G$22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'Hidroenergética-REEs'!$D$24:$G$24</c:f>
              <c:numCache>
                <c:formatCode>General</c:formatCode>
                <c:ptCount val="4"/>
                <c:pt idx="0">
                  <c:v>43</c:v>
                </c:pt>
                <c:pt idx="1">
                  <c:v>49</c:v>
                </c:pt>
                <c:pt idx="2">
                  <c:v>36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FA-478D-BC1A-D77AB6B340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663296"/>
        <c:axId val="464664832"/>
      </c:lineChart>
      <c:catAx>
        <c:axId val="46465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661120"/>
        <c:crosses val="autoZero"/>
        <c:auto val="1"/>
        <c:lblAlgn val="ctr"/>
        <c:lblOffset val="100"/>
        <c:noMultiLvlLbl val="0"/>
      </c:catAx>
      <c:valAx>
        <c:axId val="4646611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659584"/>
        <c:crosses val="autoZero"/>
        <c:crossBetween val="between"/>
      </c:valAx>
      <c:catAx>
        <c:axId val="46466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664832"/>
        <c:crosses val="autoZero"/>
        <c:auto val="1"/>
        <c:lblAlgn val="ctr"/>
        <c:lblOffset val="100"/>
        <c:noMultiLvlLbl val="0"/>
      </c:catAx>
      <c:valAx>
        <c:axId val="46466483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549193299366997"/>
              <c:y val="0.3286622558761624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66329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25" footer="0.31496062000000125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69529381081106"/>
          <c:y val="4.4728586023123768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'Hidroenergética-REEs'!$D$62:$G$62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'Hidroenergética-REEs'!$D$63:$G$63</c:f>
              <c:numCache>
                <c:formatCode>General</c:formatCode>
                <c:ptCount val="4"/>
                <c:pt idx="0">
                  <c:v>3959</c:v>
                </c:pt>
                <c:pt idx="1">
                  <c:v>2638</c:v>
                </c:pt>
                <c:pt idx="2">
                  <c:v>1992</c:v>
                </c:pt>
                <c:pt idx="3">
                  <c:v>1923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0-42D3-951F-DC6EE2E1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704640"/>
        <c:axId val="464706176"/>
      </c:barChart>
      <c:lineChart>
        <c:grouping val="standard"/>
        <c:varyColors val="0"/>
        <c:ser>
          <c:idx val="1"/>
          <c:order val="1"/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'Hidroenergética-REEs'!$D$62:$G$62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'Hidroenergética-REEs'!$D$64:$G$64</c:f>
              <c:numCache>
                <c:formatCode>General</c:formatCode>
                <c:ptCount val="4"/>
                <c:pt idx="0">
                  <c:v>98</c:v>
                </c:pt>
                <c:pt idx="1">
                  <c:v>66</c:v>
                </c:pt>
                <c:pt idx="2">
                  <c:v>49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C0-42D3-951F-DC6EE2E117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16544"/>
        <c:axId val="464718080"/>
      </c:lineChart>
      <c:catAx>
        <c:axId val="46470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706176"/>
        <c:crosses val="autoZero"/>
        <c:auto val="1"/>
        <c:lblAlgn val="ctr"/>
        <c:lblOffset val="100"/>
        <c:noMultiLvlLbl val="0"/>
      </c:catAx>
      <c:valAx>
        <c:axId val="4647061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704640"/>
        <c:crosses val="autoZero"/>
        <c:crossBetween val="between"/>
      </c:valAx>
      <c:catAx>
        <c:axId val="4647165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718080"/>
        <c:crosses val="autoZero"/>
        <c:auto val="1"/>
        <c:lblAlgn val="ctr"/>
        <c:lblOffset val="100"/>
        <c:noMultiLvlLbl val="0"/>
      </c:catAx>
      <c:valAx>
        <c:axId val="46471808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303303998764854"/>
              <c:y val="0.324479551877101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716544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4589426321709"/>
          <c:y val="4.4303741713114124E-2"/>
          <c:w val="0.77389705882352966"/>
          <c:h val="0.810126582278481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'Hidroenergética-REEs'!$D$94:$G$94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'Hidroenergética-REEs'!$D$95:$G$95</c:f>
              <c:numCache>
                <c:formatCode>General</c:formatCode>
                <c:ptCount val="4"/>
                <c:pt idx="0">
                  <c:v>519</c:v>
                </c:pt>
                <c:pt idx="1">
                  <c:v>504</c:v>
                </c:pt>
                <c:pt idx="2">
                  <c:v>371</c:v>
                </c:pt>
                <c:pt idx="3">
                  <c:v>325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5C-4F09-A2F1-702E0D31F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761984"/>
        <c:axId val="464763520"/>
      </c:barChart>
      <c:lineChart>
        <c:grouping val="standard"/>
        <c:varyColors val="0"/>
        <c:ser>
          <c:idx val="1"/>
          <c:order val="1"/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'Hidroenergética-REEs'!$D$94:$G$94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'Hidroenergética-REEs'!$D$96:$G$96</c:f>
              <c:numCache>
                <c:formatCode>General</c:formatCode>
                <c:ptCount val="4"/>
                <c:pt idx="0">
                  <c:v>76</c:v>
                </c:pt>
                <c:pt idx="1">
                  <c:v>74</c:v>
                </c:pt>
                <c:pt idx="2">
                  <c:v>54</c:v>
                </c:pt>
                <c:pt idx="3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C-4F09-A2F1-702E0D31F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773888"/>
        <c:axId val="464775424"/>
      </c:lineChart>
      <c:catAx>
        <c:axId val="46476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763520"/>
        <c:crosses val="autoZero"/>
        <c:auto val="1"/>
        <c:lblAlgn val="ctr"/>
        <c:lblOffset val="100"/>
        <c:noMultiLvlLbl val="0"/>
      </c:catAx>
      <c:valAx>
        <c:axId val="4647635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761984"/>
        <c:crosses val="autoZero"/>
        <c:crossBetween val="between"/>
      </c:valAx>
      <c:catAx>
        <c:axId val="464773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775424"/>
        <c:crosses val="autoZero"/>
        <c:auto val="1"/>
        <c:lblAlgn val="ctr"/>
        <c:lblOffset val="100"/>
        <c:noMultiLvlLbl val="0"/>
      </c:catAx>
      <c:valAx>
        <c:axId val="46477542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044731708001751"/>
              <c:y val="0.326124455961992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77388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3075506445672"/>
          <c:y val="4.4728434504792344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'Hidroenergética-Bacias'!$D$15:$G$15</c:f>
              <c:numCache>
                <c:formatCode>General</c:formatCode>
                <c:ptCount val="4"/>
                <c:pt idx="0">
                  <c:v>1393</c:v>
                </c:pt>
                <c:pt idx="1">
                  <c:v>1383</c:v>
                </c:pt>
                <c:pt idx="2">
                  <c:v>1325</c:v>
                </c:pt>
                <c:pt idx="3">
                  <c:v>1233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8-4FCC-9D84-ABBCE5ECD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320960"/>
        <c:axId val="46332249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'Hidroenergética-Bacias'!$D$16:$G$16</c:f>
              <c:numCache>
                <c:formatCode>General</c:formatCode>
                <c:ptCount val="4"/>
                <c:pt idx="0">
                  <c:v>60</c:v>
                </c:pt>
                <c:pt idx="1">
                  <c:v>60</c:v>
                </c:pt>
                <c:pt idx="2">
                  <c:v>57</c:v>
                </c:pt>
                <c:pt idx="3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28-4FCC-9D84-ABBCE5ECD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939072"/>
        <c:axId val="463940608"/>
      </c:lineChart>
      <c:catAx>
        <c:axId val="463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322496"/>
        <c:crosses val="autoZero"/>
        <c:auto val="1"/>
        <c:lblAlgn val="ctr"/>
        <c:lblOffset val="100"/>
        <c:noMultiLvlLbl val="0"/>
      </c:catAx>
      <c:valAx>
        <c:axId val="46332249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320960"/>
        <c:crosses val="autoZero"/>
        <c:crossBetween val="between"/>
      </c:valAx>
      <c:catAx>
        <c:axId val="463939072"/>
        <c:scaling>
          <c:orientation val="minMax"/>
        </c:scaling>
        <c:delete val="1"/>
        <c:axPos val="b"/>
        <c:majorTickMark val="out"/>
        <c:minorTickMark val="none"/>
        <c:tickLblPos val="none"/>
        <c:crossAx val="463940608"/>
        <c:crosses val="autoZero"/>
        <c:auto val="1"/>
        <c:lblAlgn val="ctr"/>
        <c:lblOffset val="100"/>
        <c:noMultiLvlLbl val="0"/>
      </c:catAx>
      <c:valAx>
        <c:axId val="46394060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93907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728434504792344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'Hidroenergética-Bacias'!$D$7:$G$7</c:f>
              <c:numCache>
                <c:formatCode>General</c:formatCode>
                <c:ptCount val="4"/>
                <c:pt idx="0">
                  <c:v>1178</c:v>
                </c:pt>
                <c:pt idx="1">
                  <c:v>1107</c:v>
                </c:pt>
                <c:pt idx="2">
                  <c:v>1036</c:v>
                </c:pt>
                <c:pt idx="3">
                  <c:v>942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2B-4A3E-8C9A-D1AB5C42E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92704"/>
        <c:axId val="463994240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'Hidroenergética-Bacias'!$D$8:$G$8</c:f>
              <c:numCache>
                <c:formatCode>General</c:formatCode>
                <c:ptCount val="4"/>
                <c:pt idx="0">
                  <c:v>52</c:v>
                </c:pt>
                <c:pt idx="1">
                  <c:v>49</c:v>
                </c:pt>
                <c:pt idx="2">
                  <c:v>46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2B-4A3E-8C9A-D1AB5C42E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257984"/>
        <c:axId val="465259520"/>
      </c:lineChart>
      <c:catAx>
        <c:axId val="463992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994240"/>
        <c:crosses val="autoZero"/>
        <c:auto val="1"/>
        <c:lblAlgn val="ctr"/>
        <c:lblOffset val="100"/>
        <c:noMultiLvlLbl val="0"/>
      </c:catAx>
      <c:valAx>
        <c:axId val="46399424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992704"/>
        <c:crosses val="autoZero"/>
        <c:crossBetween val="between"/>
      </c:valAx>
      <c:catAx>
        <c:axId val="465257984"/>
        <c:scaling>
          <c:orientation val="minMax"/>
        </c:scaling>
        <c:delete val="1"/>
        <c:axPos val="b"/>
        <c:majorTickMark val="out"/>
        <c:minorTickMark val="none"/>
        <c:tickLblPos val="none"/>
        <c:crossAx val="465259520"/>
        <c:crosses val="autoZero"/>
        <c:auto val="1"/>
        <c:lblAlgn val="ctr"/>
        <c:lblOffset val="100"/>
        <c:noMultiLvlLbl val="0"/>
      </c:catAx>
      <c:valAx>
        <c:axId val="46525952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5257984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3075506445672"/>
          <c:y val="4.4728434504792344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'Hidroenergética-Bacias'!$D$23:$G$23</c:f>
              <c:numCache>
                <c:formatCode>General</c:formatCode>
                <c:ptCount val="4"/>
                <c:pt idx="0">
                  <c:v>479</c:v>
                </c:pt>
                <c:pt idx="1">
                  <c:v>735</c:v>
                </c:pt>
                <c:pt idx="2">
                  <c:v>432</c:v>
                </c:pt>
                <c:pt idx="3">
                  <c:v>443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6F-4EA6-B373-6DD3429DF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5463168"/>
        <c:axId val="465464704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'Hidroenergética-Bacias'!$D$24:$G$24</c:f>
              <c:numCache>
                <c:formatCode>General</c:formatCode>
                <c:ptCount val="4"/>
                <c:pt idx="0">
                  <c:v>76</c:v>
                </c:pt>
                <c:pt idx="1">
                  <c:v>117</c:v>
                </c:pt>
                <c:pt idx="2">
                  <c:v>69</c:v>
                </c:pt>
                <c:pt idx="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6F-4EA6-B373-6DD3429DF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479168"/>
        <c:axId val="465480704"/>
      </c:lineChart>
      <c:catAx>
        <c:axId val="465463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5464704"/>
        <c:crosses val="autoZero"/>
        <c:auto val="1"/>
        <c:lblAlgn val="ctr"/>
        <c:lblOffset val="100"/>
        <c:noMultiLvlLbl val="0"/>
      </c:catAx>
      <c:valAx>
        <c:axId val="46546470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5463168"/>
        <c:crosses val="autoZero"/>
        <c:crossBetween val="between"/>
      </c:valAx>
      <c:catAx>
        <c:axId val="465479168"/>
        <c:scaling>
          <c:orientation val="minMax"/>
        </c:scaling>
        <c:delete val="1"/>
        <c:axPos val="b"/>
        <c:majorTickMark val="out"/>
        <c:minorTickMark val="none"/>
        <c:tickLblPos val="none"/>
        <c:crossAx val="465480704"/>
        <c:crosses val="autoZero"/>
        <c:auto val="1"/>
        <c:lblAlgn val="ctr"/>
        <c:lblOffset val="100"/>
        <c:noMultiLvlLbl val="0"/>
      </c:catAx>
      <c:valAx>
        <c:axId val="46548070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547916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333333333333351E-2"/>
          <c:y val="4.1297935103244837E-2"/>
          <c:w val="0.79500000000000004"/>
          <c:h val="0.82300884955752218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'Hidroenergética-Subsistemas'!$D$7:$G$7</c:f>
              <c:numCache>
                <c:formatCode>General</c:formatCode>
                <c:ptCount val="4"/>
                <c:pt idx="0">
                  <c:v>12378</c:v>
                </c:pt>
                <c:pt idx="1">
                  <c:v>12574</c:v>
                </c:pt>
                <c:pt idx="2">
                  <c:v>11963</c:v>
                </c:pt>
                <c:pt idx="3">
                  <c:v>11071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9-4F29-8C71-40FD7BBE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409152"/>
        <c:axId val="463410688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'Hidroenergética-Subsistemas'!$D$8:$G$8</c:f>
              <c:numCache>
                <c:formatCode>General</c:formatCode>
                <c:ptCount val="4"/>
                <c:pt idx="0">
                  <c:v>60</c:v>
                </c:pt>
                <c:pt idx="1">
                  <c:v>61</c:v>
                </c:pt>
                <c:pt idx="2">
                  <c:v>58</c:v>
                </c:pt>
                <c:pt idx="3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59-4F29-8C71-40FD7BBED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412608"/>
        <c:axId val="463426688"/>
      </c:lineChart>
      <c:catAx>
        <c:axId val="4634091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410688"/>
        <c:crosses val="autoZero"/>
        <c:auto val="1"/>
        <c:lblAlgn val="ctr"/>
        <c:lblOffset val="100"/>
        <c:noMultiLvlLbl val="0"/>
      </c:catAx>
      <c:valAx>
        <c:axId val="4634106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409152"/>
        <c:crosses val="autoZero"/>
        <c:crossBetween val="between"/>
      </c:valAx>
      <c:catAx>
        <c:axId val="463412608"/>
        <c:scaling>
          <c:orientation val="minMax"/>
        </c:scaling>
        <c:delete val="1"/>
        <c:axPos val="b"/>
        <c:majorTickMark val="out"/>
        <c:minorTickMark val="none"/>
        <c:tickLblPos val="none"/>
        <c:crossAx val="463426688"/>
        <c:crosses val="autoZero"/>
        <c:auto val="1"/>
        <c:lblAlgn val="ctr"/>
        <c:lblOffset val="100"/>
        <c:noMultiLvlLbl val="0"/>
      </c:catAx>
      <c:valAx>
        <c:axId val="46342668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41260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164037854889607E-2"/>
          <c:w val="0.77389705882352966"/>
          <c:h val="0.81072555205047336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'Hidroenergética-Bacias'!$D$31:$G$31</c:f>
              <c:numCache>
                <c:formatCode>General</c:formatCode>
                <c:ptCount val="4"/>
                <c:pt idx="0">
                  <c:v>568</c:v>
                </c:pt>
                <c:pt idx="1">
                  <c:v>598</c:v>
                </c:pt>
                <c:pt idx="2">
                  <c:v>466</c:v>
                </c:pt>
                <c:pt idx="3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1-4A74-B227-1743D7E6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894400"/>
        <c:axId val="46389593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'Hidroenergética-Bacias'!$D$32:$G$32</c:f>
              <c:numCache>
                <c:formatCode>General</c:formatCode>
                <c:ptCount val="4"/>
                <c:pt idx="0">
                  <c:v>44</c:v>
                </c:pt>
                <c:pt idx="1">
                  <c:v>47</c:v>
                </c:pt>
                <c:pt idx="2">
                  <c:v>36</c:v>
                </c:pt>
                <c:pt idx="3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F1-4A74-B227-1743D7E6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898112"/>
        <c:axId val="463899648"/>
      </c:lineChart>
      <c:catAx>
        <c:axId val="46389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895936"/>
        <c:crosses val="autoZero"/>
        <c:auto val="1"/>
        <c:lblAlgn val="ctr"/>
        <c:lblOffset val="100"/>
        <c:noMultiLvlLbl val="0"/>
      </c:catAx>
      <c:valAx>
        <c:axId val="46389593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894400"/>
        <c:crosses val="autoZero"/>
        <c:crossBetween val="between"/>
      </c:valAx>
      <c:catAx>
        <c:axId val="463898112"/>
        <c:scaling>
          <c:orientation val="minMax"/>
        </c:scaling>
        <c:delete val="1"/>
        <c:axPos val="b"/>
        <c:majorTickMark val="out"/>
        <c:minorTickMark val="none"/>
        <c:tickLblPos val="none"/>
        <c:crossAx val="463899648"/>
        <c:crosses val="autoZero"/>
        <c:auto val="1"/>
        <c:lblAlgn val="ctr"/>
        <c:lblOffset val="100"/>
        <c:noMultiLvlLbl val="0"/>
      </c:catAx>
      <c:valAx>
        <c:axId val="46389964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89811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303797468354431E-2"/>
          <c:w val="0.77389705882352966"/>
          <c:h val="0.81012658227848111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'Hidroenergética-Bacias'!$D$39:$G$39</c:f>
              <c:numCache>
                <c:formatCode>General</c:formatCode>
                <c:ptCount val="4"/>
                <c:pt idx="0">
                  <c:v>5390</c:v>
                </c:pt>
                <c:pt idx="1">
                  <c:v>5278</c:v>
                </c:pt>
                <c:pt idx="2">
                  <c:v>5400</c:v>
                </c:pt>
                <c:pt idx="3">
                  <c:v>5018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D-4F9B-A34E-912531B37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791040"/>
        <c:axId val="46479257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'Hidroenergética-Bacias'!$D$40:$G$40</c:f>
              <c:numCache>
                <c:formatCode>General</c:formatCode>
                <c:ptCount val="4"/>
                <c:pt idx="0">
                  <c:v>62</c:v>
                </c:pt>
                <c:pt idx="1">
                  <c:v>60</c:v>
                </c:pt>
                <c:pt idx="2">
                  <c:v>62</c:v>
                </c:pt>
                <c:pt idx="3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8D-4F9B-A34E-912531B37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807040"/>
        <c:axId val="464808576"/>
      </c:lineChart>
      <c:catAx>
        <c:axId val="464791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792576"/>
        <c:crosses val="autoZero"/>
        <c:auto val="1"/>
        <c:lblAlgn val="ctr"/>
        <c:lblOffset val="100"/>
        <c:noMultiLvlLbl val="0"/>
      </c:catAx>
      <c:valAx>
        <c:axId val="46479257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791040"/>
        <c:crosses val="autoZero"/>
        <c:crossBetween val="between"/>
      </c:valAx>
      <c:catAx>
        <c:axId val="464807040"/>
        <c:scaling>
          <c:orientation val="minMax"/>
        </c:scaling>
        <c:delete val="1"/>
        <c:axPos val="b"/>
        <c:majorTickMark val="out"/>
        <c:minorTickMark val="none"/>
        <c:tickLblPos val="none"/>
        <c:crossAx val="464808576"/>
        <c:crosses val="autoZero"/>
        <c:auto val="1"/>
        <c:lblAlgn val="ctr"/>
        <c:lblOffset val="100"/>
        <c:noMultiLvlLbl val="0"/>
      </c:catAx>
      <c:valAx>
        <c:axId val="46480857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80704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728434504792344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'Hidroenergética-Bacias'!$D$47:$G$47</c:f>
              <c:numCache>
                <c:formatCode>General</c:formatCode>
                <c:ptCount val="4"/>
                <c:pt idx="0">
                  <c:v>3843</c:v>
                </c:pt>
                <c:pt idx="1">
                  <c:v>2547</c:v>
                </c:pt>
                <c:pt idx="2">
                  <c:v>1915</c:v>
                </c:pt>
                <c:pt idx="3">
                  <c:v>1833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B-47CD-86B2-0A0A0453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996416"/>
        <c:axId val="463997952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'Hidroenergética-Bacias'!$D$48:$G$48</c:f>
              <c:numCache>
                <c:formatCode>General</c:formatCode>
                <c:ptCount val="4"/>
                <c:pt idx="0">
                  <c:v>102</c:v>
                </c:pt>
                <c:pt idx="1">
                  <c:v>67</c:v>
                </c:pt>
                <c:pt idx="2">
                  <c:v>51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B-47CD-86B2-0A0A04533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004224"/>
        <c:axId val="464005760"/>
      </c:lineChart>
      <c:catAx>
        <c:axId val="46399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997952"/>
        <c:crosses val="autoZero"/>
        <c:auto val="1"/>
        <c:lblAlgn val="ctr"/>
        <c:lblOffset val="100"/>
        <c:noMultiLvlLbl val="0"/>
      </c:catAx>
      <c:valAx>
        <c:axId val="46399795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996416"/>
        <c:crosses val="autoZero"/>
        <c:crossBetween val="between"/>
      </c:valAx>
      <c:catAx>
        <c:axId val="464004224"/>
        <c:scaling>
          <c:orientation val="minMax"/>
        </c:scaling>
        <c:delete val="1"/>
        <c:axPos val="b"/>
        <c:majorTickMark val="out"/>
        <c:minorTickMark val="none"/>
        <c:tickLblPos val="none"/>
        <c:crossAx val="464005760"/>
        <c:crosses val="autoZero"/>
        <c:auto val="1"/>
        <c:lblAlgn val="ctr"/>
        <c:lblOffset val="100"/>
        <c:noMultiLvlLbl val="0"/>
      </c:catAx>
      <c:valAx>
        <c:axId val="46400576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004224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25" footer="0.31496062000000125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728434504792344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'Hidroenergética-Bacias'!$D$55:$G$55</c:f>
              <c:numCache>
                <c:formatCode>General</c:formatCode>
                <c:ptCount val="4"/>
                <c:pt idx="0">
                  <c:v>3075</c:v>
                </c:pt>
                <c:pt idx="1">
                  <c:v>2316</c:v>
                </c:pt>
                <c:pt idx="2">
                  <c:v>1826</c:v>
                </c:pt>
                <c:pt idx="3">
                  <c:v>3183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8C-4622-A664-88B69F8C6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041472"/>
        <c:axId val="464043008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'Hidroenergética-Bacias'!$D$56:$G$56</c:f>
              <c:numCache>
                <c:formatCode>General</c:formatCode>
                <c:ptCount val="4"/>
                <c:pt idx="0">
                  <c:v>68</c:v>
                </c:pt>
                <c:pt idx="1">
                  <c:v>51</c:v>
                </c:pt>
                <c:pt idx="2">
                  <c:v>40</c:v>
                </c:pt>
                <c:pt idx="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8C-4622-A664-88B69F8C6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966208"/>
        <c:axId val="465967744"/>
      </c:lineChart>
      <c:catAx>
        <c:axId val="46404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043008"/>
        <c:crosses val="autoZero"/>
        <c:auto val="1"/>
        <c:lblAlgn val="ctr"/>
        <c:lblOffset val="100"/>
        <c:noMultiLvlLbl val="0"/>
      </c:catAx>
      <c:valAx>
        <c:axId val="46404300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041472"/>
        <c:crosses val="autoZero"/>
        <c:crossBetween val="between"/>
      </c:valAx>
      <c:catAx>
        <c:axId val="465966208"/>
        <c:scaling>
          <c:orientation val="minMax"/>
        </c:scaling>
        <c:delete val="1"/>
        <c:axPos val="b"/>
        <c:majorTickMark val="out"/>
        <c:minorTickMark val="none"/>
        <c:tickLblPos val="none"/>
        <c:crossAx val="465967744"/>
        <c:crosses val="autoZero"/>
        <c:auto val="1"/>
        <c:lblAlgn val="ctr"/>
        <c:lblOffset val="100"/>
        <c:noMultiLvlLbl val="0"/>
      </c:catAx>
      <c:valAx>
        <c:axId val="46596774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596620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728434504792344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'Hidroenergética-Bacias'!$D$63:$G$63</c:f>
              <c:numCache>
                <c:formatCode>General</c:formatCode>
                <c:ptCount val="4"/>
                <c:pt idx="0">
                  <c:v>809</c:v>
                </c:pt>
                <c:pt idx="1">
                  <c:v>653</c:v>
                </c:pt>
                <c:pt idx="2">
                  <c:v>529</c:v>
                </c:pt>
                <c:pt idx="3">
                  <c:v>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F4-4BC1-B1F7-25F1EF83D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023936"/>
        <c:axId val="466025472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'Hidroenergética-Bacias'!$D$64:$G$64</c:f>
              <c:numCache>
                <c:formatCode>General</c:formatCode>
                <c:ptCount val="4"/>
                <c:pt idx="0">
                  <c:v>71</c:v>
                </c:pt>
                <c:pt idx="1">
                  <c:v>57</c:v>
                </c:pt>
                <c:pt idx="2">
                  <c:v>46</c:v>
                </c:pt>
                <c:pt idx="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F4-4BC1-B1F7-25F1EF83D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166912"/>
        <c:axId val="466168448"/>
      </c:lineChart>
      <c:catAx>
        <c:axId val="46602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025472"/>
        <c:crosses val="autoZero"/>
        <c:auto val="1"/>
        <c:lblAlgn val="ctr"/>
        <c:lblOffset val="100"/>
        <c:noMultiLvlLbl val="0"/>
      </c:catAx>
      <c:valAx>
        <c:axId val="46602547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023936"/>
        <c:crosses val="autoZero"/>
        <c:crossBetween val="between"/>
      </c:valAx>
      <c:catAx>
        <c:axId val="466166912"/>
        <c:scaling>
          <c:orientation val="minMax"/>
        </c:scaling>
        <c:delete val="1"/>
        <c:axPos val="b"/>
        <c:majorTickMark val="out"/>
        <c:minorTickMark val="none"/>
        <c:tickLblPos val="none"/>
        <c:crossAx val="466168448"/>
        <c:crosses val="autoZero"/>
        <c:auto val="1"/>
        <c:lblAlgn val="ctr"/>
        <c:lblOffset val="100"/>
        <c:noMultiLvlLbl val="0"/>
      </c:catAx>
      <c:valAx>
        <c:axId val="46616844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16691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164037854889607E-2"/>
          <c:w val="0.77389705882352966"/>
          <c:h val="0.81072555205047336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'Hidroenergética-Bacias'!$D$135:$G$135</c:f>
              <c:numCache>
                <c:formatCode>General</c:formatCode>
                <c:ptCount val="4"/>
                <c:pt idx="0">
                  <c:v>1428</c:v>
                </c:pt>
                <c:pt idx="1">
                  <c:v>1346</c:v>
                </c:pt>
                <c:pt idx="2">
                  <c:v>1312</c:v>
                </c:pt>
                <c:pt idx="3">
                  <c:v>1242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A3-46D4-BC35-D6A1F4DF4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216448"/>
        <c:axId val="466217984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'Hidroenergética-Bacias'!$D$136:$G$136</c:f>
              <c:numCache>
                <c:formatCode>General</c:formatCode>
                <c:ptCount val="4"/>
                <c:pt idx="0">
                  <c:v>44</c:v>
                </c:pt>
                <c:pt idx="1">
                  <c:v>42</c:v>
                </c:pt>
                <c:pt idx="2">
                  <c:v>41</c:v>
                </c:pt>
                <c:pt idx="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A3-46D4-BC35-D6A1F4DF4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28352"/>
        <c:axId val="466229888"/>
      </c:lineChart>
      <c:catAx>
        <c:axId val="466216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217984"/>
        <c:crosses val="autoZero"/>
        <c:auto val="1"/>
        <c:lblAlgn val="ctr"/>
        <c:lblOffset val="100"/>
        <c:noMultiLvlLbl val="0"/>
      </c:catAx>
      <c:valAx>
        <c:axId val="4662179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216448"/>
        <c:crosses val="autoZero"/>
        <c:crossBetween val="between"/>
      </c:valAx>
      <c:catAx>
        <c:axId val="466228352"/>
        <c:scaling>
          <c:orientation val="minMax"/>
        </c:scaling>
        <c:delete val="1"/>
        <c:axPos val="b"/>
        <c:majorTickMark val="out"/>
        <c:minorTickMark val="none"/>
        <c:tickLblPos val="none"/>
        <c:crossAx val="466229888"/>
        <c:crosses val="autoZero"/>
        <c:auto val="1"/>
        <c:lblAlgn val="ctr"/>
        <c:lblOffset val="100"/>
        <c:noMultiLvlLbl val="0"/>
      </c:catAx>
      <c:valAx>
        <c:axId val="46622988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22835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63" footer="0.3149606200000016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303797468354431E-2"/>
          <c:w val="0.77389705882352966"/>
          <c:h val="0.81012658227848111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'Hidroenergética-Bacias'!$D$151:$G$151</c:f>
              <c:numCache>
                <c:formatCode>General</c:formatCode>
                <c:ptCount val="4"/>
                <c:pt idx="0">
                  <c:v>1416</c:v>
                </c:pt>
                <c:pt idx="1">
                  <c:v>1360</c:v>
                </c:pt>
                <c:pt idx="2">
                  <c:v>1342</c:v>
                </c:pt>
                <c:pt idx="3">
                  <c:v>1239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F-4BCA-960A-0DD661293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261888"/>
        <c:axId val="466263424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'Hidroenergética-Bacias'!$D$152:$G$152</c:f>
              <c:numCache>
                <c:formatCode>General</c:formatCode>
                <c:ptCount val="4"/>
                <c:pt idx="0">
                  <c:v>56</c:v>
                </c:pt>
                <c:pt idx="1">
                  <c:v>54</c:v>
                </c:pt>
                <c:pt idx="2">
                  <c:v>53</c:v>
                </c:pt>
                <c:pt idx="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F-4BCA-960A-0DD661293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273792"/>
        <c:axId val="466275328"/>
      </c:lineChart>
      <c:catAx>
        <c:axId val="46626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263424"/>
        <c:crosses val="autoZero"/>
        <c:auto val="1"/>
        <c:lblAlgn val="ctr"/>
        <c:lblOffset val="100"/>
        <c:noMultiLvlLbl val="0"/>
      </c:catAx>
      <c:valAx>
        <c:axId val="46626342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261888"/>
        <c:crosses val="autoZero"/>
        <c:crossBetween val="between"/>
      </c:valAx>
      <c:catAx>
        <c:axId val="466273792"/>
        <c:scaling>
          <c:orientation val="minMax"/>
        </c:scaling>
        <c:delete val="1"/>
        <c:axPos val="b"/>
        <c:majorTickMark val="out"/>
        <c:minorTickMark val="none"/>
        <c:tickLblPos val="none"/>
        <c:crossAx val="466275328"/>
        <c:crosses val="autoZero"/>
        <c:auto val="1"/>
        <c:lblAlgn val="ctr"/>
        <c:lblOffset val="100"/>
        <c:noMultiLvlLbl val="0"/>
      </c:catAx>
      <c:valAx>
        <c:axId val="46627532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27379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728434504792344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'Hidroenergética-Bacias'!$D$79:$G$79</c:f>
              <c:numCache>
                <c:formatCode>General</c:formatCode>
                <c:ptCount val="4"/>
                <c:pt idx="0">
                  <c:v>274</c:v>
                </c:pt>
                <c:pt idx="1">
                  <c:v>273</c:v>
                </c:pt>
                <c:pt idx="2">
                  <c:v>270</c:v>
                </c:pt>
                <c:pt idx="3">
                  <c:v>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8-42DC-B662-955AFF05C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057856"/>
        <c:axId val="466063744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'Hidroenergética-Bacias'!$D$80:$G$80</c:f>
              <c:numCache>
                <c:formatCode>General</c:formatCode>
                <c:ptCount val="4"/>
                <c:pt idx="0">
                  <c:v>82</c:v>
                </c:pt>
                <c:pt idx="1">
                  <c:v>81</c:v>
                </c:pt>
                <c:pt idx="2">
                  <c:v>80</c:v>
                </c:pt>
                <c:pt idx="3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18-42DC-B662-955AFF05C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065664"/>
        <c:axId val="466075648"/>
      </c:lineChart>
      <c:catAx>
        <c:axId val="466057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063744"/>
        <c:crosses val="autoZero"/>
        <c:auto val="1"/>
        <c:lblAlgn val="ctr"/>
        <c:lblOffset val="100"/>
        <c:noMultiLvlLbl val="0"/>
      </c:catAx>
      <c:valAx>
        <c:axId val="46606374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1.2130230044773814E-2"/>
              <c:y val="0.2990308000637300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057856"/>
        <c:crosses val="autoZero"/>
        <c:crossBetween val="between"/>
      </c:valAx>
      <c:catAx>
        <c:axId val="466065664"/>
        <c:scaling>
          <c:orientation val="minMax"/>
        </c:scaling>
        <c:delete val="1"/>
        <c:axPos val="b"/>
        <c:majorTickMark val="out"/>
        <c:minorTickMark val="none"/>
        <c:tickLblPos val="none"/>
        <c:crossAx val="466075648"/>
        <c:crosses val="autoZero"/>
        <c:auto val="1"/>
        <c:lblAlgn val="ctr"/>
        <c:lblOffset val="100"/>
        <c:noMultiLvlLbl val="0"/>
      </c:catAx>
      <c:valAx>
        <c:axId val="46607564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065664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3075506445672"/>
          <c:y val="4.4728434504792344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'Hidroenergética-Bacias'!$D$95:$G$95</c:f>
              <c:numCache>
                <c:formatCode>General</c:formatCode>
                <c:ptCount val="4"/>
                <c:pt idx="0">
                  <c:v>221</c:v>
                </c:pt>
                <c:pt idx="1">
                  <c:v>192</c:v>
                </c:pt>
                <c:pt idx="2">
                  <c:v>175</c:v>
                </c:pt>
                <c:pt idx="3">
                  <c:v>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7A-4FD2-86E6-1538D5F4F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107008"/>
        <c:axId val="466116992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'Hidroenergética-Bacias'!$D$96:$G$96</c:f>
              <c:numCache>
                <c:formatCode>General</c:formatCode>
                <c:ptCount val="4"/>
                <c:pt idx="0">
                  <c:v>51</c:v>
                </c:pt>
                <c:pt idx="1">
                  <c:v>45</c:v>
                </c:pt>
                <c:pt idx="2">
                  <c:v>41</c:v>
                </c:pt>
                <c:pt idx="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7A-4FD2-86E6-1538D5F4F3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118912"/>
        <c:axId val="466128896"/>
      </c:lineChart>
      <c:catAx>
        <c:axId val="466107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116992"/>
        <c:crosses val="autoZero"/>
        <c:auto val="1"/>
        <c:lblAlgn val="ctr"/>
        <c:lblOffset val="100"/>
        <c:noMultiLvlLbl val="0"/>
      </c:catAx>
      <c:valAx>
        <c:axId val="46611699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7.2415809902215281E-3"/>
              <c:y val="0.30329065096894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107008"/>
        <c:crosses val="autoZero"/>
        <c:crossBetween val="between"/>
      </c:valAx>
      <c:catAx>
        <c:axId val="466118912"/>
        <c:scaling>
          <c:orientation val="minMax"/>
        </c:scaling>
        <c:delete val="1"/>
        <c:axPos val="b"/>
        <c:majorTickMark val="out"/>
        <c:minorTickMark val="none"/>
        <c:tickLblPos val="none"/>
        <c:crossAx val="466128896"/>
        <c:crosses val="autoZero"/>
        <c:auto val="1"/>
        <c:lblAlgn val="ctr"/>
        <c:lblOffset val="100"/>
        <c:noMultiLvlLbl val="0"/>
      </c:catAx>
      <c:valAx>
        <c:axId val="46612889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11891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3075506445672"/>
          <c:y val="4.4164037854889607E-2"/>
          <c:w val="0.77348066298342555"/>
          <c:h val="0.81072555205047336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'Hidroenergética-Bacias'!$D$103:$G$103</c:f>
              <c:numCache>
                <c:formatCode>General</c:formatCode>
                <c:ptCount val="4"/>
                <c:pt idx="0">
                  <c:v>22</c:v>
                </c:pt>
                <c:pt idx="1">
                  <c:v>21</c:v>
                </c:pt>
                <c:pt idx="2">
                  <c:v>18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B-40AF-9582-2BA007583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422400"/>
        <c:axId val="466432384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'Hidroenergética-Bacias'!$D$104:$G$104</c:f>
              <c:numCache>
                <c:formatCode>General</c:formatCode>
                <c:ptCount val="4"/>
                <c:pt idx="0">
                  <c:v>91</c:v>
                </c:pt>
                <c:pt idx="1">
                  <c:v>86</c:v>
                </c:pt>
                <c:pt idx="2">
                  <c:v>73</c:v>
                </c:pt>
                <c:pt idx="3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FB-40AF-9582-2BA007583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434304"/>
        <c:axId val="466448384"/>
      </c:lineChart>
      <c:catAx>
        <c:axId val="466422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432384"/>
        <c:crosses val="autoZero"/>
        <c:auto val="1"/>
        <c:lblAlgn val="ctr"/>
        <c:lblOffset val="100"/>
        <c:noMultiLvlLbl val="0"/>
      </c:catAx>
      <c:valAx>
        <c:axId val="4664323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1.4608063494825577E-2"/>
              <c:y val="0.3015666890219164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422400"/>
        <c:crosses val="autoZero"/>
        <c:crossBetween val="between"/>
      </c:valAx>
      <c:catAx>
        <c:axId val="466434304"/>
        <c:scaling>
          <c:orientation val="minMax"/>
        </c:scaling>
        <c:delete val="1"/>
        <c:axPos val="b"/>
        <c:majorTickMark val="out"/>
        <c:minorTickMark val="none"/>
        <c:tickLblPos val="none"/>
        <c:crossAx val="466448384"/>
        <c:crosses val="autoZero"/>
        <c:auto val="1"/>
        <c:lblAlgn val="ctr"/>
        <c:lblOffset val="100"/>
        <c:noMultiLvlLbl val="0"/>
      </c:catAx>
      <c:valAx>
        <c:axId val="4664483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434304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238095238095247E-2"/>
          <c:y val="4.1297935103244837E-2"/>
          <c:w val="0.79081632653061229"/>
          <c:h val="0.82300884955752218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'Hidroenergética-Subsistemas'!$D$23:$G$23</c:f>
              <c:numCache>
                <c:formatCode>General</c:formatCode>
                <c:ptCount val="4"/>
                <c:pt idx="0">
                  <c:v>1475</c:v>
                </c:pt>
                <c:pt idx="1">
                  <c:v>1404</c:v>
                </c:pt>
                <c:pt idx="2">
                  <c:v>1374</c:v>
                </c:pt>
                <c:pt idx="3">
                  <c:v>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2A-4E5B-BEAA-863D63A9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451648"/>
        <c:axId val="463453184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'Hidroenergética-Subsistemas'!$D$24:$G$24</c:f>
              <c:numCache>
                <c:formatCode>General</c:formatCode>
                <c:ptCount val="4"/>
                <c:pt idx="0">
                  <c:v>45</c:v>
                </c:pt>
                <c:pt idx="1">
                  <c:v>43</c:v>
                </c:pt>
                <c:pt idx="2">
                  <c:v>42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2A-4E5B-BEAA-863D63A94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672448"/>
        <c:axId val="463673984"/>
      </c:lineChart>
      <c:catAx>
        <c:axId val="463451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453184"/>
        <c:crosses val="autoZero"/>
        <c:auto val="1"/>
        <c:lblAlgn val="ctr"/>
        <c:lblOffset val="100"/>
        <c:noMultiLvlLbl val="0"/>
      </c:catAx>
      <c:valAx>
        <c:axId val="4634531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451648"/>
        <c:crosses val="autoZero"/>
        <c:crossBetween val="between"/>
      </c:valAx>
      <c:catAx>
        <c:axId val="463672448"/>
        <c:scaling>
          <c:orientation val="minMax"/>
        </c:scaling>
        <c:delete val="1"/>
        <c:axPos val="b"/>
        <c:majorTickMark val="out"/>
        <c:minorTickMark val="none"/>
        <c:tickLblPos val="none"/>
        <c:crossAx val="463673984"/>
        <c:crosses val="autoZero"/>
        <c:auto val="1"/>
        <c:lblAlgn val="ctr"/>
        <c:lblOffset val="100"/>
        <c:noMultiLvlLbl val="0"/>
      </c:catAx>
      <c:valAx>
        <c:axId val="4636739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67244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3075506445672"/>
          <c:y val="4.4728434504792344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'Hidroenergética-Bacias'!$D$87:$G$87</c:f>
              <c:numCache>
                <c:formatCode>General</c:formatCode>
                <c:ptCount val="4"/>
                <c:pt idx="0">
                  <c:v>507</c:v>
                </c:pt>
                <c:pt idx="1">
                  <c:v>605</c:v>
                </c:pt>
                <c:pt idx="2">
                  <c:v>496</c:v>
                </c:pt>
                <c:pt idx="3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E3-4EC4-96E8-B9517E56B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479744"/>
        <c:axId val="466813312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'Hidroenergética-Bacias'!$D$88:$G$88</c:f>
              <c:numCache>
                <c:formatCode>General</c:formatCode>
                <c:ptCount val="4"/>
                <c:pt idx="0">
                  <c:v>79</c:v>
                </c:pt>
                <c:pt idx="1">
                  <c:v>94</c:v>
                </c:pt>
                <c:pt idx="2">
                  <c:v>77</c:v>
                </c:pt>
                <c:pt idx="3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3-4EC4-96E8-B9517E56BC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815232"/>
        <c:axId val="466821120"/>
      </c:lineChart>
      <c:catAx>
        <c:axId val="466479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813312"/>
        <c:crosses val="autoZero"/>
        <c:auto val="1"/>
        <c:lblAlgn val="ctr"/>
        <c:lblOffset val="100"/>
        <c:noMultiLvlLbl val="0"/>
      </c:catAx>
      <c:valAx>
        <c:axId val="466813312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4.786086822020176E-3"/>
              <c:y val="0.30329065096894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479744"/>
        <c:crosses val="autoZero"/>
        <c:crossBetween val="between"/>
      </c:valAx>
      <c:catAx>
        <c:axId val="466815232"/>
        <c:scaling>
          <c:orientation val="minMax"/>
        </c:scaling>
        <c:delete val="1"/>
        <c:axPos val="b"/>
        <c:majorTickMark val="out"/>
        <c:minorTickMark val="none"/>
        <c:tickLblPos val="none"/>
        <c:crossAx val="466821120"/>
        <c:crosses val="autoZero"/>
        <c:auto val="1"/>
        <c:lblAlgn val="ctr"/>
        <c:lblOffset val="100"/>
        <c:noMultiLvlLbl val="0"/>
      </c:catAx>
      <c:valAx>
        <c:axId val="46682112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81523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871794871794879E-2"/>
          <c:w val="0.77389705882352966"/>
          <c:h val="0.80769230769230771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'Hidroenergética-Bacias'!$D$111:$G$111</c:f>
              <c:numCache>
                <c:formatCode>General</c:formatCode>
                <c:ptCount val="4"/>
                <c:pt idx="0">
                  <c:v>4</c:v>
                </c:pt>
                <c:pt idx="1">
                  <c:v>6</c:v>
                </c:pt>
                <c:pt idx="2">
                  <c:v>4</c:v>
                </c:pt>
                <c:pt idx="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C-4384-9340-12FDF506B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868864"/>
        <c:axId val="467145088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'Hidroenergética-Bacias'!$D$112:$G$112</c:f>
              <c:numCache>
                <c:formatCode>General</c:formatCode>
                <c:ptCount val="4"/>
                <c:pt idx="0">
                  <c:v>20</c:v>
                </c:pt>
                <c:pt idx="1">
                  <c:v>26</c:v>
                </c:pt>
                <c:pt idx="2">
                  <c:v>20</c:v>
                </c:pt>
                <c:pt idx="3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C-4384-9340-12FDF506B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47008"/>
        <c:axId val="467165184"/>
      </c:lineChart>
      <c:catAx>
        <c:axId val="46686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7145088"/>
        <c:crosses val="autoZero"/>
        <c:auto val="1"/>
        <c:lblAlgn val="ctr"/>
        <c:lblOffset val="100"/>
        <c:noMultiLvlLbl val="0"/>
      </c:catAx>
      <c:valAx>
        <c:axId val="4671450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7.2282692604600908E-3"/>
              <c:y val="0.302660004037956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868864"/>
        <c:crosses val="autoZero"/>
        <c:crossBetween val="between"/>
      </c:valAx>
      <c:catAx>
        <c:axId val="467147008"/>
        <c:scaling>
          <c:orientation val="minMax"/>
        </c:scaling>
        <c:delete val="1"/>
        <c:axPos val="b"/>
        <c:majorTickMark val="out"/>
        <c:minorTickMark val="none"/>
        <c:tickLblPos val="none"/>
        <c:crossAx val="467165184"/>
        <c:crosses val="autoZero"/>
        <c:auto val="1"/>
        <c:lblAlgn val="ctr"/>
        <c:lblOffset val="100"/>
        <c:noMultiLvlLbl val="0"/>
      </c:catAx>
      <c:valAx>
        <c:axId val="4671651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714700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728434504792344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'Hidroenergética-Bacias'!$D$71:$G$71</c:f>
              <c:numCache>
                <c:formatCode>General</c:formatCode>
                <c:ptCount val="4"/>
                <c:pt idx="0">
                  <c:v>112</c:v>
                </c:pt>
                <c:pt idx="1">
                  <c:v>90</c:v>
                </c:pt>
                <c:pt idx="2">
                  <c:v>99</c:v>
                </c:pt>
                <c:pt idx="3">
                  <c:v>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F7-463A-AC2D-216452B2B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196928"/>
        <c:axId val="467198720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'Hidroenergética-Bacias'!$D$72:$G$72</c:f>
              <c:numCache>
                <c:formatCode>General</c:formatCode>
                <c:ptCount val="4"/>
                <c:pt idx="0">
                  <c:v>121</c:v>
                </c:pt>
                <c:pt idx="1">
                  <c:v>97</c:v>
                </c:pt>
                <c:pt idx="2">
                  <c:v>106</c:v>
                </c:pt>
                <c:pt idx="3">
                  <c:v>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F7-463A-AC2D-216452B2B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200640"/>
        <c:axId val="467222912"/>
      </c:lineChart>
      <c:catAx>
        <c:axId val="467196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7198720"/>
        <c:crosses val="autoZero"/>
        <c:auto val="1"/>
        <c:lblAlgn val="ctr"/>
        <c:lblOffset val="100"/>
        <c:noMultiLvlLbl val="0"/>
      </c:catAx>
      <c:valAx>
        <c:axId val="4671987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1.2130230044773814E-2"/>
              <c:y val="0.30329065096894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7196928"/>
        <c:crosses val="autoZero"/>
        <c:crossBetween val="between"/>
      </c:valAx>
      <c:catAx>
        <c:axId val="467200640"/>
        <c:scaling>
          <c:orientation val="minMax"/>
        </c:scaling>
        <c:delete val="1"/>
        <c:axPos val="b"/>
        <c:majorTickMark val="out"/>
        <c:minorTickMark val="none"/>
        <c:tickLblPos val="none"/>
        <c:crossAx val="467222912"/>
        <c:crosses val="autoZero"/>
        <c:auto val="1"/>
        <c:lblAlgn val="ctr"/>
        <c:lblOffset val="100"/>
        <c:noMultiLvlLbl val="0"/>
      </c:catAx>
      <c:valAx>
        <c:axId val="46722291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720064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25" footer="0.3149606200000012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728434504792344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'Hidroenergética-Bacias'!$D$119:$G$119</c:f>
              <c:numCache>
                <c:formatCode>General</c:formatCode>
                <c:ptCount val="4"/>
                <c:pt idx="0">
                  <c:v>62</c:v>
                </c:pt>
                <c:pt idx="1">
                  <c:v>72</c:v>
                </c:pt>
                <c:pt idx="2">
                  <c:v>62</c:v>
                </c:pt>
                <c:pt idx="3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02-4C5B-B040-084035AA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7250176"/>
        <c:axId val="46726425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'Hidroenergética-Bacias'!$D$120:$G$120</c:f>
              <c:numCache>
                <c:formatCode>General</c:formatCode>
                <c:ptCount val="4"/>
                <c:pt idx="0">
                  <c:v>48</c:v>
                </c:pt>
                <c:pt idx="1">
                  <c:v>56</c:v>
                </c:pt>
                <c:pt idx="2">
                  <c:v>48</c:v>
                </c:pt>
                <c:pt idx="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2-4C5B-B040-084035AA5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266176"/>
        <c:axId val="466289024"/>
      </c:lineChart>
      <c:catAx>
        <c:axId val="46725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7264256"/>
        <c:crosses val="autoZero"/>
        <c:auto val="1"/>
        <c:lblAlgn val="ctr"/>
        <c:lblOffset val="100"/>
        <c:noMultiLvlLbl val="0"/>
      </c:catAx>
      <c:valAx>
        <c:axId val="46726425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1.2130230044773814E-2"/>
              <c:y val="0.30329065096894836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7250176"/>
        <c:crosses val="autoZero"/>
        <c:crossBetween val="between"/>
      </c:valAx>
      <c:catAx>
        <c:axId val="467266176"/>
        <c:scaling>
          <c:orientation val="minMax"/>
        </c:scaling>
        <c:delete val="1"/>
        <c:axPos val="b"/>
        <c:majorTickMark val="out"/>
        <c:minorTickMark val="none"/>
        <c:tickLblPos val="none"/>
        <c:crossAx val="466289024"/>
        <c:crosses val="autoZero"/>
        <c:auto val="1"/>
        <c:lblAlgn val="ctr"/>
        <c:lblOffset val="100"/>
        <c:noMultiLvlLbl val="0"/>
      </c:catAx>
      <c:valAx>
        <c:axId val="46628902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726617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3075506445672"/>
          <c:y val="4.4728434504792344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'Hidroenergética-Bacias'!$D$127:$G$127</c:f>
              <c:numCache>
                <c:formatCode>General</c:formatCode>
                <c:ptCount val="4"/>
                <c:pt idx="0">
                  <c:v>21</c:v>
                </c:pt>
                <c:pt idx="1">
                  <c:v>21</c:v>
                </c:pt>
                <c:pt idx="2">
                  <c:v>19</c:v>
                </c:pt>
                <c:pt idx="3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33-44EC-8216-11B28909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311808"/>
        <c:axId val="466313600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'Hidroenergética-Bacias'!$D$128:$G$128</c:f>
              <c:numCache>
                <c:formatCode>General</c:formatCode>
                <c:ptCount val="4"/>
                <c:pt idx="0">
                  <c:v>52</c:v>
                </c:pt>
                <c:pt idx="1">
                  <c:v>51</c:v>
                </c:pt>
                <c:pt idx="2">
                  <c:v>47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33-44EC-8216-11B289092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315520"/>
        <c:axId val="466333696"/>
      </c:lineChart>
      <c:catAx>
        <c:axId val="466311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313600"/>
        <c:crosses val="autoZero"/>
        <c:auto val="1"/>
        <c:lblAlgn val="ctr"/>
        <c:lblOffset val="100"/>
        <c:noMultiLvlLbl val="0"/>
      </c:catAx>
      <c:valAx>
        <c:axId val="46631360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1.2152569326624226E-2"/>
              <c:y val="0.3075505018741667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311808"/>
        <c:crosses val="autoZero"/>
        <c:crossBetween val="between"/>
      </c:valAx>
      <c:catAx>
        <c:axId val="466315520"/>
        <c:scaling>
          <c:orientation val="minMax"/>
        </c:scaling>
        <c:delete val="1"/>
        <c:axPos val="b"/>
        <c:majorTickMark val="out"/>
        <c:minorTickMark val="none"/>
        <c:tickLblPos val="none"/>
        <c:crossAx val="466333696"/>
        <c:crosses val="autoZero"/>
        <c:auto val="1"/>
        <c:lblAlgn val="ctr"/>
        <c:lblOffset val="100"/>
        <c:noMultiLvlLbl val="0"/>
      </c:catAx>
      <c:valAx>
        <c:axId val="46633369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31552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164037854889607E-2"/>
          <c:w val="0.77389705882352966"/>
          <c:h val="0.81072555205047336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'Hidroenergética-Bacias'!$D$143:$G$143</c:f>
              <c:numCache>
                <c:formatCode>General</c:formatCode>
                <c:ptCount val="4"/>
                <c:pt idx="0">
                  <c:v>78</c:v>
                </c:pt>
                <c:pt idx="1">
                  <c:v>78</c:v>
                </c:pt>
                <c:pt idx="2">
                  <c:v>77</c:v>
                </c:pt>
                <c:pt idx="3">
                  <c:v>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5-425A-A2C5-445A16766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569856"/>
        <c:axId val="46658393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'Hidroenergética-Bacias'!$D$144:$G$144</c:f>
              <c:numCache>
                <c:formatCode>General</c:formatCode>
                <c:ptCount val="4"/>
                <c:pt idx="0">
                  <c:v>87</c:v>
                </c:pt>
                <c:pt idx="1">
                  <c:v>87</c:v>
                </c:pt>
                <c:pt idx="2">
                  <c:v>86</c:v>
                </c:pt>
                <c:pt idx="3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35-425A-A2C5-445A16766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585856"/>
        <c:axId val="466595840"/>
      </c:lineChart>
      <c:catAx>
        <c:axId val="46656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583936"/>
        <c:crosses val="autoZero"/>
        <c:auto val="1"/>
        <c:lblAlgn val="ctr"/>
        <c:lblOffset val="100"/>
        <c:noMultiLvlLbl val="0"/>
      </c:catAx>
      <c:valAx>
        <c:axId val="46658393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9.6792496526169544E-3"/>
              <c:y val="0.3141849855518850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569856"/>
        <c:crosses val="autoZero"/>
        <c:crossBetween val="between"/>
      </c:valAx>
      <c:catAx>
        <c:axId val="466585856"/>
        <c:scaling>
          <c:orientation val="minMax"/>
        </c:scaling>
        <c:delete val="1"/>
        <c:axPos val="b"/>
        <c:majorTickMark val="out"/>
        <c:minorTickMark val="none"/>
        <c:tickLblPos val="none"/>
        <c:crossAx val="466595840"/>
        <c:crosses val="autoZero"/>
        <c:auto val="1"/>
        <c:lblAlgn val="ctr"/>
        <c:lblOffset val="100"/>
        <c:noMultiLvlLbl val="0"/>
      </c:catAx>
      <c:valAx>
        <c:axId val="46659584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58585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63" footer="0.3149606200000016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303797468354431E-2"/>
          <c:w val="0.77389705882352966"/>
          <c:h val="0.81012658227848111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'Hidroenergética-Bacias'!$D$159:$G$159</c:f>
              <c:numCache>
                <c:formatCode>General</c:formatCode>
                <c:ptCount val="4"/>
                <c:pt idx="0">
                  <c:v>2373</c:v>
                </c:pt>
                <c:pt idx="1">
                  <c:v>2338</c:v>
                </c:pt>
                <c:pt idx="2">
                  <c:v>2246</c:v>
                </c:pt>
                <c:pt idx="3">
                  <c:v>1899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E-4209-AE27-7A3B23283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749696"/>
        <c:axId val="466759680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'Hidroenergética-Bacias'!$D$160:$G$160</c:f>
              <c:numCache>
                <c:formatCode>General</c:formatCode>
                <c:ptCount val="4"/>
                <c:pt idx="0">
                  <c:v>57</c:v>
                </c:pt>
                <c:pt idx="1">
                  <c:v>56</c:v>
                </c:pt>
                <c:pt idx="2">
                  <c:v>54</c:v>
                </c:pt>
                <c:pt idx="3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9E-4209-AE27-7A3B23283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761600"/>
        <c:axId val="466763136"/>
      </c:lineChart>
      <c:catAx>
        <c:axId val="466749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759680"/>
        <c:crosses val="autoZero"/>
        <c:auto val="1"/>
        <c:lblAlgn val="ctr"/>
        <c:lblOffset val="100"/>
        <c:noMultiLvlLbl val="0"/>
      </c:catAx>
      <c:valAx>
        <c:axId val="46675968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1.2130230044773814E-2"/>
              <c:y val="0.305157978670387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749696"/>
        <c:crosses val="autoZero"/>
        <c:crossBetween val="between"/>
      </c:valAx>
      <c:catAx>
        <c:axId val="466761600"/>
        <c:scaling>
          <c:orientation val="minMax"/>
        </c:scaling>
        <c:delete val="1"/>
        <c:axPos val="b"/>
        <c:majorTickMark val="out"/>
        <c:minorTickMark val="none"/>
        <c:tickLblPos val="none"/>
        <c:crossAx val="466763136"/>
        <c:crosses val="autoZero"/>
        <c:auto val="1"/>
        <c:lblAlgn val="ctr"/>
        <c:lblOffset val="100"/>
        <c:noMultiLvlLbl val="0"/>
      </c:catAx>
      <c:valAx>
        <c:axId val="46676313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76160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13075506445672"/>
          <c:y val="4.4728434504792344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'Hidroenergética-Bacias'!$E$167:$G$167</c:f>
              <c:numCache>
                <c:formatCode>General</c:formatCode>
                <c:ptCount val="3"/>
                <c:pt idx="0">
                  <c:v>100</c:v>
                </c:pt>
                <c:pt idx="1">
                  <c:v>86</c:v>
                </c:pt>
                <c:pt idx="2">
                  <c:v>99</c:v>
                </c:pt>
              </c:numCache>
            </c:numRef>
          </c:cat>
          <c:val>
            <c:numRef>
              <c:f>'Hidroenergética-Bacias'!$D$167:$G$167</c:f>
              <c:numCache>
                <c:formatCode>General</c:formatCode>
                <c:ptCount val="4"/>
                <c:pt idx="0">
                  <c:v>145</c:v>
                </c:pt>
                <c:pt idx="1">
                  <c:v>100</c:v>
                </c:pt>
                <c:pt idx="2">
                  <c:v>86</c:v>
                </c:pt>
                <c:pt idx="3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C5-418C-8253-5F7C0D1B6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486784"/>
        <c:axId val="466488704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>
              <a:solidFill>
                <a:srgbClr val="9BBB59">
                  <a:lumMod val="50000"/>
                </a:srgb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val>
            <c:numRef>
              <c:f>'Hidroenergética-Bacias'!$D$168:$G$168</c:f>
              <c:numCache>
                <c:formatCode>General</c:formatCode>
                <c:ptCount val="4"/>
                <c:pt idx="0">
                  <c:v>65</c:v>
                </c:pt>
                <c:pt idx="1">
                  <c:v>45</c:v>
                </c:pt>
                <c:pt idx="2">
                  <c:v>38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C5-418C-8253-5F7C0D1B6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503168"/>
        <c:axId val="466504704"/>
      </c:lineChart>
      <c:catAx>
        <c:axId val="46648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488704"/>
        <c:crosses val="autoZero"/>
        <c:auto val="1"/>
        <c:lblAlgn val="ctr"/>
        <c:lblOffset val="100"/>
        <c:noMultiLvlLbl val="0"/>
      </c:catAx>
      <c:valAx>
        <c:axId val="46648870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4.786086822020176E-3"/>
              <c:y val="0.31607020368460342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486784"/>
        <c:crosses val="autoZero"/>
        <c:crossBetween val="between"/>
      </c:valAx>
      <c:catAx>
        <c:axId val="466503168"/>
        <c:scaling>
          <c:orientation val="minMax"/>
        </c:scaling>
        <c:delete val="1"/>
        <c:axPos val="b"/>
        <c:majorTickMark val="out"/>
        <c:minorTickMark val="none"/>
        <c:tickLblPos val="none"/>
        <c:crossAx val="466504704"/>
        <c:crosses val="autoZero"/>
        <c:auto val="1"/>
        <c:lblAlgn val="ctr"/>
        <c:lblOffset val="100"/>
        <c:noMultiLvlLbl val="0"/>
      </c:catAx>
      <c:valAx>
        <c:axId val="46650470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4637413417245497"/>
              <c:y val="0.3185727822360863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50316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303797468354431E-2"/>
          <c:w val="0.77389705882352966"/>
          <c:h val="0.81012658227848111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'Hidroenergética-Bacias'!$E$175:$G$175</c:f>
              <c:numCache>
                <c:formatCode>General</c:formatCode>
                <c:ptCount val="3"/>
                <c:pt idx="0">
                  <c:v>298</c:v>
                </c:pt>
                <c:pt idx="1">
                  <c:v>208</c:v>
                </c:pt>
                <c:pt idx="2">
                  <c:v>166</c:v>
                </c:pt>
              </c:numCache>
            </c:numRef>
          </c:cat>
          <c:val>
            <c:numRef>
              <c:f>'Hidroenergética-Bacias'!$D$175:$G$175</c:f>
              <c:numCache>
                <c:formatCode>General</c:formatCode>
                <c:ptCount val="4"/>
                <c:pt idx="0">
                  <c:v>308</c:v>
                </c:pt>
                <c:pt idx="1">
                  <c:v>298</c:v>
                </c:pt>
                <c:pt idx="2">
                  <c:v>208</c:v>
                </c:pt>
                <c:pt idx="3">
                  <c:v>166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7-4492-907B-23EF434D1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547840"/>
        <c:axId val="466549760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val>
            <c:numRef>
              <c:f>'Hidroenergética-Bacias'!$D$176:$G$176</c:f>
              <c:numCache>
                <c:formatCode>General</c:formatCode>
                <c:ptCount val="4"/>
                <c:pt idx="0">
                  <c:v>83</c:v>
                </c:pt>
                <c:pt idx="1">
                  <c:v>80</c:v>
                </c:pt>
                <c:pt idx="2">
                  <c:v>56</c:v>
                </c:pt>
                <c:pt idx="3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77-4492-907B-23EF434D1D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6695296"/>
        <c:axId val="466696832"/>
      </c:lineChart>
      <c:catAx>
        <c:axId val="466547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549760"/>
        <c:crosses val="autoZero"/>
        <c:auto val="1"/>
        <c:lblAlgn val="ctr"/>
        <c:lblOffset val="100"/>
        <c:noMultiLvlLbl val="0"/>
      </c:catAx>
      <c:valAx>
        <c:axId val="46654976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1.2130230044773814E-2"/>
              <c:y val="0.305157978670387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547840"/>
        <c:crosses val="autoZero"/>
        <c:crossBetween val="between"/>
      </c:valAx>
      <c:catAx>
        <c:axId val="466695296"/>
        <c:scaling>
          <c:orientation val="minMax"/>
        </c:scaling>
        <c:delete val="1"/>
        <c:axPos val="b"/>
        <c:majorTickMark val="out"/>
        <c:minorTickMark val="none"/>
        <c:tickLblPos val="none"/>
        <c:crossAx val="466696832"/>
        <c:crosses val="autoZero"/>
        <c:auto val="1"/>
        <c:lblAlgn val="ctr"/>
        <c:lblOffset val="100"/>
        <c:noMultiLvlLbl val="0"/>
      </c:catAx>
      <c:valAx>
        <c:axId val="466696832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4647271113169673"/>
              <c:y val="0.3196518156749394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695296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86" footer="0.31496062000000186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94117647058824"/>
          <c:y val="4.4871794871794879E-2"/>
          <c:w val="0.77389705882352966"/>
          <c:h val="0.80769230769230771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'Hidroenergética-Bacias'!$D$183:$G$183</c:f>
              <c:numCache>
                <c:formatCode>General</c:formatCode>
                <c:ptCount val="4"/>
                <c:pt idx="0">
                  <c:v>13</c:v>
                </c:pt>
                <c:pt idx="1">
                  <c:v>7</c:v>
                </c:pt>
                <c:pt idx="2">
                  <c:v>5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5-49DC-B73B-1450640E4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6868864"/>
        <c:axId val="467145088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'Hidroenergética-Bacias'!$D$184:$G$184</c:f>
              <c:numCache>
                <c:formatCode>General</c:formatCode>
                <c:ptCount val="4"/>
                <c:pt idx="0">
                  <c:v>89</c:v>
                </c:pt>
                <c:pt idx="1">
                  <c:v>49</c:v>
                </c:pt>
                <c:pt idx="2">
                  <c:v>37</c:v>
                </c:pt>
                <c:pt idx="3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95-49DC-B73B-1450640E4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147008"/>
        <c:axId val="467165184"/>
      </c:lineChart>
      <c:catAx>
        <c:axId val="46686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7145088"/>
        <c:crosses val="autoZero"/>
        <c:auto val="1"/>
        <c:lblAlgn val="ctr"/>
        <c:lblOffset val="100"/>
        <c:noMultiLvlLbl val="0"/>
      </c:catAx>
      <c:valAx>
        <c:axId val="4671450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layout>
            <c:manualLayout>
              <c:xMode val="edge"/>
              <c:yMode val="edge"/>
              <c:x val="7.2282692604600908E-3"/>
              <c:y val="0.3026600040379569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6868864"/>
        <c:crosses val="autoZero"/>
        <c:crossBetween val="between"/>
      </c:valAx>
      <c:catAx>
        <c:axId val="467147008"/>
        <c:scaling>
          <c:orientation val="minMax"/>
        </c:scaling>
        <c:delete val="1"/>
        <c:axPos val="b"/>
        <c:majorTickMark val="out"/>
        <c:minorTickMark val="none"/>
        <c:tickLblPos val="none"/>
        <c:crossAx val="467165184"/>
        <c:crosses val="autoZero"/>
        <c:auto val="1"/>
        <c:lblAlgn val="ctr"/>
        <c:lblOffset val="100"/>
        <c:noMultiLvlLbl val="0"/>
      </c:catAx>
      <c:valAx>
        <c:axId val="46716518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714700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52" footer="0.3149606200000015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5238095238095247E-2"/>
          <c:y val="4.142011834319527E-2"/>
          <c:w val="0.79081632653061229"/>
          <c:h val="0.82248520710059181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'Hidroenergética-Bacias'!$D$6:$G$6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'Hidroenergética-Subsistemas'!$D$31:$G$31</c:f>
              <c:numCache>
                <c:formatCode>General</c:formatCode>
                <c:ptCount val="4"/>
                <c:pt idx="0">
                  <c:v>1767</c:v>
                </c:pt>
                <c:pt idx="1">
                  <c:v>1646</c:v>
                </c:pt>
                <c:pt idx="2">
                  <c:v>1479</c:v>
                </c:pt>
                <c:pt idx="3">
                  <c:v>1345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7B-4B3D-93E2-672325EC9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721984"/>
        <c:axId val="463723520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'Hidroenergética-Subsistemas'!$D$32:$G$32</c:f>
              <c:numCache>
                <c:formatCode>General</c:formatCode>
                <c:ptCount val="4"/>
                <c:pt idx="0">
                  <c:v>55</c:v>
                </c:pt>
                <c:pt idx="1">
                  <c:v>52</c:v>
                </c:pt>
                <c:pt idx="2">
                  <c:v>46</c:v>
                </c:pt>
                <c:pt idx="3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7B-4B3D-93E2-672325EC9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3799424"/>
        <c:axId val="463800960"/>
      </c:lineChart>
      <c:catAx>
        <c:axId val="463721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723520"/>
        <c:crosses val="autoZero"/>
        <c:auto val="1"/>
        <c:lblAlgn val="ctr"/>
        <c:lblOffset val="100"/>
        <c:noMultiLvlLbl val="0"/>
      </c:catAx>
      <c:valAx>
        <c:axId val="4637235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721984"/>
        <c:crosses val="autoZero"/>
        <c:crossBetween val="between"/>
      </c:valAx>
      <c:catAx>
        <c:axId val="463799424"/>
        <c:scaling>
          <c:orientation val="minMax"/>
        </c:scaling>
        <c:delete val="1"/>
        <c:axPos val="b"/>
        <c:majorTickMark val="out"/>
        <c:minorTickMark val="none"/>
        <c:tickLblPos val="none"/>
        <c:crossAx val="463800960"/>
        <c:crosses val="autoZero"/>
        <c:auto val="1"/>
        <c:lblAlgn val="ctr"/>
        <c:lblOffset val="100"/>
        <c:noMultiLvlLbl val="0"/>
      </c:catAx>
      <c:valAx>
        <c:axId val="46380096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799424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20477934108716"/>
          <c:y val="4.4728586023123768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'Hidroenergética-REEs'!$D$30:$G$30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'Hidroenergética-REEs'!$D$31:$G$31</c:f>
              <c:numCache>
                <c:formatCode>General</c:formatCode>
                <c:ptCount val="4"/>
                <c:pt idx="0">
                  <c:v>1617</c:v>
                </c:pt>
                <c:pt idx="1">
                  <c:v>1673</c:v>
                </c:pt>
                <c:pt idx="2">
                  <c:v>1576</c:v>
                </c:pt>
                <c:pt idx="3">
                  <c:v>1666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68-4E66-99C2-E4E8F1BA2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3857920"/>
        <c:axId val="464191488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'Hidroenergética-REEs'!$D$30:$G$30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'Hidroenergética-REEs'!$D$32:$G$32</c:f>
              <c:numCache>
                <c:formatCode>General</c:formatCode>
                <c:ptCount val="4"/>
                <c:pt idx="0">
                  <c:v>62</c:v>
                </c:pt>
                <c:pt idx="1">
                  <c:v>64</c:v>
                </c:pt>
                <c:pt idx="2">
                  <c:v>60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68-4E66-99C2-E4E8F1BA23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193408"/>
        <c:axId val="464194944"/>
      </c:lineChart>
      <c:catAx>
        <c:axId val="46385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191488"/>
        <c:crosses val="autoZero"/>
        <c:auto val="1"/>
        <c:lblAlgn val="ctr"/>
        <c:lblOffset val="100"/>
        <c:noMultiLvlLbl val="0"/>
      </c:catAx>
      <c:valAx>
        <c:axId val="464191488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3857920"/>
        <c:crosses val="autoZero"/>
        <c:crossBetween val="between"/>
      </c:valAx>
      <c:catAx>
        <c:axId val="46419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194944"/>
        <c:crosses val="autoZero"/>
        <c:auto val="1"/>
        <c:lblAlgn val="ctr"/>
        <c:lblOffset val="100"/>
        <c:noMultiLvlLbl val="0"/>
      </c:catAx>
      <c:valAx>
        <c:axId val="464194944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764248218972636"/>
              <c:y val="0.324479551877101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193408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960779902512186"/>
          <c:y val="4.4728586023123768E-2"/>
          <c:w val="0.77389705882352966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'Hidroenergética-REEs'!$D$7:$G$7</c:f>
              <c:numCache>
                <c:formatCode>General</c:formatCode>
                <c:ptCount val="4"/>
                <c:pt idx="0">
                  <c:v>1695</c:v>
                </c:pt>
                <c:pt idx="1">
                  <c:v>1854</c:v>
                </c:pt>
                <c:pt idx="2">
                  <c:v>1615</c:v>
                </c:pt>
                <c:pt idx="3">
                  <c:v>1562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C-4B44-A165-738829EF9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235136"/>
        <c:axId val="464245120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'Hidroenergética-REEs'!$D$6:$G$6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'Hidroenergética-REEs'!$D$8:$G$8</c:f>
              <c:numCache>
                <c:formatCode>General</c:formatCode>
                <c:ptCount val="4"/>
                <c:pt idx="0">
                  <c:v>68</c:v>
                </c:pt>
                <c:pt idx="1">
                  <c:v>74</c:v>
                </c:pt>
                <c:pt idx="2">
                  <c:v>65</c:v>
                </c:pt>
                <c:pt idx="3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3C-4B44-A165-738829EF9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47040"/>
        <c:axId val="464130048"/>
      </c:lineChart>
      <c:catAx>
        <c:axId val="46423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245120"/>
        <c:crosses val="autoZero"/>
        <c:auto val="1"/>
        <c:lblAlgn val="ctr"/>
        <c:lblOffset val="100"/>
        <c:noMultiLvlLbl val="0"/>
      </c:catAx>
      <c:valAx>
        <c:axId val="46424512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235136"/>
        <c:crosses val="autoZero"/>
        <c:crossBetween val="between"/>
      </c:valAx>
      <c:catAx>
        <c:axId val="46424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130048"/>
        <c:crosses val="autoZero"/>
        <c:auto val="1"/>
        <c:lblAlgn val="ctr"/>
        <c:lblOffset val="100"/>
        <c:noMultiLvlLbl val="0"/>
      </c:catAx>
      <c:valAx>
        <c:axId val="46413004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299488633439555"/>
              <c:y val="0.324479551877101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24704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64" footer="0.3149606200000006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220477934108716"/>
          <c:y val="4.4728586023123768E-2"/>
          <c:w val="0.77348066298342555"/>
          <c:h val="0.80830670926517567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'Hidroenergética-REEs'!$D$46:$G$46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'Hidroenergética-REEs'!$D$47:$G$47</c:f>
              <c:numCache>
                <c:formatCode>General</c:formatCode>
                <c:ptCount val="4"/>
                <c:pt idx="0">
                  <c:v>534</c:v>
                </c:pt>
                <c:pt idx="1">
                  <c:v>527</c:v>
                </c:pt>
                <c:pt idx="2">
                  <c:v>510</c:v>
                </c:pt>
                <c:pt idx="3">
                  <c:v>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13-4A2B-989F-59433CCE0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167680"/>
        <c:axId val="46416921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'Hidroenergética-REEs'!$D$46:$G$46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'Hidroenergética-REEs'!$D$48:$G$48</c:f>
              <c:numCache>
                <c:formatCode>General</c:formatCode>
                <c:ptCount val="4"/>
                <c:pt idx="0">
                  <c:v>68</c:v>
                </c:pt>
                <c:pt idx="1">
                  <c:v>67</c:v>
                </c:pt>
                <c:pt idx="2">
                  <c:v>64</c:v>
                </c:pt>
                <c:pt idx="3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13-4A2B-989F-59433CCE0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179584"/>
        <c:axId val="464181120"/>
      </c:lineChart>
      <c:catAx>
        <c:axId val="464167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169216"/>
        <c:crosses val="autoZero"/>
        <c:auto val="1"/>
        <c:lblAlgn val="ctr"/>
        <c:lblOffset val="100"/>
        <c:noMultiLvlLbl val="0"/>
      </c:catAx>
      <c:valAx>
        <c:axId val="46416921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167680"/>
        <c:crosses val="autoZero"/>
        <c:crossBetween val="between"/>
      </c:valAx>
      <c:catAx>
        <c:axId val="46417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181120"/>
        <c:crosses val="autoZero"/>
        <c:auto val="1"/>
        <c:lblAlgn val="ctr"/>
        <c:lblOffset val="100"/>
        <c:noMultiLvlLbl val="0"/>
      </c:catAx>
      <c:valAx>
        <c:axId val="464181120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287401574803166"/>
              <c:y val="0.3244795518771017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179584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86" footer="0.3149606200000008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98875140607425"/>
          <c:y val="4.0033072496030192E-2"/>
          <c:w val="0.77389705882352966"/>
          <c:h val="0.81072555205047336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'Hidroenergética-REEs'!$D$70:$G$70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'Hidroenergética-REEs'!$D$71:$G$71</c:f>
              <c:numCache>
                <c:formatCode>General</c:formatCode>
                <c:ptCount val="4"/>
                <c:pt idx="0">
                  <c:v>1475</c:v>
                </c:pt>
                <c:pt idx="1">
                  <c:v>1404</c:v>
                </c:pt>
                <c:pt idx="2">
                  <c:v>1374</c:v>
                </c:pt>
                <c:pt idx="3">
                  <c:v>1302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F4-4670-A337-3D8F2FA1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556800"/>
        <c:axId val="464558336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'Hidroenergética-REEs'!$D$70:$G$70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'Hidroenergética-REEs'!$D$72:$G$72</c:f>
              <c:numCache>
                <c:formatCode>General</c:formatCode>
                <c:ptCount val="4"/>
                <c:pt idx="0">
                  <c:v>45</c:v>
                </c:pt>
                <c:pt idx="1">
                  <c:v>43</c:v>
                </c:pt>
                <c:pt idx="2">
                  <c:v>42</c:v>
                </c:pt>
                <c:pt idx="3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F4-4670-A337-3D8F2FA1E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572800"/>
        <c:axId val="464574336"/>
      </c:lineChart>
      <c:catAx>
        <c:axId val="4645568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558336"/>
        <c:crosses val="autoZero"/>
        <c:auto val="1"/>
        <c:lblAlgn val="ctr"/>
        <c:lblOffset val="100"/>
        <c:noMultiLvlLbl val="0"/>
      </c:catAx>
      <c:valAx>
        <c:axId val="46455833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556800"/>
        <c:crosses val="autoZero"/>
        <c:crossBetween val="between"/>
      </c:valAx>
      <c:catAx>
        <c:axId val="46457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574336"/>
        <c:crosses val="autoZero"/>
        <c:auto val="1"/>
        <c:lblAlgn val="ctr"/>
        <c:lblOffset val="100"/>
        <c:noMultiLvlLbl val="0"/>
      </c:catAx>
      <c:valAx>
        <c:axId val="464574336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655452159389187"/>
              <c:y val="0.326666169883338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572800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097" footer="0.3149606200000009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484589426321709"/>
          <c:y val="4.4303741713114124E-2"/>
          <c:w val="0.77389705882352966"/>
          <c:h val="0.81012658227848111"/>
        </c:manualLayout>
      </c:layout>
      <c:barChart>
        <c:barDir val="col"/>
        <c:grouping val="clustered"/>
        <c:varyColors val="0"/>
        <c:ser>
          <c:idx val="0"/>
          <c:order val="0"/>
          <c:tx>
            <c:v>ENA Total (MWmed)</c:v>
          </c:tx>
          <c:spPr>
            <a:solidFill>
              <a:srgbClr val="FFC000"/>
            </a:solidFill>
            <a:ln>
              <a:solidFill>
                <a:srgbClr val="FFC000"/>
              </a:solidFill>
            </a:ln>
          </c:spPr>
          <c:invertIfNegative val="0"/>
          <c:dLbls>
            <c:numFmt formatCode="#,##0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'Hidroenergética-REEs'!$D$86:$G$86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'Hidroenergética-REEs'!$D$87:$G$87</c:f>
              <c:numCache>
                <c:formatCode>General</c:formatCode>
                <c:ptCount val="4"/>
                <c:pt idx="0">
                  <c:v>181</c:v>
                </c:pt>
                <c:pt idx="1">
                  <c:v>140</c:v>
                </c:pt>
                <c:pt idx="2">
                  <c:v>124</c:v>
                </c:pt>
                <c:pt idx="3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F2-47C8-AA5A-9B9F826D4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4286464"/>
        <c:axId val="464288000"/>
      </c:barChart>
      <c:lineChart>
        <c:grouping val="standard"/>
        <c:varyColors val="0"/>
        <c:ser>
          <c:idx val="1"/>
          <c:order val="1"/>
          <c:tx>
            <c:v>ENA Total (%MLT)</c:v>
          </c:tx>
          <c:spPr>
            <a:ln w="38100">
              <a:solidFill>
                <a:schemeClr val="accent3">
                  <a:lumMod val="50000"/>
                </a:schemeClr>
              </a:solidFill>
            </a:ln>
          </c:spPr>
          <c:marker>
            <c:symbol val="circle"/>
            <c:size val="6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solidFill>
                  <a:srgbClr val="9BBB59">
                    <a:lumMod val="50000"/>
                  </a:srgbClr>
                </a:solidFill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1" i="0" u="none" strike="noStrike" baseline="0">
                    <a:solidFill>
                      <a:srgbClr val="333300"/>
                    </a:solidFill>
                    <a:latin typeface="Calibri"/>
                    <a:ea typeface="Calibri"/>
                    <a:cs typeface="Calibri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'Hidroenergética-REEs'!$D$86:$G$86</c:f>
              <c:strCache>
                <c:ptCount val="4"/>
                <c:pt idx="0">
                  <c:v>03/08-09/08</c:v>
                </c:pt>
                <c:pt idx="1">
                  <c:v>10/08-16/08</c:v>
                </c:pt>
                <c:pt idx="2">
                  <c:v>17/08-23/08</c:v>
                </c:pt>
                <c:pt idx="3">
                  <c:v>24/08-29/08</c:v>
                </c:pt>
              </c:strCache>
            </c:strRef>
          </c:cat>
          <c:val>
            <c:numRef>
              <c:f>'Hidroenergética-REEs'!$D$88:$G$88</c:f>
              <c:numCache>
                <c:formatCode>General</c:formatCode>
                <c:ptCount val="4"/>
                <c:pt idx="0">
                  <c:v>27</c:v>
                </c:pt>
                <c:pt idx="1">
                  <c:v>21</c:v>
                </c:pt>
                <c:pt idx="2">
                  <c:v>18</c:v>
                </c:pt>
                <c:pt idx="3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F2-47C8-AA5A-9B9F826D4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4294272"/>
        <c:axId val="464295808"/>
      </c:lineChart>
      <c:catAx>
        <c:axId val="464286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288000"/>
        <c:crosses val="autoZero"/>
        <c:auto val="1"/>
        <c:lblAlgn val="ctr"/>
        <c:lblOffset val="100"/>
        <c:noMultiLvlLbl val="0"/>
      </c:catAx>
      <c:valAx>
        <c:axId val="464288000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(MWmed)</a:t>
                </a:r>
              </a:p>
            </c:rich>
          </c:tx>
          <c:overlay val="0"/>
        </c:title>
        <c:numFmt formatCode="#,##0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286464"/>
        <c:crosses val="autoZero"/>
        <c:crossBetween val="between"/>
      </c:valAx>
      <c:catAx>
        <c:axId val="464294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464295808"/>
        <c:crosses val="autoZero"/>
        <c:auto val="1"/>
        <c:lblAlgn val="ctr"/>
        <c:lblOffset val="100"/>
        <c:noMultiLvlLbl val="0"/>
      </c:catAx>
      <c:valAx>
        <c:axId val="464295808"/>
        <c:scaling>
          <c:orientation val="minMax"/>
          <c:min val="0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pt-BR"/>
                  <a:t>ENA (% MLT)</a:t>
                </a:r>
              </a:p>
            </c:rich>
          </c:tx>
          <c:layout>
            <c:manualLayout>
              <c:xMode val="edge"/>
              <c:yMode val="edge"/>
              <c:x val="0.95044731708001751"/>
              <c:y val="0.3261244559619921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pt-BR"/>
          </a:p>
        </c:txPr>
        <c:crossAx val="464294272"/>
        <c:crosses val="max"/>
        <c:crossBetween val="between"/>
      </c:valAx>
    </c:plotArea>
    <c:legend>
      <c:legendPos val="b"/>
      <c:overlay val="0"/>
      <c:txPr>
        <a:bodyPr/>
        <a:lstStyle/>
        <a:p>
          <a:pPr>
            <a:defRPr sz="5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pt-BR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pt-BR"/>
    </a:p>
  </c:txPr>
  <c:printSettings>
    <c:headerFooter/>
    <c:pageMargins b="0.78740157499999996" l="0.511811024" r="0.511811024" t="0.78740157499999996" header="0.31496062000000108" footer="0.314960620000001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1.emf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image" Target="../media/image1.emf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image" Target="../media/image1.emf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4.xml"/><Relationship Id="rId13" Type="http://schemas.openxmlformats.org/officeDocument/2006/relationships/image" Target="../media/image1.emf"/><Relationship Id="rId3" Type="http://schemas.openxmlformats.org/officeDocument/2006/relationships/chart" Target="../charts/chart29.xml"/><Relationship Id="rId7" Type="http://schemas.openxmlformats.org/officeDocument/2006/relationships/chart" Target="../charts/chart33.xml"/><Relationship Id="rId12" Type="http://schemas.openxmlformats.org/officeDocument/2006/relationships/chart" Target="../charts/chart38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11" Type="http://schemas.openxmlformats.org/officeDocument/2006/relationships/chart" Target="../charts/chart37.xml"/><Relationship Id="rId5" Type="http://schemas.openxmlformats.org/officeDocument/2006/relationships/chart" Target="../charts/chart31.xml"/><Relationship Id="rId10" Type="http://schemas.openxmlformats.org/officeDocument/2006/relationships/chart" Target="../charts/chart36.xml"/><Relationship Id="rId4" Type="http://schemas.openxmlformats.org/officeDocument/2006/relationships/chart" Target="../charts/chart30.xml"/><Relationship Id="rId9" Type="http://schemas.openxmlformats.org/officeDocument/2006/relationships/chart" Target="../charts/chart35.xml"/><Relationship Id="rId14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340179</xdr:colOff>
      <xdr:row>0</xdr:row>
      <xdr:rowOff>0</xdr:rowOff>
    </xdr:from>
    <xdr:to>
      <xdr:col>1</xdr:col>
      <xdr:colOff>1121229</xdr:colOff>
      <xdr:row>1</xdr:row>
      <xdr:rowOff>352425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8E39FDD8-0570-4CE7-9173-D2847E523D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40179" y="0"/>
          <a:ext cx="1842407" cy="515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231321</xdr:colOff>
      <xdr:row>0</xdr:row>
      <xdr:rowOff>0</xdr:rowOff>
    </xdr:from>
    <xdr:to>
      <xdr:col>1</xdr:col>
      <xdr:colOff>1080407</xdr:colOff>
      <xdr:row>1</xdr:row>
      <xdr:rowOff>202747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29D586B-E339-40E2-BFEE-22612B6C7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321" y="0"/>
          <a:ext cx="1842407" cy="515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217715</xdr:colOff>
      <xdr:row>0</xdr:row>
      <xdr:rowOff>1</xdr:rowOff>
    </xdr:from>
    <xdr:to>
      <xdr:col>1</xdr:col>
      <xdr:colOff>1066801</xdr:colOff>
      <xdr:row>1</xdr:row>
      <xdr:rowOff>202748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55AD089F-D024-4062-81F2-B213FC1BC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5" y="1"/>
          <a:ext cx="1842407" cy="515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217714</xdr:colOff>
      <xdr:row>0</xdr:row>
      <xdr:rowOff>0</xdr:rowOff>
    </xdr:from>
    <xdr:to>
      <xdr:col>1</xdr:col>
      <xdr:colOff>1066800</xdr:colOff>
      <xdr:row>1</xdr:row>
      <xdr:rowOff>202747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F34B1BF1-0383-43B2-96DA-A84BF3F72F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4" y="0"/>
          <a:ext cx="1842407" cy="515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0</xdr:rowOff>
    </xdr:from>
    <xdr:to>
      <xdr:col>8</xdr:col>
      <xdr:colOff>0</xdr:colOff>
      <xdr:row>34</xdr:row>
      <xdr:rowOff>9525</xdr:rowOff>
    </xdr:to>
    <xdr:graphicFrame macro="">
      <xdr:nvGraphicFramePr>
        <xdr:cNvPr id="4602" name="Gráfico 1">
          <a:extLst>
            <a:ext uri="{FF2B5EF4-FFF2-40B4-BE49-F238E27FC236}">
              <a16:creationId xmlns:a16="http://schemas.microsoft.com/office/drawing/2014/main" id="{00000000-0008-0000-0400-0000FA1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8</xdr:col>
      <xdr:colOff>0</xdr:colOff>
      <xdr:row>17</xdr:row>
      <xdr:rowOff>9525</xdr:rowOff>
    </xdr:to>
    <xdr:graphicFrame macro="">
      <xdr:nvGraphicFramePr>
        <xdr:cNvPr id="4603" name="Gráfico 2">
          <a:extLst>
            <a:ext uri="{FF2B5EF4-FFF2-40B4-BE49-F238E27FC236}">
              <a16:creationId xmlns:a16="http://schemas.microsoft.com/office/drawing/2014/main" id="{00000000-0008-0000-0400-0000FB1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4</xdr:row>
      <xdr:rowOff>0</xdr:rowOff>
    </xdr:from>
    <xdr:to>
      <xdr:col>17</xdr:col>
      <xdr:colOff>600075</xdr:colOff>
      <xdr:row>17</xdr:row>
      <xdr:rowOff>9525</xdr:rowOff>
    </xdr:to>
    <xdr:graphicFrame macro="">
      <xdr:nvGraphicFramePr>
        <xdr:cNvPr id="4604" name="Gráfico 3">
          <a:extLst>
            <a:ext uri="{FF2B5EF4-FFF2-40B4-BE49-F238E27FC236}">
              <a16:creationId xmlns:a16="http://schemas.microsoft.com/office/drawing/2014/main" id="{00000000-0008-0000-0400-0000FC1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21</xdr:row>
      <xdr:rowOff>0</xdr:rowOff>
    </xdr:from>
    <xdr:to>
      <xdr:col>17</xdr:col>
      <xdr:colOff>600075</xdr:colOff>
      <xdr:row>34</xdr:row>
      <xdr:rowOff>0</xdr:rowOff>
    </xdr:to>
    <xdr:graphicFrame macro="">
      <xdr:nvGraphicFramePr>
        <xdr:cNvPr id="4605" name="Gráfico 4">
          <a:extLst>
            <a:ext uri="{FF2B5EF4-FFF2-40B4-BE49-F238E27FC236}">
              <a16:creationId xmlns:a16="http://schemas.microsoft.com/office/drawing/2014/main" id="{00000000-0008-0000-0400-0000FD11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231321</xdr:colOff>
      <xdr:row>0</xdr:row>
      <xdr:rowOff>0</xdr:rowOff>
    </xdr:from>
    <xdr:to>
      <xdr:col>2</xdr:col>
      <xdr:colOff>631371</xdr:colOff>
      <xdr:row>1</xdr:row>
      <xdr:rowOff>189140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2159303B-B462-4E94-9CF8-9A8AF3507B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1321" y="0"/>
          <a:ext cx="1842407" cy="515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19</xdr:row>
      <xdr:rowOff>0</xdr:rowOff>
    </xdr:from>
    <xdr:to>
      <xdr:col>16</xdr:col>
      <xdr:colOff>638175</xdr:colOff>
      <xdr:row>32</xdr:row>
      <xdr:rowOff>9525</xdr:rowOff>
    </xdr:to>
    <xdr:graphicFrame macro="">
      <xdr:nvGraphicFramePr>
        <xdr:cNvPr id="2468916" name="Gráfico 12">
          <a:extLst>
            <a:ext uri="{FF2B5EF4-FFF2-40B4-BE49-F238E27FC236}">
              <a16:creationId xmlns:a16="http://schemas.microsoft.com/office/drawing/2014/main" id="{00000000-0008-0000-0500-000034AC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8</xdr:col>
      <xdr:colOff>0</xdr:colOff>
      <xdr:row>17</xdr:row>
      <xdr:rowOff>9525</xdr:rowOff>
    </xdr:to>
    <xdr:graphicFrame macro="">
      <xdr:nvGraphicFramePr>
        <xdr:cNvPr id="2468917" name="Gráfico 13">
          <a:extLst>
            <a:ext uri="{FF2B5EF4-FFF2-40B4-BE49-F238E27FC236}">
              <a16:creationId xmlns:a16="http://schemas.microsoft.com/office/drawing/2014/main" id="{00000000-0008-0000-0500-000035AC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638175</xdr:colOff>
      <xdr:row>47</xdr:row>
      <xdr:rowOff>9525</xdr:rowOff>
    </xdr:to>
    <xdr:graphicFrame macro="">
      <xdr:nvGraphicFramePr>
        <xdr:cNvPr id="2468918" name="Gráfico 14">
          <a:extLst>
            <a:ext uri="{FF2B5EF4-FFF2-40B4-BE49-F238E27FC236}">
              <a16:creationId xmlns:a16="http://schemas.microsoft.com/office/drawing/2014/main" id="{00000000-0008-0000-0500-000036AC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8</xdr:col>
      <xdr:colOff>0</xdr:colOff>
      <xdr:row>77</xdr:row>
      <xdr:rowOff>47625</xdr:rowOff>
    </xdr:to>
    <xdr:graphicFrame macro="">
      <xdr:nvGraphicFramePr>
        <xdr:cNvPr id="2468919" name="Gráfico 15">
          <a:extLst>
            <a:ext uri="{FF2B5EF4-FFF2-40B4-BE49-F238E27FC236}">
              <a16:creationId xmlns:a16="http://schemas.microsoft.com/office/drawing/2014/main" id="{00000000-0008-0000-0500-000037AC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79</xdr:row>
      <xdr:rowOff>0</xdr:rowOff>
    </xdr:from>
    <xdr:to>
      <xdr:col>8</xdr:col>
      <xdr:colOff>0</xdr:colOff>
      <xdr:row>92</xdr:row>
      <xdr:rowOff>38100</xdr:rowOff>
    </xdr:to>
    <xdr:graphicFrame macro="">
      <xdr:nvGraphicFramePr>
        <xdr:cNvPr id="2468920" name="Gráfico 16">
          <a:extLst>
            <a:ext uri="{FF2B5EF4-FFF2-40B4-BE49-F238E27FC236}">
              <a16:creationId xmlns:a16="http://schemas.microsoft.com/office/drawing/2014/main" id="{00000000-0008-0000-0500-000038AC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17</xdr:col>
      <xdr:colOff>0</xdr:colOff>
      <xdr:row>17</xdr:row>
      <xdr:rowOff>9525</xdr:rowOff>
    </xdr:to>
    <xdr:graphicFrame macro="">
      <xdr:nvGraphicFramePr>
        <xdr:cNvPr id="2468921" name="Gráfico 17">
          <a:extLst>
            <a:ext uri="{FF2B5EF4-FFF2-40B4-BE49-F238E27FC236}">
              <a16:creationId xmlns:a16="http://schemas.microsoft.com/office/drawing/2014/main" id="{00000000-0008-0000-0500-000039AC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8</xdr:col>
      <xdr:colOff>0</xdr:colOff>
      <xdr:row>47</xdr:row>
      <xdr:rowOff>9525</xdr:rowOff>
    </xdr:to>
    <xdr:graphicFrame macro="">
      <xdr:nvGraphicFramePr>
        <xdr:cNvPr id="2468922" name="Gráfico 18">
          <a:extLst>
            <a:ext uri="{FF2B5EF4-FFF2-40B4-BE49-F238E27FC236}">
              <a16:creationId xmlns:a16="http://schemas.microsoft.com/office/drawing/2014/main" id="{00000000-0008-0000-0500-00003AAC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8</xdr:col>
      <xdr:colOff>0</xdr:colOff>
      <xdr:row>62</xdr:row>
      <xdr:rowOff>9525</xdr:rowOff>
    </xdr:to>
    <xdr:graphicFrame macro="">
      <xdr:nvGraphicFramePr>
        <xdr:cNvPr id="2468923" name="Gráfico 19">
          <a:extLst>
            <a:ext uri="{FF2B5EF4-FFF2-40B4-BE49-F238E27FC236}">
              <a16:creationId xmlns:a16="http://schemas.microsoft.com/office/drawing/2014/main" id="{00000000-0008-0000-0500-00003BAC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17</xdr:col>
      <xdr:colOff>0</xdr:colOff>
      <xdr:row>77</xdr:row>
      <xdr:rowOff>47625</xdr:rowOff>
    </xdr:to>
    <xdr:graphicFrame macro="">
      <xdr:nvGraphicFramePr>
        <xdr:cNvPr id="2468924" name="Gráfico 20">
          <a:extLst>
            <a:ext uri="{FF2B5EF4-FFF2-40B4-BE49-F238E27FC236}">
              <a16:creationId xmlns:a16="http://schemas.microsoft.com/office/drawing/2014/main" id="{00000000-0008-0000-0500-00003CAC2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8</xdr:col>
      <xdr:colOff>0</xdr:colOff>
      <xdr:row>32</xdr:row>
      <xdr:rowOff>9525</xdr:rowOff>
    </xdr:to>
    <xdr:graphicFrame macro="">
      <xdr:nvGraphicFramePr>
        <xdr:cNvPr id="12" name="Gráfico 17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17</xdr:col>
      <xdr:colOff>0</xdr:colOff>
      <xdr:row>62</xdr:row>
      <xdr:rowOff>9525</xdr:rowOff>
    </xdr:to>
    <xdr:graphicFrame macro="">
      <xdr:nvGraphicFramePr>
        <xdr:cNvPr id="13" name="Gráfico 19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79</xdr:row>
      <xdr:rowOff>0</xdr:rowOff>
    </xdr:from>
    <xdr:to>
      <xdr:col>17</xdr:col>
      <xdr:colOff>0</xdr:colOff>
      <xdr:row>92</xdr:row>
      <xdr:rowOff>38100</xdr:rowOff>
    </xdr:to>
    <xdr:graphicFrame macro="">
      <xdr:nvGraphicFramePr>
        <xdr:cNvPr id="14" name="Gráfico 16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204108</xdr:colOff>
      <xdr:row>0</xdr:row>
      <xdr:rowOff>0</xdr:rowOff>
    </xdr:from>
    <xdr:to>
      <xdr:col>2</xdr:col>
      <xdr:colOff>740229</xdr:colOff>
      <xdr:row>1</xdr:row>
      <xdr:rowOff>175532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72F4847D-8A41-44A4-8B1D-311130E39E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108" y="0"/>
          <a:ext cx="1842407" cy="515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0</xdr:rowOff>
    </xdr:from>
    <xdr:to>
      <xdr:col>7</xdr:col>
      <xdr:colOff>638175</xdr:colOff>
      <xdr:row>32</xdr:row>
      <xdr:rowOff>9525</xdr:rowOff>
    </xdr:to>
    <xdr:graphicFrame macro="">
      <xdr:nvGraphicFramePr>
        <xdr:cNvPr id="2392152" name="Gráfico 12">
          <a:extLst>
            <a:ext uri="{FF2B5EF4-FFF2-40B4-BE49-F238E27FC236}">
              <a16:creationId xmlns:a16="http://schemas.microsoft.com/office/drawing/2014/main" id="{00000000-0008-0000-0600-00005880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8</xdr:col>
      <xdr:colOff>0</xdr:colOff>
      <xdr:row>17</xdr:row>
      <xdr:rowOff>9525</xdr:rowOff>
    </xdr:to>
    <xdr:graphicFrame macro="">
      <xdr:nvGraphicFramePr>
        <xdr:cNvPr id="2392153" name="Gráfico 13">
          <a:extLst>
            <a:ext uri="{FF2B5EF4-FFF2-40B4-BE49-F238E27FC236}">
              <a16:creationId xmlns:a16="http://schemas.microsoft.com/office/drawing/2014/main" id="{00000000-0008-0000-0600-00005980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638175</xdr:colOff>
      <xdr:row>47</xdr:row>
      <xdr:rowOff>9525</xdr:rowOff>
    </xdr:to>
    <xdr:graphicFrame macro="">
      <xdr:nvGraphicFramePr>
        <xdr:cNvPr id="2392154" name="Gráfico 14">
          <a:extLst>
            <a:ext uri="{FF2B5EF4-FFF2-40B4-BE49-F238E27FC236}">
              <a16:creationId xmlns:a16="http://schemas.microsoft.com/office/drawing/2014/main" id="{00000000-0008-0000-0600-00005A80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8</xdr:col>
      <xdr:colOff>0</xdr:colOff>
      <xdr:row>62</xdr:row>
      <xdr:rowOff>47625</xdr:rowOff>
    </xdr:to>
    <xdr:graphicFrame macro="">
      <xdr:nvGraphicFramePr>
        <xdr:cNvPr id="2392155" name="Gráfico 15">
          <a:extLst>
            <a:ext uri="{FF2B5EF4-FFF2-40B4-BE49-F238E27FC236}">
              <a16:creationId xmlns:a16="http://schemas.microsoft.com/office/drawing/2014/main" id="{00000000-0008-0000-0600-00005B80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64</xdr:row>
      <xdr:rowOff>0</xdr:rowOff>
    </xdr:from>
    <xdr:to>
      <xdr:col>8</xdr:col>
      <xdr:colOff>0</xdr:colOff>
      <xdr:row>77</xdr:row>
      <xdr:rowOff>38100</xdr:rowOff>
    </xdr:to>
    <xdr:graphicFrame macro="">
      <xdr:nvGraphicFramePr>
        <xdr:cNvPr id="2392156" name="Gráfico 16">
          <a:extLst>
            <a:ext uri="{FF2B5EF4-FFF2-40B4-BE49-F238E27FC236}">
              <a16:creationId xmlns:a16="http://schemas.microsoft.com/office/drawing/2014/main" id="{00000000-0008-0000-0600-00005C80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4</xdr:row>
      <xdr:rowOff>0</xdr:rowOff>
    </xdr:from>
    <xdr:to>
      <xdr:col>17</xdr:col>
      <xdr:colOff>0</xdr:colOff>
      <xdr:row>17</xdr:row>
      <xdr:rowOff>9525</xdr:rowOff>
    </xdr:to>
    <xdr:graphicFrame macro="">
      <xdr:nvGraphicFramePr>
        <xdr:cNvPr id="2392157" name="Gráfico 17">
          <a:extLst>
            <a:ext uri="{FF2B5EF4-FFF2-40B4-BE49-F238E27FC236}">
              <a16:creationId xmlns:a16="http://schemas.microsoft.com/office/drawing/2014/main" id="{00000000-0008-0000-0600-00005D80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17</xdr:col>
      <xdr:colOff>0</xdr:colOff>
      <xdr:row>32</xdr:row>
      <xdr:rowOff>9525</xdr:rowOff>
    </xdr:to>
    <xdr:graphicFrame macro="">
      <xdr:nvGraphicFramePr>
        <xdr:cNvPr id="2392158" name="Gráfico 18">
          <a:extLst>
            <a:ext uri="{FF2B5EF4-FFF2-40B4-BE49-F238E27FC236}">
              <a16:creationId xmlns:a16="http://schemas.microsoft.com/office/drawing/2014/main" id="{00000000-0008-0000-0600-00005E80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17</xdr:col>
      <xdr:colOff>0</xdr:colOff>
      <xdr:row>47</xdr:row>
      <xdr:rowOff>9525</xdr:rowOff>
    </xdr:to>
    <xdr:graphicFrame macro="">
      <xdr:nvGraphicFramePr>
        <xdr:cNvPr id="2392159" name="Gráfico 19">
          <a:extLst>
            <a:ext uri="{FF2B5EF4-FFF2-40B4-BE49-F238E27FC236}">
              <a16:creationId xmlns:a16="http://schemas.microsoft.com/office/drawing/2014/main" id="{00000000-0008-0000-0600-00005F80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17</xdr:col>
      <xdr:colOff>0</xdr:colOff>
      <xdr:row>62</xdr:row>
      <xdr:rowOff>47625</xdr:rowOff>
    </xdr:to>
    <xdr:graphicFrame macro="">
      <xdr:nvGraphicFramePr>
        <xdr:cNvPr id="2392160" name="Gráfico 20">
          <a:extLst>
            <a:ext uri="{FF2B5EF4-FFF2-40B4-BE49-F238E27FC236}">
              <a16:creationId xmlns:a16="http://schemas.microsoft.com/office/drawing/2014/main" id="{00000000-0008-0000-0600-00006080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17</xdr:col>
      <xdr:colOff>0</xdr:colOff>
      <xdr:row>77</xdr:row>
      <xdr:rowOff>38100</xdr:rowOff>
    </xdr:to>
    <xdr:graphicFrame macro="">
      <xdr:nvGraphicFramePr>
        <xdr:cNvPr id="2392161" name="Gráfico 21">
          <a:extLst>
            <a:ext uri="{FF2B5EF4-FFF2-40B4-BE49-F238E27FC236}">
              <a16:creationId xmlns:a16="http://schemas.microsoft.com/office/drawing/2014/main" id="{00000000-0008-0000-0600-0000618024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0</xdr:col>
      <xdr:colOff>204107</xdr:colOff>
      <xdr:row>0</xdr:row>
      <xdr:rowOff>0</xdr:rowOff>
    </xdr:from>
    <xdr:to>
      <xdr:col>2</xdr:col>
      <xdr:colOff>740228</xdr:colOff>
      <xdr:row>1</xdr:row>
      <xdr:rowOff>175532</xdr:rowOff>
    </xdr:to>
    <xdr:pic>
      <xdr:nvPicPr>
        <xdr:cNvPr id="14" name="Imagem 13">
          <a:extLst>
            <a:ext uri="{FF2B5EF4-FFF2-40B4-BE49-F238E27FC236}">
              <a16:creationId xmlns:a16="http://schemas.microsoft.com/office/drawing/2014/main" id="{DED70034-5B19-4332-97CB-6601BA21D4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107" y="0"/>
          <a:ext cx="1842407" cy="515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8</xdr:col>
      <xdr:colOff>0</xdr:colOff>
      <xdr:row>17</xdr:row>
      <xdr:rowOff>9525</xdr:rowOff>
    </xdr:to>
    <xdr:graphicFrame macro="">
      <xdr:nvGraphicFramePr>
        <xdr:cNvPr id="2294939" name="Gráfico 12">
          <a:extLst>
            <a:ext uri="{FF2B5EF4-FFF2-40B4-BE49-F238E27FC236}">
              <a16:creationId xmlns:a16="http://schemas.microsoft.com/office/drawing/2014/main" id="{00000000-0008-0000-0700-00009B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34</xdr:row>
      <xdr:rowOff>0</xdr:rowOff>
    </xdr:from>
    <xdr:to>
      <xdr:col>7</xdr:col>
      <xdr:colOff>638175</xdr:colOff>
      <xdr:row>47</xdr:row>
      <xdr:rowOff>9525</xdr:rowOff>
    </xdr:to>
    <xdr:graphicFrame macro="">
      <xdr:nvGraphicFramePr>
        <xdr:cNvPr id="2294940" name="Gráfico 13">
          <a:extLst>
            <a:ext uri="{FF2B5EF4-FFF2-40B4-BE49-F238E27FC236}">
              <a16:creationId xmlns:a16="http://schemas.microsoft.com/office/drawing/2014/main" id="{00000000-0008-0000-0700-00009C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647700</xdr:colOff>
      <xdr:row>4</xdr:row>
      <xdr:rowOff>0</xdr:rowOff>
    </xdr:from>
    <xdr:to>
      <xdr:col>16</xdr:col>
      <xdr:colOff>638175</xdr:colOff>
      <xdr:row>17</xdr:row>
      <xdr:rowOff>47625</xdr:rowOff>
    </xdr:to>
    <xdr:graphicFrame macro="">
      <xdr:nvGraphicFramePr>
        <xdr:cNvPr id="2294941" name="Gráfico 14">
          <a:extLst>
            <a:ext uri="{FF2B5EF4-FFF2-40B4-BE49-F238E27FC236}">
              <a16:creationId xmlns:a16="http://schemas.microsoft.com/office/drawing/2014/main" id="{00000000-0008-0000-0700-00009D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19</xdr:row>
      <xdr:rowOff>0</xdr:rowOff>
    </xdr:from>
    <xdr:to>
      <xdr:col>7</xdr:col>
      <xdr:colOff>638175</xdr:colOff>
      <xdr:row>32</xdr:row>
      <xdr:rowOff>9525</xdr:rowOff>
    </xdr:to>
    <xdr:graphicFrame macro="">
      <xdr:nvGraphicFramePr>
        <xdr:cNvPr id="2294942" name="Gráfico 15">
          <a:extLst>
            <a:ext uri="{FF2B5EF4-FFF2-40B4-BE49-F238E27FC236}">
              <a16:creationId xmlns:a16="http://schemas.microsoft.com/office/drawing/2014/main" id="{00000000-0008-0000-0700-00009E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49</xdr:row>
      <xdr:rowOff>0</xdr:rowOff>
    </xdr:from>
    <xdr:to>
      <xdr:col>8</xdr:col>
      <xdr:colOff>0</xdr:colOff>
      <xdr:row>62</xdr:row>
      <xdr:rowOff>0</xdr:rowOff>
    </xdr:to>
    <xdr:graphicFrame macro="">
      <xdr:nvGraphicFramePr>
        <xdr:cNvPr id="2294943" name="Gráfico 16">
          <a:extLst>
            <a:ext uri="{FF2B5EF4-FFF2-40B4-BE49-F238E27FC236}">
              <a16:creationId xmlns:a16="http://schemas.microsoft.com/office/drawing/2014/main" id="{00000000-0008-0000-0700-00009F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17</xdr:col>
      <xdr:colOff>0</xdr:colOff>
      <xdr:row>32</xdr:row>
      <xdr:rowOff>9525</xdr:rowOff>
    </xdr:to>
    <xdr:graphicFrame macro="">
      <xdr:nvGraphicFramePr>
        <xdr:cNvPr id="2294944" name="Gráfico 17">
          <a:extLst>
            <a:ext uri="{FF2B5EF4-FFF2-40B4-BE49-F238E27FC236}">
              <a16:creationId xmlns:a16="http://schemas.microsoft.com/office/drawing/2014/main" id="{00000000-0008-0000-0700-0000A0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17</xdr:col>
      <xdr:colOff>0</xdr:colOff>
      <xdr:row>62</xdr:row>
      <xdr:rowOff>9525</xdr:rowOff>
    </xdr:to>
    <xdr:graphicFrame macro="">
      <xdr:nvGraphicFramePr>
        <xdr:cNvPr id="2294945" name="Gráfico 18">
          <a:extLst>
            <a:ext uri="{FF2B5EF4-FFF2-40B4-BE49-F238E27FC236}">
              <a16:creationId xmlns:a16="http://schemas.microsoft.com/office/drawing/2014/main" id="{00000000-0008-0000-0700-0000A1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0</xdr:colOff>
      <xdr:row>4</xdr:row>
      <xdr:rowOff>0</xdr:rowOff>
    </xdr:from>
    <xdr:to>
      <xdr:col>25</xdr:col>
      <xdr:colOff>638175</xdr:colOff>
      <xdr:row>17</xdr:row>
      <xdr:rowOff>9525</xdr:rowOff>
    </xdr:to>
    <xdr:graphicFrame macro="">
      <xdr:nvGraphicFramePr>
        <xdr:cNvPr id="2294946" name="Gráfico 19">
          <a:extLst>
            <a:ext uri="{FF2B5EF4-FFF2-40B4-BE49-F238E27FC236}">
              <a16:creationId xmlns:a16="http://schemas.microsoft.com/office/drawing/2014/main" id="{00000000-0008-0000-0700-0000A2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19</xdr:row>
      <xdr:rowOff>0</xdr:rowOff>
    </xdr:from>
    <xdr:to>
      <xdr:col>26</xdr:col>
      <xdr:colOff>0</xdr:colOff>
      <xdr:row>32</xdr:row>
      <xdr:rowOff>47625</xdr:rowOff>
    </xdr:to>
    <xdr:graphicFrame macro="">
      <xdr:nvGraphicFramePr>
        <xdr:cNvPr id="2294947" name="Gráfico 20">
          <a:extLst>
            <a:ext uri="{FF2B5EF4-FFF2-40B4-BE49-F238E27FC236}">
              <a16:creationId xmlns:a16="http://schemas.microsoft.com/office/drawing/2014/main" id="{00000000-0008-0000-0700-0000A3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34</xdr:row>
      <xdr:rowOff>0</xdr:rowOff>
    </xdr:from>
    <xdr:to>
      <xdr:col>26</xdr:col>
      <xdr:colOff>0</xdr:colOff>
      <xdr:row>47</xdr:row>
      <xdr:rowOff>38100</xdr:rowOff>
    </xdr:to>
    <xdr:graphicFrame macro="">
      <xdr:nvGraphicFramePr>
        <xdr:cNvPr id="2294948" name="Gráfico 21">
          <a:extLst>
            <a:ext uri="{FF2B5EF4-FFF2-40B4-BE49-F238E27FC236}">
              <a16:creationId xmlns:a16="http://schemas.microsoft.com/office/drawing/2014/main" id="{00000000-0008-0000-0700-0000A4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34</xdr:row>
      <xdr:rowOff>0</xdr:rowOff>
    </xdr:from>
    <xdr:to>
      <xdr:col>16</xdr:col>
      <xdr:colOff>638175</xdr:colOff>
      <xdr:row>47</xdr:row>
      <xdr:rowOff>9525</xdr:rowOff>
    </xdr:to>
    <xdr:graphicFrame macro="">
      <xdr:nvGraphicFramePr>
        <xdr:cNvPr id="2294949" name="Gráfico 22">
          <a:extLst>
            <a:ext uri="{FF2B5EF4-FFF2-40B4-BE49-F238E27FC236}">
              <a16:creationId xmlns:a16="http://schemas.microsoft.com/office/drawing/2014/main" id="{00000000-0008-0000-0700-0000A5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49</xdr:row>
      <xdr:rowOff>0</xdr:rowOff>
    </xdr:from>
    <xdr:to>
      <xdr:col>26</xdr:col>
      <xdr:colOff>0</xdr:colOff>
      <xdr:row>62</xdr:row>
      <xdr:rowOff>38100</xdr:rowOff>
    </xdr:to>
    <xdr:graphicFrame macro="">
      <xdr:nvGraphicFramePr>
        <xdr:cNvPr id="2294951" name="Gráfico 21">
          <a:extLst>
            <a:ext uri="{FF2B5EF4-FFF2-40B4-BE49-F238E27FC236}">
              <a16:creationId xmlns:a16="http://schemas.microsoft.com/office/drawing/2014/main" id="{00000000-0008-0000-0700-0000A70423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0</xdr:col>
      <xdr:colOff>136072</xdr:colOff>
      <xdr:row>0</xdr:row>
      <xdr:rowOff>0</xdr:rowOff>
    </xdr:from>
    <xdr:to>
      <xdr:col>3</xdr:col>
      <xdr:colOff>19050</xdr:colOff>
      <xdr:row>2</xdr:row>
      <xdr:rowOff>12247</xdr:rowOff>
    </xdr:to>
    <xdr:pic>
      <xdr:nvPicPr>
        <xdr:cNvPr id="15" name="Imagem 14">
          <a:extLst>
            <a:ext uri="{FF2B5EF4-FFF2-40B4-BE49-F238E27FC236}">
              <a16:creationId xmlns:a16="http://schemas.microsoft.com/office/drawing/2014/main" id="{0E2B38EB-3B7F-4B3E-949F-289C7391F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6072" y="0"/>
          <a:ext cx="1842407" cy="515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0</xdr:colOff>
      <xdr:row>64</xdr:row>
      <xdr:rowOff>0</xdr:rowOff>
    </xdr:from>
    <xdr:to>
      <xdr:col>8</xdr:col>
      <xdr:colOff>0</xdr:colOff>
      <xdr:row>77</xdr:row>
      <xdr:rowOff>1</xdr:rowOff>
    </xdr:to>
    <xdr:graphicFrame macro="">
      <xdr:nvGraphicFramePr>
        <xdr:cNvPr id="16" name="Gráfico 16">
          <a:extLst>
            <a:ext uri="{FF2B5EF4-FFF2-40B4-BE49-F238E27FC236}">
              <a16:creationId xmlns:a16="http://schemas.microsoft.com/office/drawing/2014/main" id="{B134BCB7-88D3-4639-A906-5E60238B29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/>
  <dimension ref="A1:AM186"/>
  <sheetViews>
    <sheetView showGridLines="0" tabSelected="1" zoomScale="70" zoomScaleNormal="70" zoomScaleSheetLayoutView="50" workbookViewId="0">
      <pane ySplit="7" topLeftCell="A8" activePane="bottomLeft" state="frozen"/>
      <selection pane="bottomLeft" activeCell="D8" sqref="D8"/>
    </sheetView>
  </sheetViews>
  <sheetFormatPr defaultColWidth="9.140625" defaultRowHeight="15.75" x14ac:dyDescent="0.25"/>
  <cols>
    <col min="1" max="1" width="15.85546875" style="1" customWidth="1"/>
    <col min="2" max="2" width="21.7109375" style="1" customWidth="1"/>
    <col min="3" max="3" width="24.28515625" style="19" customWidth="1"/>
    <col min="4" max="4" width="3.5703125" style="1" customWidth="1"/>
    <col min="5" max="5" width="6.140625" style="1" customWidth="1"/>
    <col min="6" max="7" width="7.7109375" style="209" customWidth="1"/>
    <col min="8" max="8" width="9.140625" style="209"/>
    <col min="9" max="9" width="7.7109375" style="209" customWidth="1"/>
    <col min="10" max="10" width="9.140625" style="209"/>
    <col min="11" max="11" width="7.7109375" style="209" customWidth="1"/>
    <col min="12" max="12" width="9.140625" style="209"/>
    <col min="13" max="13" width="7.7109375" style="209" customWidth="1"/>
    <col min="14" max="14" width="9.140625" style="209"/>
    <col min="15" max="16" width="10.7109375" style="201" customWidth="1"/>
    <col min="17" max="17" width="10.7109375" style="209" customWidth="1"/>
    <col min="18" max="20" width="7.7109375" style="209" customWidth="1"/>
    <col min="21" max="21" width="10.28515625" style="209" customWidth="1"/>
    <col min="22" max="24" width="7.7109375" style="209" customWidth="1"/>
    <col min="25" max="26" width="7.7109375" style="201" customWidth="1"/>
    <col min="27" max="27" width="9.140625" style="209"/>
    <col min="28" max="28" width="10.85546875" style="1" customWidth="1"/>
    <col min="29" max="29" width="9.140625" style="6"/>
    <col min="30" max="35" width="9.140625" style="1"/>
    <col min="36" max="36" width="8.85546875" customWidth="1"/>
    <col min="37" max="16384" width="9.140625" style="1"/>
  </cols>
  <sheetData>
    <row r="1" spans="1:39" ht="12.95" customHeight="1" x14ac:dyDescent="0.2">
      <c r="A1" s="464"/>
      <c r="B1" s="465"/>
      <c r="C1" s="469" t="s">
        <v>190</v>
      </c>
      <c r="D1" s="470"/>
      <c r="E1" s="470"/>
      <c r="F1" s="470"/>
      <c r="G1" s="470"/>
      <c r="H1" s="470"/>
      <c r="I1" s="470"/>
      <c r="J1" s="470"/>
      <c r="K1" s="470"/>
      <c r="L1" s="470"/>
      <c r="M1" s="470"/>
      <c r="N1" s="470"/>
      <c r="O1" s="470"/>
      <c r="P1" s="470"/>
      <c r="Q1" s="470"/>
      <c r="R1" s="470"/>
      <c r="S1" s="470"/>
      <c r="Z1" s="202"/>
      <c r="AA1" s="210"/>
      <c r="AB1" s="165"/>
    </row>
    <row r="2" spans="1:39" ht="32.25" customHeight="1" x14ac:dyDescent="0.2">
      <c r="A2" s="465"/>
      <c r="B2" s="465"/>
      <c r="C2" s="470"/>
      <c r="D2" s="470"/>
      <c r="E2" s="470"/>
      <c r="F2" s="470"/>
      <c r="G2" s="470"/>
      <c r="H2" s="470"/>
      <c r="I2" s="470"/>
      <c r="J2" s="470"/>
      <c r="K2" s="470"/>
      <c r="L2" s="470"/>
      <c r="M2" s="470"/>
      <c r="N2" s="470"/>
      <c r="O2" s="470"/>
      <c r="P2" s="470"/>
      <c r="Q2" s="470"/>
      <c r="R2" s="470"/>
      <c r="S2" s="470"/>
      <c r="U2" s="211" t="s">
        <v>366</v>
      </c>
      <c r="Y2" s="202"/>
      <c r="Z2" s="202"/>
      <c r="AA2" s="210"/>
      <c r="AB2" s="165"/>
    </row>
    <row r="3" spans="1:39" ht="16.5" thickBot="1" x14ac:dyDescent="0.3">
      <c r="A3" s="466"/>
      <c r="B3" s="466"/>
    </row>
    <row r="4" spans="1:39" s="28" customFormat="1" ht="28.5" customHeight="1" thickTop="1" x14ac:dyDescent="0.2">
      <c r="A4" s="456" t="s">
        <v>0</v>
      </c>
      <c r="B4" s="476" t="s">
        <v>25</v>
      </c>
      <c r="C4" s="480" t="s">
        <v>1</v>
      </c>
      <c r="D4" s="481"/>
      <c r="E4" s="478" t="s">
        <v>171</v>
      </c>
      <c r="F4" s="462" t="s">
        <v>213</v>
      </c>
      <c r="G4" s="463"/>
      <c r="H4" s="463"/>
      <c r="I4" s="463"/>
      <c r="J4" s="463"/>
      <c r="K4" s="463"/>
      <c r="L4" s="463"/>
      <c r="M4" s="463"/>
      <c r="N4" s="463"/>
      <c r="O4" s="462" t="s">
        <v>189</v>
      </c>
      <c r="P4" s="463"/>
      <c r="Q4" s="463"/>
      <c r="R4" s="463"/>
      <c r="S4" s="463"/>
      <c r="T4" s="463"/>
      <c r="U4" s="463"/>
      <c r="V4" s="463"/>
      <c r="W4" s="463"/>
      <c r="X4" s="463"/>
      <c r="Y4" s="463"/>
      <c r="Z4" s="463"/>
      <c r="AA4" s="473"/>
      <c r="AB4" s="448" t="s">
        <v>198</v>
      </c>
      <c r="AC4" s="2"/>
      <c r="AD4" s="1"/>
      <c r="AE4" s="1"/>
      <c r="AF4" s="1"/>
      <c r="AG4" s="1"/>
      <c r="AH4" s="1"/>
      <c r="AI4" s="1"/>
      <c r="AK4" s="1"/>
      <c r="AL4" s="1"/>
      <c r="AM4" s="1"/>
    </row>
    <row r="5" spans="1:39" s="28" customFormat="1" ht="28.5" customHeight="1" x14ac:dyDescent="0.2">
      <c r="A5" s="457"/>
      <c r="B5" s="477"/>
      <c r="C5" s="482"/>
      <c r="D5" s="483"/>
      <c r="E5" s="479"/>
      <c r="F5" s="458" t="s">
        <v>113</v>
      </c>
      <c r="G5" s="459"/>
      <c r="H5" s="459"/>
      <c r="I5" s="459"/>
      <c r="J5" s="459"/>
      <c r="K5" s="459"/>
      <c r="L5" s="459"/>
      <c r="M5" s="459"/>
      <c r="N5" s="212" t="s">
        <v>128</v>
      </c>
      <c r="O5" s="203" t="s">
        <v>114</v>
      </c>
      <c r="P5" s="204" t="s">
        <v>187</v>
      </c>
      <c r="Q5" s="213"/>
      <c r="R5" s="453" t="s">
        <v>200</v>
      </c>
      <c r="S5" s="454"/>
      <c r="T5" s="454"/>
      <c r="U5" s="454"/>
      <c r="V5" s="454"/>
      <c r="W5" s="454"/>
      <c r="X5" s="454"/>
      <c r="Y5" s="454"/>
      <c r="Z5" s="454"/>
      <c r="AA5" s="455"/>
      <c r="AB5" s="449"/>
      <c r="AC5" s="2"/>
      <c r="AD5" s="1"/>
      <c r="AE5" s="1"/>
      <c r="AF5" s="1"/>
      <c r="AG5" s="1"/>
      <c r="AH5" s="1"/>
      <c r="AI5" s="1"/>
      <c r="AK5" s="1"/>
      <c r="AL5" s="1"/>
      <c r="AM5" s="1"/>
    </row>
    <row r="6" spans="1:39" s="28" customFormat="1" ht="18.95" customHeight="1" x14ac:dyDescent="0.2">
      <c r="A6" s="457"/>
      <c r="B6" s="477"/>
      <c r="C6" s="482"/>
      <c r="D6" s="483"/>
      <c r="E6" s="479"/>
      <c r="F6" s="460" t="s">
        <v>365</v>
      </c>
      <c r="G6" s="461"/>
      <c r="H6" s="461" t="s">
        <v>250</v>
      </c>
      <c r="I6" s="461"/>
      <c r="J6" s="461" t="s">
        <v>367</v>
      </c>
      <c r="K6" s="461"/>
      <c r="L6" s="461" t="s">
        <v>326</v>
      </c>
      <c r="M6" s="461"/>
      <c r="N6" s="219">
        <v>29</v>
      </c>
      <c r="O6" s="205" t="s">
        <v>204</v>
      </c>
      <c r="P6" s="474" t="s">
        <v>182</v>
      </c>
      <c r="Q6" s="451" t="s">
        <v>115</v>
      </c>
      <c r="R6" s="451" t="s">
        <v>184</v>
      </c>
      <c r="S6" s="451" t="s">
        <v>185</v>
      </c>
      <c r="T6" s="451" t="s">
        <v>208</v>
      </c>
      <c r="U6" s="451" t="s">
        <v>199</v>
      </c>
      <c r="V6" s="451" t="s">
        <v>207</v>
      </c>
      <c r="W6" s="451" t="s">
        <v>183</v>
      </c>
      <c r="X6" s="451" t="s">
        <v>188</v>
      </c>
      <c r="Y6" s="220" t="s">
        <v>194</v>
      </c>
      <c r="Z6" s="471" t="s">
        <v>193</v>
      </c>
      <c r="AA6" s="467" t="s">
        <v>209</v>
      </c>
      <c r="AB6" s="449"/>
      <c r="AC6" s="2"/>
      <c r="AD6" s="1"/>
      <c r="AE6" s="1"/>
      <c r="AF6" s="1"/>
      <c r="AG6" s="1"/>
      <c r="AH6" s="1"/>
      <c r="AI6" s="1"/>
      <c r="AK6" s="1"/>
      <c r="AL6" s="1"/>
      <c r="AM6" s="1"/>
    </row>
    <row r="7" spans="1:39" s="28" customFormat="1" ht="28.5" customHeight="1" thickBot="1" x14ac:dyDescent="0.25">
      <c r="A7" s="457"/>
      <c r="B7" s="477"/>
      <c r="C7" s="484"/>
      <c r="D7" s="485"/>
      <c r="E7" s="479"/>
      <c r="F7" s="214" t="s">
        <v>181</v>
      </c>
      <c r="G7" s="215" t="s">
        <v>112</v>
      </c>
      <c r="H7" s="215" t="s">
        <v>181</v>
      </c>
      <c r="I7" s="215" t="s">
        <v>112</v>
      </c>
      <c r="J7" s="215" t="s">
        <v>181</v>
      </c>
      <c r="K7" s="215" t="s">
        <v>112</v>
      </c>
      <c r="L7" s="215" t="s">
        <v>181</v>
      </c>
      <c r="M7" s="215" t="s">
        <v>112</v>
      </c>
      <c r="N7" s="216" t="s">
        <v>181</v>
      </c>
      <c r="O7" s="206" t="s">
        <v>186</v>
      </c>
      <c r="P7" s="475"/>
      <c r="Q7" s="452"/>
      <c r="R7" s="452"/>
      <c r="S7" s="452"/>
      <c r="T7" s="452"/>
      <c r="U7" s="452"/>
      <c r="V7" s="452"/>
      <c r="W7" s="452"/>
      <c r="X7" s="452"/>
      <c r="Y7" s="207" t="s">
        <v>195</v>
      </c>
      <c r="Z7" s="472"/>
      <c r="AA7" s="468"/>
      <c r="AB7" s="450"/>
      <c r="AC7" s="2"/>
      <c r="AD7" s="1"/>
      <c r="AE7" s="1"/>
      <c r="AF7" s="1"/>
      <c r="AG7" s="1"/>
      <c r="AH7" s="1"/>
      <c r="AI7" s="1"/>
      <c r="AK7" s="1"/>
      <c r="AL7" s="1"/>
      <c r="AM7" s="1"/>
    </row>
    <row r="8" spans="1:39" s="28" customFormat="1" ht="16.5" thickTop="1" x14ac:dyDescent="0.25">
      <c r="A8" s="34" t="s">
        <v>26</v>
      </c>
      <c r="B8" s="30" t="s">
        <v>17</v>
      </c>
      <c r="C8" s="113" t="s">
        <v>2</v>
      </c>
      <c r="D8" s="114"/>
      <c r="E8" s="115">
        <v>1</v>
      </c>
      <c r="F8" s="221">
        <v>39</v>
      </c>
      <c r="G8" s="222">
        <v>56</v>
      </c>
      <c r="H8" s="223">
        <v>35</v>
      </c>
      <c r="I8" s="222">
        <v>58</v>
      </c>
      <c r="J8" s="223">
        <v>34</v>
      </c>
      <c r="K8" s="222">
        <v>55</v>
      </c>
      <c r="L8" s="223">
        <v>33</v>
      </c>
      <c r="M8" s="222">
        <v>54</v>
      </c>
      <c r="N8" s="223">
        <v>33</v>
      </c>
      <c r="O8" s="224">
        <v>911.42</v>
      </c>
      <c r="P8" s="225">
        <v>84.18</v>
      </c>
      <c r="Q8" s="226">
        <v>100</v>
      </c>
      <c r="R8" s="222">
        <v>75</v>
      </c>
      <c r="S8" s="226">
        <v>0</v>
      </c>
      <c r="T8" s="226"/>
      <c r="U8" s="226">
        <v>75</v>
      </c>
      <c r="V8" s="226"/>
      <c r="W8" s="222">
        <v>37</v>
      </c>
      <c r="X8" s="222">
        <v>33</v>
      </c>
      <c r="Y8" s="227">
        <v>0.47</v>
      </c>
      <c r="Z8" s="227">
        <v>0.59</v>
      </c>
      <c r="AA8" s="223"/>
      <c r="AB8" s="228" t="str">
        <f>IF(Q8="-","",IF(TEXT(P8,"000,00")&gt;TEXT(Q8,"000,00"),"OVE",""))</f>
        <v/>
      </c>
      <c r="AC8" s="6"/>
      <c r="AD8" s="1"/>
      <c r="AE8" s="1"/>
      <c r="AF8" s="1"/>
      <c r="AG8" s="1"/>
      <c r="AH8" s="1"/>
      <c r="AI8" s="1"/>
      <c r="AK8" s="170"/>
      <c r="AL8" s="170"/>
      <c r="AM8" s="1"/>
    </row>
    <row r="9" spans="1:39" s="28" customFormat="1" x14ac:dyDescent="0.25">
      <c r="A9" s="2"/>
      <c r="B9" s="3"/>
      <c r="C9" s="46" t="s">
        <v>3</v>
      </c>
      <c r="D9" s="43"/>
      <c r="E9" s="29">
        <v>2</v>
      </c>
      <c r="F9" s="229">
        <v>39</v>
      </c>
      <c r="G9" s="230">
        <v>56</v>
      </c>
      <c r="H9" s="231">
        <v>35</v>
      </c>
      <c r="I9" s="230">
        <v>58</v>
      </c>
      <c r="J9" s="231">
        <v>34</v>
      </c>
      <c r="K9" s="230">
        <v>55</v>
      </c>
      <c r="L9" s="231">
        <v>33</v>
      </c>
      <c r="M9" s="230">
        <v>54</v>
      </c>
      <c r="N9" s="231">
        <v>33</v>
      </c>
      <c r="O9" s="232">
        <v>885.81</v>
      </c>
      <c r="P9" s="233">
        <v>95.4</v>
      </c>
      <c r="Q9" s="234" t="s">
        <v>368</v>
      </c>
      <c r="R9" s="230">
        <v>75</v>
      </c>
      <c r="S9" s="234">
        <v>0</v>
      </c>
      <c r="T9" s="234"/>
      <c r="U9" s="234">
        <v>75</v>
      </c>
      <c r="V9" s="234"/>
      <c r="W9" s="230">
        <v>79</v>
      </c>
      <c r="X9" s="230">
        <v>0</v>
      </c>
      <c r="Y9" s="235"/>
      <c r="Z9" s="235"/>
      <c r="AA9" s="231"/>
      <c r="AB9" s="236" t="str">
        <f t="shared" ref="AB9:AB76" si="0">IF(Q9="-","",IF(TEXT(P9,"000,00")&gt;TEXT(Q9,"000,00"),"OVE",""))</f>
        <v/>
      </c>
      <c r="AC9" s="6"/>
      <c r="AD9" s="1"/>
      <c r="AE9" s="1"/>
      <c r="AF9" s="1"/>
      <c r="AG9" s="1"/>
      <c r="AH9" s="1"/>
      <c r="AI9" s="1"/>
      <c r="AK9" s="170"/>
      <c r="AL9" s="170"/>
      <c r="AM9" s="1"/>
    </row>
    <row r="10" spans="1:39" s="28" customFormat="1" x14ac:dyDescent="0.25">
      <c r="A10" s="2"/>
      <c r="B10" s="3"/>
      <c r="C10" s="116" t="s">
        <v>4</v>
      </c>
      <c r="D10" s="117"/>
      <c r="E10" s="118">
        <v>211</v>
      </c>
      <c r="F10" s="237">
        <v>93</v>
      </c>
      <c r="G10" s="238">
        <v>58</v>
      </c>
      <c r="H10" s="239">
        <v>77</v>
      </c>
      <c r="I10" s="238">
        <v>57</v>
      </c>
      <c r="J10" s="239">
        <v>72</v>
      </c>
      <c r="K10" s="238">
        <v>53</v>
      </c>
      <c r="L10" s="239">
        <v>71</v>
      </c>
      <c r="M10" s="238">
        <v>52</v>
      </c>
      <c r="N10" s="239">
        <v>72</v>
      </c>
      <c r="O10" s="240">
        <v>807.98</v>
      </c>
      <c r="P10" s="241">
        <v>90.01</v>
      </c>
      <c r="Q10" s="242" t="s">
        <v>368</v>
      </c>
      <c r="R10" s="238">
        <v>108</v>
      </c>
      <c r="S10" s="242">
        <v>0</v>
      </c>
      <c r="T10" s="242"/>
      <c r="U10" s="242">
        <v>108</v>
      </c>
      <c r="V10" s="242"/>
      <c r="W10" s="238">
        <v>112</v>
      </c>
      <c r="X10" s="238">
        <v>39</v>
      </c>
      <c r="Y10" s="243">
        <v>3.3</v>
      </c>
      <c r="Z10" s="243">
        <v>0.46</v>
      </c>
      <c r="AA10" s="239"/>
      <c r="AB10" s="244" t="str">
        <f t="shared" si="0"/>
        <v/>
      </c>
      <c r="AC10" s="6"/>
      <c r="AD10" s="1"/>
      <c r="AE10" s="1"/>
      <c r="AF10" s="1"/>
      <c r="AG10" s="1"/>
      <c r="AH10" s="1"/>
      <c r="AI10" s="1"/>
      <c r="AK10" s="170"/>
      <c r="AL10" s="170"/>
      <c r="AM10" s="1"/>
    </row>
    <row r="11" spans="1:39" s="28" customFormat="1" x14ac:dyDescent="0.25">
      <c r="A11" s="2"/>
      <c r="B11" s="3"/>
      <c r="C11" s="46" t="s">
        <v>5</v>
      </c>
      <c r="D11" s="43"/>
      <c r="E11" s="29">
        <v>6</v>
      </c>
      <c r="F11" s="229">
        <v>238</v>
      </c>
      <c r="G11" s="230">
        <v>49</v>
      </c>
      <c r="H11" s="231">
        <v>164</v>
      </c>
      <c r="I11" s="230">
        <v>41</v>
      </c>
      <c r="J11" s="231">
        <v>144</v>
      </c>
      <c r="K11" s="230">
        <v>36</v>
      </c>
      <c r="L11" s="231">
        <v>141</v>
      </c>
      <c r="M11" s="230">
        <v>36</v>
      </c>
      <c r="N11" s="231">
        <v>145</v>
      </c>
      <c r="O11" s="232">
        <v>761.17</v>
      </c>
      <c r="P11" s="233">
        <v>50.63</v>
      </c>
      <c r="Q11" s="234">
        <v>100</v>
      </c>
      <c r="R11" s="230">
        <v>1095</v>
      </c>
      <c r="S11" s="234">
        <v>0</v>
      </c>
      <c r="T11" s="234"/>
      <c r="U11" s="234">
        <v>1095</v>
      </c>
      <c r="V11" s="234"/>
      <c r="W11" s="230">
        <v>100</v>
      </c>
      <c r="X11" s="230">
        <v>74</v>
      </c>
      <c r="Y11" s="235">
        <v>14.42</v>
      </c>
      <c r="Z11" s="235">
        <v>17.34</v>
      </c>
      <c r="AA11" s="231"/>
      <c r="AB11" s="236" t="str">
        <f t="shared" si="0"/>
        <v/>
      </c>
      <c r="AC11" s="6"/>
      <c r="AD11" s="1"/>
      <c r="AE11" s="1"/>
      <c r="AF11" s="1"/>
      <c r="AG11" s="1"/>
      <c r="AH11" s="1"/>
      <c r="AI11" s="1"/>
      <c r="AK11" s="170"/>
      <c r="AL11" s="170"/>
      <c r="AM11" s="1"/>
    </row>
    <row r="12" spans="1:39" s="28" customFormat="1" x14ac:dyDescent="0.25">
      <c r="A12" s="2"/>
      <c r="B12" s="3"/>
      <c r="C12" s="119" t="s">
        <v>6</v>
      </c>
      <c r="D12" s="120"/>
      <c r="E12" s="121">
        <v>7</v>
      </c>
      <c r="F12" s="245">
        <v>266</v>
      </c>
      <c r="G12" s="246">
        <v>49</v>
      </c>
      <c r="H12" s="247">
        <v>191</v>
      </c>
      <c r="I12" s="246">
        <v>43</v>
      </c>
      <c r="J12" s="247">
        <v>164</v>
      </c>
      <c r="K12" s="246">
        <v>37</v>
      </c>
      <c r="L12" s="247">
        <v>162</v>
      </c>
      <c r="M12" s="246">
        <v>37</v>
      </c>
      <c r="N12" s="247">
        <v>157</v>
      </c>
      <c r="O12" s="248">
        <v>663.71</v>
      </c>
      <c r="P12" s="249">
        <v>77.23</v>
      </c>
      <c r="Q12" s="250">
        <v>100</v>
      </c>
      <c r="R12" s="246">
        <v>894</v>
      </c>
      <c r="S12" s="250">
        <v>0</v>
      </c>
      <c r="T12" s="250"/>
      <c r="U12" s="250">
        <v>894</v>
      </c>
      <c r="V12" s="250"/>
      <c r="W12" s="246">
        <v>1134</v>
      </c>
      <c r="X12" s="246">
        <v>17</v>
      </c>
      <c r="Y12" s="251">
        <v>15.79</v>
      </c>
      <c r="Z12" s="251">
        <v>3.66</v>
      </c>
      <c r="AA12" s="247"/>
      <c r="AB12" s="252" t="str">
        <f t="shared" si="0"/>
        <v/>
      </c>
      <c r="AC12" s="6"/>
      <c r="AD12" s="1"/>
      <c r="AE12" s="1"/>
      <c r="AF12" s="1"/>
      <c r="AG12" s="1"/>
      <c r="AH12" s="1"/>
      <c r="AI12" s="1"/>
      <c r="AK12" s="170"/>
      <c r="AL12" s="170"/>
      <c r="AM12" s="1"/>
    </row>
    <row r="13" spans="1:39" s="28" customFormat="1" x14ac:dyDescent="0.25">
      <c r="A13" s="2"/>
      <c r="B13" s="3"/>
      <c r="C13" s="46" t="s">
        <v>7</v>
      </c>
      <c r="D13" s="43"/>
      <c r="E13" s="29">
        <v>8</v>
      </c>
      <c r="F13" s="229">
        <v>273</v>
      </c>
      <c r="G13" s="230">
        <v>49</v>
      </c>
      <c r="H13" s="231">
        <v>197</v>
      </c>
      <c r="I13" s="230">
        <v>43</v>
      </c>
      <c r="J13" s="231">
        <v>168</v>
      </c>
      <c r="K13" s="230">
        <v>37</v>
      </c>
      <c r="L13" s="231">
        <v>167</v>
      </c>
      <c r="M13" s="230">
        <v>37</v>
      </c>
      <c r="N13" s="231">
        <v>162</v>
      </c>
      <c r="O13" s="232">
        <v>619.23</v>
      </c>
      <c r="P13" s="233">
        <v>17.940000000000001</v>
      </c>
      <c r="Q13" s="234" t="s">
        <v>368</v>
      </c>
      <c r="R13" s="230">
        <v>1051</v>
      </c>
      <c r="S13" s="234">
        <v>0</v>
      </c>
      <c r="T13" s="234"/>
      <c r="U13" s="234">
        <v>1051</v>
      </c>
      <c r="V13" s="234"/>
      <c r="W13" s="230">
        <v>874</v>
      </c>
      <c r="X13" s="230">
        <v>4</v>
      </c>
      <c r="Y13" s="235">
        <v>16.16</v>
      </c>
      <c r="Z13" s="235">
        <v>0.75</v>
      </c>
      <c r="AA13" s="231"/>
      <c r="AB13" s="236" t="str">
        <f t="shared" si="0"/>
        <v/>
      </c>
      <c r="AC13" s="6"/>
      <c r="AD13" s="1"/>
      <c r="AE13" s="1"/>
      <c r="AF13" s="1"/>
      <c r="AG13" s="1"/>
      <c r="AH13" s="1"/>
      <c r="AI13" s="1"/>
      <c r="AK13" s="170"/>
      <c r="AL13" s="170"/>
      <c r="AM13" s="1"/>
    </row>
    <row r="14" spans="1:39" s="28" customFormat="1" x14ac:dyDescent="0.25">
      <c r="A14" s="2"/>
      <c r="B14" s="3"/>
      <c r="C14" s="119" t="s">
        <v>8</v>
      </c>
      <c r="D14" s="120"/>
      <c r="E14" s="121">
        <v>9</v>
      </c>
      <c r="F14" s="245">
        <v>276</v>
      </c>
      <c r="G14" s="246">
        <v>49</v>
      </c>
      <c r="H14" s="247">
        <v>200</v>
      </c>
      <c r="I14" s="246">
        <v>44</v>
      </c>
      <c r="J14" s="247">
        <v>171</v>
      </c>
      <c r="K14" s="246">
        <v>37</v>
      </c>
      <c r="L14" s="247">
        <v>170</v>
      </c>
      <c r="M14" s="246">
        <v>37</v>
      </c>
      <c r="N14" s="247">
        <v>164</v>
      </c>
      <c r="O14" s="248">
        <v>557.57000000000005</v>
      </c>
      <c r="P14" s="249">
        <v>69</v>
      </c>
      <c r="Q14" s="250" t="s">
        <v>368</v>
      </c>
      <c r="R14" s="246">
        <v>738</v>
      </c>
      <c r="S14" s="250">
        <v>491</v>
      </c>
      <c r="T14" s="250"/>
      <c r="U14" s="250">
        <v>1229</v>
      </c>
      <c r="V14" s="250"/>
      <c r="W14" s="246">
        <v>1125</v>
      </c>
      <c r="X14" s="246">
        <v>2</v>
      </c>
      <c r="Y14" s="251">
        <v>16.489999999999998</v>
      </c>
      <c r="Z14" s="251">
        <v>0.57999999999999996</v>
      </c>
      <c r="AA14" s="247"/>
      <c r="AB14" s="252" t="str">
        <f t="shared" si="0"/>
        <v/>
      </c>
      <c r="AC14" s="6"/>
      <c r="AD14" s="1"/>
      <c r="AE14" s="1"/>
      <c r="AF14" s="1"/>
      <c r="AG14" s="1"/>
      <c r="AH14" s="1"/>
      <c r="AI14" s="1"/>
      <c r="AK14" s="170"/>
      <c r="AL14" s="170"/>
      <c r="AM14" s="1"/>
    </row>
    <row r="15" spans="1:39" s="28" customFormat="1" x14ac:dyDescent="0.25">
      <c r="A15" s="2"/>
      <c r="B15" s="3"/>
      <c r="C15" s="46" t="s">
        <v>9</v>
      </c>
      <c r="D15" s="43"/>
      <c r="E15" s="29">
        <v>10</v>
      </c>
      <c r="F15" s="229">
        <v>283</v>
      </c>
      <c r="G15" s="230">
        <v>49</v>
      </c>
      <c r="H15" s="231">
        <v>208</v>
      </c>
      <c r="I15" s="230">
        <v>44</v>
      </c>
      <c r="J15" s="231">
        <v>177</v>
      </c>
      <c r="K15" s="230">
        <v>37</v>
      </c>
      <c r="L15" s="231">
        <v>176</v>
      </c>
      <c r="M15" s="230">
        <v>37</v>
      </c>
      <c r="N15" s="231">
        <v>171</v>
      </c>
      <c r="O15" s="232">
        <v>512.14</v>
      </c>
      <c r="P15" s="233">
        <v>84.74</v>
      </c>
      <c r="Q15" s="234" t="s">
        <v>368</v>
      </c>
      <c r="R15" s="230">
        <v>1211</v>
      </c>
      <c r="S15" s="234">
        <v>0</v>
      </c>
      <c r="T15" s="234"/>
      <c r="U15" s="234">
        <v>1211</v>
      </c>
      <c r="V15" s="234"/>
      <c r="W15" s="230">
        <v>1279</v>
      </c>
      <c r="X15" s="230">
        <v>5</v>
      </c>
      <c r="Y15" s="235">
        <v>16.940000000000001</v>
      </c>
      <c r="Z15" s="235">
        <v>0.96</v>
      </c>
      <c r="AA15" s="231"/>
      <c r="AB15" s="236" t="str">
        <f t="shared" si="0"/>
        <v/>
      </c>
      <c r="AC15" s="6"/>
      <c r="AD15" s="1"/>
      <c r="AE15" s="1"/>
      <c r="AF15" s="1"/>
      <c r="AG15" s="1"/>
      <c r="AH15" s="1"/>
      <c r="AI15" s="1"/>
      <c r="AK15" s="170"/>
      <c r="AL15" s="170"/>
      <c r="AM15" s="1"/>
    </row>
    <row r="16" spans="1:39" s="28" customFormat="1" x14ac:dyDescent="0.25">
      <c r="A16" s="2"/>
      <c r="B16" s="3"/>
      <c r="C16" s="119" t="s">
        <v>10</v>
      </c>
      <c r="D16" s="120"/>
      <c r="E16" s="121">
        <v>11</v>
      </c>
      <c r="F16" s="245">
        <v>300</v>
      </c>
      <c r="G16" s="246">
        <v>49</v>
      </c>
      <c r="H16" s="247">
        <v>225</v>
      </c>
      <c r="I16" s="246">
        <v>45</v>
      </c>
      <c r="J16" s="247">
        <v>189</v>
      </c>
      <c r="K16" s="246">
        <v>38</v>
      </c>
      <c r="L16" s="247">
        <v>188</v>
      </c>
      <c r="M16" s="246">
        <v>38</v>
      </c>
      <c r="N16" s="247">
        <v>185</v>
      </c>
      <c r="O16" s="248">
        <v>494.2</v>
      </c>
      <c r="P16" s="249">
        <v>50.5</v>
      </c>
      <c r="Q16" s="250" t="s">
        <v>368</v>
      </c>
      <c r="R16" s="246">
        <v>1091</v>
      </c>
      <c r="S16" s="250">
        <v>0</v>
      </c>
      <c r="T16" s="250"/>
      <c r="U16" s="250">
        <v>1091</v>
      </c>
      <c r="V16" s="250"/>
      <c r="W16" s="246">
        <v>1226</v>
      </c>
      <c r="X16" s="246">
        <v>10</v>
      </c>
      <c r="Y16" s="251">
        <v>20.399999999999999</v>
      </c>
      <c r="Z16" s="251">
        <v>3.98</v>
      </c>
      <c r="AA16" s="247"/>
      <c r="AB16" s="252" t="str">
        <f t="shared" si="0"/>
        <v/>
      </c>
      <c r="AC16" s="6"/>
      <c r="AD16" s="1"/>
      <c r="AE16" s="1"/>
      <c r="AF16" s="1"/>
      <c r="AG16" s="1"/>
      <c r="AH16" s="1"/>
      <c r="AI16" s="1"/>
      <c r="AK16" s="170"/>
      <c r="AL16" s="170"/>
      <c r="AM16" s="1"/>
    </row>
    <row r="17" spans="1:38" x14ac:dyDescent="0.25">
      <c r="A17" s="2"/>
      <c r="B17" s="3"/>
      <c r="C17" s="46" t="s">
        <v>11</v>
      </c>
      <c r="D17" s="43"/>
      <c r="E17" s="29">
        <v>12</v>
      </c>
      <c r="F17" s="229">
        <v>348</v>
      </c>
      <c r="G17" s="230">
        <v>50</v>
      </c>
      <c r="H17" s="231">
        <v>264</v>
      </c>
      <c r="I17" s="230">
        <v>46</v>
      </c>
      <c r="J17" s="231">
        <v>222</v>
      </c>
      <c r="K17" s="230">
        <v>39</v>
      </c>
      <c r="L17" s="231">
        <v>220</v>
      </c>
      <c r="M17" s="230">
        <v>39</v>
      </c>
      <c r="N17" s="231">
        <v>219</v>
      </c>
      <c r="O17" s="232">
        <v>466.5</v>
      </c>
      <c r="P17" s="233">
        <v>57.99</v>
      </c>
      <c r="Q17" s="234" t="s">
        <v>368</v>
      </c>
      <c r="R17" s="230">
        <v>947</v>
      </c>
      <c r="S17" s="234">
        <v>0</v>
      </c>
      <c r="T17" s="234"/>
      <c r="U17" s="234">
        <v>947</v>
      </c>
      <c r="V17" s="234"/>
      <c r="W17" s="230">
        <v>963</v>
      </c>
      <c r="X17" s="230">
        <v>32</v>
      </c>
      <c r="Y17" s="235">
        <v>35.43</v>
      </c>
      <c r="Z17" s="235">
        <v>2.99</v>
      </c>
      <c r="AA17" s="231"/>
      <c r="AB17" s="236" t="str">
        <f t="shared" si="0"/>
        <v/>
      </c>
      <c r="AK17" s="170"/>
      <c r="AL17" s="170"/>
    </row>
    <row r="18" spans="1:38" x14ac:dyDescent="0.25">
      <c r="A18" s="2"/>
      <c r="B18" s="3"/>
      <c r="C18" s="119" t="s">
        <v>12</v>
      </c>
      <c r="D18" s="120"/>
      <c r="E18" s="121">
        <v>14</v>
      </c>
      <c r="F18" s="245">
        <v>18</v>
      </c>
      <c r="G18" s="246">
        <v>62</v>
      </c>
      <c r="H18" s="247">
        <v>16</v>
      </c>
      <c r="I18" s="246">
        <v>65</v>
      </c>
      <c r="J18" s="247">
        <v>16</v>
      </c>
      <c r="K18" s="246">
        <v>67</v>
      </c>
      <c r="L18" s="247">
        <v>17</v>
      </c>
      <c r="M18" s="246">
        <v>72</v>
      </c>
      <c r="N18" s="247">
        <v>17</v>
      </c>
      <c r="O18" s="248">
        <v>841.56</v>
      </c>
      <c r="P18" s="249">
        <v>35.92</v>
      </c>
      <c r="Q18" s="250">
        <v>100</v>
      </c>
      <c r="R18" s="246">
        <v>34</v>
      </c>
      <c r="S18" s="250">
        <v>0</v>
      </c>
      <c r="T18" s="250"/>
      <c r="U18" s="250">
        <v>34</v>
      </c>
      <c r="V18" s="250">
        <v>0</v>
      </c>
      <c r="W18" s="246">
        <v>16</v>
      </c>
      <c r="X18" s="246">
        <v>17</v>
      </c>
      <c r="Y18" s="251">
        <v>1.6</v>
      </c>
      <c r="Z18" s="251">
        <v>0.37</v>
      </c>
      <c r="AA18" s="247"/>
      <c r="AB18" s="252" t="str">
        <f t="shared" si="0"/>
        <v/>
      </c>
      <c r="AK18" s="170"/>
      <c r="AL18" s="170"/>
    </row>
    <row r="19" spans="1:38" x14ac:dyDescent="0.25">
      <c r="A19" s="2"/>
      <c r="B19" s="3"/>
      <c r="C19" s="46" t="s">
        <v>13</v>
      </c>
      <c r="D19" s="43"/>
      <c r="E19" s="29">
        <v>15</v>
      </c>
      <c r="F19" s="229">
        <v>29</v>
      </c>
      <c r="G19" s="230">
        <v>62</v>
      </c>
      <c r="H19" s="231">
        <v>25</v>
      </c>
      <c r="I19" s="230">
        <v>63</v>
      </c>
      <c r="J19" s="231">
        <v>26</v>
      </c>
      <c r="K19" s="230">
        <v>65</v>
      </c>
      <c r="L19" s="231">
        <v>28</v>
      </c>
      <c r="M19" s="230">
        <v>70</v>
      </c>
      <c r="N19" s="231">
        <v>29</v>
      </c>
      <c r="O19" s="232">
        <v>664.87</v>
      </c>
      <c r="P19" s="233">
        <v>97.01</v>
      </c>
      <c r="Q19" s="234" t="s">
        <v>368</v>
      </c>
      <c r="R19" s="230">
        <v>44</v>
      </c>
      <c r="S19" s="234">
        <v>0</v>
      </c>
      <c r="T19" s="234"/>
      <c r="U19" s="234">
        <v>44</v>
      </c>
      <c r="V19" s="234">
        <v>0</v>
      </c>
      <c r="W19" s="230">
        <v>44</v>
      </c>
      <c r="X19" s="230">
        <v>11</v>
      </c>
      <c r="Y19" s="235">
        <v>4.4400000000000004</v>
      </c>
      <c r="Z19" s="235">
        <v>0.02</v>
      </c>
      <c r="AA19" s="231"/>
      <c r="AB19" s="236" t="str">
        <f t="shared" si="0"/>
        <v/>
      </c>
      <c r="AK19" s="170"/>
      <c r="AL19" s="170"/>
    </row>
    <row r="20" spans="1:38" x14ac:dyDescent="0.25">
      <c r="A20" s="2"/>
      <c r="B20" s="3"/>
      <c r="C20" s="119" t="s">
        <v>14</v>
      </c>
      <c r="D20" s="120"/>
      <c r="E20" s="121">
        <v>16</v>
      </c>
      <c r="F20" s="245">
        <v>30</v>
      </c>
      <c r="G20" s="246">
        <v>62</v>
      </c>
      <c r="H20" s="247">
        <v>26</v>
      </c>
      <c r="I20" s="246">
        <v>63</v>
      </c>
      <c r="J20" s="247">
        <v>26</v>
      </c>
      <c r="K20" s="246">
        <v>65</v>
      </c>
      <c r="L20" s="247">
        <v>28</v>
      </c>
      <c r="M20" s="246">
        <v>70</v>
      </c>
      <c r="N20" s="247">
        <v>29</v>
      </c>
      <c r="O20" s="248">
        <v>572.83000000000004</v>
      </c>
      <c r="P20" s="249">
        <v>96.7</v>
      </c>
      <c r="Q20" s="250" t="s">
        <v>368</v>
      </c>
      <c r="R20" s="246">
        <v>46</v>
      </c>
      <c r="S20" s="250">
        <v>0</v>
      </c>
      <c r="T20" s="250"/>
      <c r="U20" s="250">
        <v>46</v>
      </c>
      <c r="V20" s="250">
        <v>0</v>
      </c>
      <c r="W20" s="246">
        <v>42</v>
      </c>
      <c r="X20" s="246">
        <v>0</v>
      </c>
      <c r="Y20" s="251"/>
      <c r="Z20" s="251"/>
      <c r="AA20" s="247"/>
      <c r="AB20" s="252" t="str">
        <f t="shared" si="0"/>
        <v/>
      </c>
      <c r="AK20" s="170"/>
      <c r="AL20" s="170"/>
    </row>
    <row r="21" spans="1:38" x14ac:dyDescent="0.25">
      <c r="A21" s="2"/>
      <c r="B21" s="3"/>
      <c r="C21" s="46" t="s">
        <v>15</v>
      </c>
      <c r="D21" s="43"/>
      <c r="E21" s="29">
        <v>17</v>
      </c>
      <c r="F21" s="229">
        <v>561</v>
      </c>
      <c r="G21" s="230">
        <v>54</v>
      </c>
      <c r="H21" s="231">
        <v>445</v>
      </c>
      <c r="I21" s="230">
        <v>52</v>
      </c>
      <c r="J21" s="231">
        <v>390</v>
      </c>
      <c r="K21" s="230">
        <v>45</v>
      </c>
      <c r="L21" s="231">
        <v>396</v>
      </c>
      <c r="M21" s="230">
        <v>46</v>
      </c>
      <c r="N21" s="231">
        <v>412</v>
      </c>
      <c r="O21" s="232">
        <v>439.23</v>
      </c>
      <c r="P21" s="233">
        <v>50.45</v>
      </c>
      <c r="Q21" s="234">
        <v>91</v>
      </c>
      <c r="R21" s="230">
        <v>1303</v>
      </c>
      <c r="S21" s="234">
        <v>0</v>
      </c>
      <c r="T21" s="234"/>
      <c r="U21" s="234">
        <v>1303</v>
      </c>
      <c r="V21" s="234"/>
      <c r="W21" s="230">
        <v>1044</v>
      </c>
      <c r="X21" s="230">
        <v>165</v>
      </c>
      <c r="Y21" s="235">
        <v>118.9</v>
      </c>
      <c r="Z21" s="235">
        <v>6.78</v>
      </c>
      <c r="AA21" s="231"/>
      <c r="AB21" s="236" t="str">
        <f t="shared" si="0"/>
        <v/>
      </c>
      <c r="AK21" s="170"/>
      <c r="AL21" s="170"/>
    </row>
    <row r="22" spans="1:38" x14ac:dyDescent="0.25">
      <c r="A22" s="2"/>
      <c r="B22" s="4"/>
      <c r="C22" s="122" t="s">
        <v>16</v>
      </c>
      <c r="D22" s="123"/>
      <c r="E22" s="124">
        <v>18</v>
      </c>
      <c r="F22" s="253">
        <v>664</v>
      </c>
      <c r="G22" s="254">
        <v>56</v>
      </c>
      <c r="H22" s="255">
        <v>523</v>
      </c>
      <c r="I22" s="254">
        <v>53</v>
      </c>
      <c r="J22" s="255">
        <v>453</v>
      </c>
      <c r="K22" s="254">
        <v>46</v>
      </c>
      <c r="L22" s="255">
        <v>450</v>
      </c>
      <c r="M22" s="254">
        <v>45</v>
      </c>
      <c r="N22" s="255">
        <v>470</v>
      </c>
      <c r="O22" s="256">
        <v>378.04</v>
      </c>
      <c r="P22" s="257">
        <v>40.92</v>
      </c>
      <c r="Q22" s="258">
        <v>100</v>
      </c>
      <c r="R22" s="254">
        <v>1342</v>
      </c>
      <c r="S22" s="258">
        <v>0</v>
      </c>
      <c r="T22" s="258"/>
      <c r="U22" s="258">
        <v>1342</v>
      </c>
      <c r="V22" s="258">
        <v>0</v>
      </c>
      <c r="W22" s="254">
        <v>1342</v>
      </c>
      <c r="X22" s="254">
        <v>77</v>
      </c>
      <c r="Y22" s="259">
        <v>132.82</v>
      </c>
      <c r="Z22" s="259">
        <v>11.91</v>
      </c>
      <c r="AA22" s="255"/>
      <c r="AB22" s="260" t="str">
        <f t="shared" si="0"/>
        <v/>
      </c>
      <c r="AK22" s="170"/>
      <c r="AL22" s="170"/>
    </row>
    <row r="23" spans="1:38" x14ac:dyDescent="0.25">
      <c r="A23" s="2"/>
      <c r="B23" s="3"/>
      <c r="C23" s="47" t="s">
        <v>229</v>
      </c>
      <c r="D23" s="44"/>
      <c r="E23" s="38">
        <v>22</v>
      </c>
      <c r="F23" s="261">
        <v>26</v>
      </c>
      <c r="G23" s="262">
        <v>46</v>
      </c>
      <c r="H23" s="263">
        <v>16</v>
      </c>
      <c r="I23" s="262">
        <v>37</v>
      </c>
      <c r="J23" s="263">
        <v>13</v>
      </c>
      <c r="K23" s="262">
        <v>29</v>
      </c>
      <c r="L23" s="263">
        <v>13</v>
      </c>
      <c r="M23" s="262">
        <v>29</v>
      </c>
      <c r="N23" s="263">
        <v>13</v>
      </c>
      <c r="O23" s="264">
        <v>795.18</v>
      </c>
      <c r="P23" s="265">
        <v>56.91</v>
      </c>
      <c r="Q23" s="266" t="s">
        <v>368</v>
      </c>
      <c r="R23" s="262">
        <v>87</v>
      </c>
      <c r="S23" s="266">
        <v>0</v>
      </c>
      <c r="T23" s="266"/>
      <c r="U23" s="266">
        <v>87</v>
      </c>
      <c r="V23" s="266"/>
      <c r="W23" s="262">
        <v>3</v>
      </c>
      <c r="X23" s="262">
        <v>12</v>
      </c>
      <c r="Y23" s="267">
        <v>7.12</v>
      </c>
      <c r="Z23" s="267">
        <v>4.32</v>
      </c>
      <c r="AA23" s="263"/>
      <c r="AB23" s="268"/>
      <c r="AK23" s="170"/>
      <c r="AL23" s="170"/>
    </row>
    <row r="24" spans="1:38" x14ac:dyDescent="0.25">
      <c r="A24" s="2"/>
      <c r="B24" s="13" t="s">
        <v>18</v>
      </c>
      <c r="C24" s="119" t="s">
        <v>174</v>
      </c>
      <c r="D24" s="120"/>
      <c r="E24" s="121">
        <v>251</v>
      </c>
      <c r="F24" s="245">
        <v>42</v>
      </c>
      <c r="G24" s="246">
        <v>48</v>
      </c>
      <c r="H24" s="247">
        <v>26</v>
      </c>
      <c r="I24" s="246">
        <v>38</v>
      </c>
      <c r="J24" s="247">
        <v>21</v>
      </c>
      <c r="K24" s="246">
        <v>30</v>
      </c>
      <c r="L24" s="247">
        <v>21</v>
      </c>
      <c r="M24" s="246">
        <v>30</v>
      </c>
      <c r="N24" s="247">
        <v>20</v>
      </c>
      <c r="O24" s="248">
        <v>739.54</v>
      </c>
      <c r="P24" s="249">
        <v>21.88</v>
      </c>
      <c r="Q24" s="250" t="s">
        <v>368</v>
      </c>
      <c r="R24" s="246">
        <v>87</v>
      </c>
      <c r="S24" s="250">
        <v>0</v>
      </c>
      <c r="T24" s="250"/>
      <c r="U24" s="250">
        <v>87</v>
      </c>
      <c r="V24" s="250"/>
      <c r="W24" s="246">
        <v>87</v>
      </c>
      <c r="X24" s="246">
        <v>8</v>
      </c>
      <c r="Y24" s="251">
        <v>8.85</v>
      </c>
      <c r="Z24" s="251">
        <v>2.75</v>
      </c>
      <c r="AA24" s="247"/>
      <c r="AB24" s="252" t="str">
        <f t="shared" si="0"/>
        <v/>
      </c>
      <c r="AK24" s="170"/>
      <c r="AL24" s="170"/>
    </row>
    <row r="25" spans="1:38" x14ac:dyDescent="0.25">
      <c r="A25" s="2"/>
      <c r="B25" s="13"/>
      <c r="C25" s="46" t="s">
        <v>19</v>
      </c>
      <c r="D25" s="43"/>
      <c r="E25" s="29">
        <v>24</v>
      </c>
      <c r="F25" s="229">
        <v>120</v>
      </c>
      <c r="G25" s="230">
        <v>51</v>
      </c>
      <c r="H25" s="231">
        <v>89</v>
      </c>
      <c r="I25" s="230">
        <v>47</v>
      </c>
      <c r="J25" s="231">
        <v>80</v>
      </c>
      <c r="K25" s="230">
        <v>42</v>
      </c>
      <c r="L25" s="231">
        <v>79</v>
      </c>
      <c r="M25" s="230">
        <v>42</v>
      </c>
      <c r="N25" s="231">
        <v>77</v>
      </c>
      <c r="O25" s="232">
        <v>647.69000000000005</v>
      </c>
      <c r="P25" s="233">
        <v>59.45</v>
      </c>
      <c r="Q25" s="234">
        <v>100</v>
      </c>
      <c r="R25" s="230">
        <v>438</v>
      </c>
      <c r="S25" s="234">
        <v>0</v>
      </c>
      <c r="T25" s="234"/>
      <c r="U25" s="234">
        <v>438</v>
      </c>
      <c r="V25" s="234"/>
      <c r="W25" s="230">
        <v>128</v>
      </c>
      <c r="X25" s="230">
        <v>57</v>
      </c>
      <c r="Y25" s="235">
        <v>28.58</v>
      </c>
      <c r="Z25" s="235">
        <v>6.61</v>
      </c>
      <c r="AA25" s="231"/>
      <c r="AB25" s="236" t="str">
        <f t="shared" si="0"/>
        <v/>
      </c>
      <c r="AK25" s="170"/>
      <c r="AL25" s="170"/>
    </row>
    <row r="26" spans="1:38" x14ac:dyDescent="0.25">
      <c r="A26" s="2"/>
      <c r="B26" s="3"/>
      <c r="C26" s="119" t="s">
        <v>20</v>
      </c>
      <c r="D26" s="120"/>
      <c r="E26" s="121">
        <v>25</v>
      </c>
      <c r="F26" s="245">
        <v>83</v>
      </c>
      <c r="G26" s="246">
        <v>52</v>
      </c>
      <c r="H26" s="247">
        <v>83</v>
      </c>
      <c r="I26" s="246">
        <v>64</v>
      </c>
      <c r="J26" s="247">
        <v>80</v>
      </c>
      <c r="K26" s="246">
        <v>61</v>
      </c>
      <c r="L26" s="247">
        <v>80</v>
      </c>
      <c r="M26" s="246">
        <v>61</v>
      </c>
      <c r="N26" s="247">
        <v>80</v>
      </c>
      <c r="O26" s="248">
        <v>803.75</v>
      </c>
      <c r="P26" s="249">
        <v>59.17</v>
      </c>
      <c r="Q26" s="250">
        <v>100</v>
      </c>
      <c r="R26" s="246">
        <v>282</v>
      </c>
      <c r="S26" s="250">
        <v>0</v>
      </c>
      <c r="T26" s="250"/>
      <c r="U26" s="250">
        <v>282</v>
      </c>
      <c r="V26" s="250"/>
      <c r="W26" s="246">
        <v>101</v>
      </c>
      <c r="X26" s="246">
        <v>80</v>
      </c>
      <c r="Y26" s="251">
        <v>4.93</v>
      </c>
      <c r="Z26" s="251">
        <v>7.75</v>
      </c>
      <c r="AA26" s="247"/>
      <c r="AB26" s="252" t="str">
        <f t="shared" si="0"/>
        <v/>
      </c>
      <c r="AK26" s="170"/>
      <c r="AL26" s="170"/>
    </row>
    <row r="27" spans="1:38" x14ac:dyDescent="0.25">
      <c r="A27" s="2"/>
      <c r="B27" s="3"/>
      <c r="C27" s="46" t="s">
        <v>21</v>
      </c>
      <c r="D27" s="43"/>
      <c r="E27" s="29">
        <v>206</v>
      </c>
      <c r="F27" s="229">
        <v>87</v>
      </c>
      <c r="G27" s="230">
        <v>47</v>
      </c>
      <c r="H27" s="231">
        <v>86</v>
      </c>
      <c r="I27" s="230">
        <v>56</v>
      </c>
      <c r="J27" s="231">
        <v>83</v>
      </c>
      <c r="K27" s="230">
        <v>54</v>
      </c>
      <c r="L27" s="231">
        <v>82</v>
      </c>
      <c r="M27" s="230">
        <v>54</v>
      </c>
      <c r="N27" s="231">
        <v>82</v>
      </c>
      <c r="O27" s="232">
        <v>695.31</v>
      </c>
      <c r="P27" s="233">
        <v>76.260000000000005</v>
      </c>
      <c r="Q27" s="234" t="s">
        <v>368</v>
      </c>
      <c r="R27" s="230">
        <v>292</v>
      </c>
      <c r="S27" s="234">
        <v>0</v>
      </c>
      <c r="T27" s="234"/>
      <c r="U27" s="234">
        <v>292</v>
      </c>
      <c r="V27" s="234"/>
      <c r="W27" s="230">
        <v>298</v>
      </c>
      <c r="X27" s="230">
        <v>3</v>
      </c>
      <c r="Y27" s="235">
        <v>8.3699999999999992</v>
      </c>
      <c r="Z27" s="235">
        <v>0.92</v>
      </c>
      <c r="AA27" s="231"/>
      <c r="AB27" s="236" t="str">
        <f t="shared" si="0"/>
        <v/>
      </c>
      <c r="AK27" s="170"/>
      <c r="AL27" s="170"/>
    </row>
    <row r="28" spans="1:38" x14ac:dyDescent="0.25">
      <c r="A28" s="2"/>
      <c r="B28" s="3"/>
      <c r="C28" s="119" t="s">
        <v>172</v>
      </c>
      <c r="D28" s="120"/>
      <c r="E28" s="121">
        <v>207</v>
      </c>
      <c r="F28" s="245">
        <v>88</v>
      </c>
      <c r="G28" s="246">
        <v>46</v>
      </c>
      <c r="H28" s="247">
        <v>87</v>
      </c>
      <c r="I28" s="246">
        <v>55</v>
      </c>
      <c r="J28" s="247">
        <v>83</v>
      </c>
      <c r="K28" s="246">
        <v>53</v>
      </c>
      <c r="L28" s="247">
        <v>83</v>
      </c>
      <c r="M28" s="246">
        <v>53</v>
      </c>
      <c r="N28" s="247">
        <v>83</v>
      </c>
      <c r="O28" s="248">
        <v>623.51</v>
      </c>
      <c r="P28" s="249">
        <v>29.55</v>
      </c>
      <c r="Q28" s="250" t="s">
        <v>368</v>
      </c>
      <c r="R28" s="246">
        <v>336</v>
      </c>
      <c r="S28" s="250">
        <v>0</v>
      </c>
      <c r="T28" s="250"/>
      <c r="U28" s="250">
        <v>343</v>
      </c>
      <c r="V28" s="250"/>
      <c r="W28" s="246">
        <v>301</v>
      </c>
      <c r="X28" s="246">
        <v>0</v>
      </c>
      <c r="Y28" s="251">
        <v>9.2100000000000009</v>
      </c>
      <c r="Z28" s="251">
        <v>0.55000000000000004</v>
      </c>
      <c r="AA28" s="247"/>
      <c r="AB28" s="252" t="str">
        <f t="shared" si="0"/>
        <v/>
      </c>
      <c r="AK28" s="170"/>
      <c r="AL28" s="170"/>
    </row>
    <row r="29" spans="1:38" x14ac:dyDescent="0.25">
      <c r="A29" s="2"/>
      <c r="B29" s="3"/>
      <c r="C29" s="46" t="s">
        <v>173</v>
      </c>
      <c r="D29" s="43"/>
      <c r="E29" s="29">
        <v>28</v>
      </c>
      <c r="F29" s="229">
        <v>89</v>
      </c>
      <c r="G29" s="230">
        <v>45</v>
      </c>
      <c r="H29" s="231">
        <v>87</v>
      </c>
      <c r="I29" s="230">
        <v>53</v>
      </c>
      <c r="J29" s="231">
        <v>84</v>
      </c>
      <c r="K29" s="230">
        <v>51</v>
      </c>
      <c r="L29" s="231">
        <v>84</v>
      </c>
      <c r="M29" s="230">
        <v>51</v>
      </c>
      <c r="N29" s="231">
        <v>84</v>
      </c>
      <c r="O29" s="232">
        <v>564.94000000000005</v>
      </c>
      <c r="P29" s="233">
        <v>79.989999999999995</v>
      </c>
      <c r="Q29" s="234" t="s">
        <v>368</v>
      </c>
      <c r="R29" s="230">
        <v>174</v>
      </c>
      <c r="S29" s="234">
        <v>176</v>
      </c>
      <c r="T29" s="234"/>
      <c r="U29" s="234">
        <v>350</v>
      </c>
      <c r="V29" s="234"/>
      <c r="W29" s="230">
        <v>370</v>
      </c>
      <c r="X29" s="230">
        <v>1</v>
      </c>
      <c r="Y29" s="235">
        <v>11.17</v>
      </c>
      <c r="Z29" s="235">
        <v>1.06</v>
      </c>
      <c r="AA29" s="231"/>
      <c r="AB29" s="236" t="str">
        <f t="shared" si="0"/>
        <v/>
      </c>
      <c r="AK29" s="170"/>
      <c r="AL29" s="170"/>
    </row>
    <row r="30" spans="1:38" x14ac:dyDescent="0.25">
      <c r="A30" s="2"/>
      <c r="B30" s="3"/>
      <c r="C30" s="119" t="s">
        <v>141</v>
      </c>
      <c r="D30" s="120"/>
      <c r="E30" s="121">
        <v>205</v>
      </c>
      <c r="F30" s="245">
        <v>38</v>
      </c>
      <c r="G30" s="246">
        <v>58</v>
      </c>
      <c r="H30" s="247">
        <v>31</v>
      </c>
      <c r="I30" s="246">
        <v>60</v>
      </c>
      <c r="J30" s="247">
        <v>29</v>
      </c>
      <c r="K30" s="246">
        <v>56</v>
      </c>
      <c r="L30" s="247">
        <v>29</v>
      </c>
      <c r="M30" s="246">
        <v>57</v>
      </c>
      <c r="N30" s="247">
        <v>29</v>
      </c>
      <c r="O30" s="248">
        <v>840.61</v>
      </c>
      <c r="P30" s="249">
        <v>62.28</v>
      </c>
      <c r="Q30" s="250" t="s">
        <v>368</v>
      </c>
      <c r="R30" s="246">
        <v>46</v>
      </c>
      <c r="S30" s="250">
        <v>10</v>
      </c>
      <c r="T30" s="250"/>
      <c r="U30" s="250">
        <v>56</v>
      </c>
      <c r="V30" s="250"/>
      <c r="W30" s="246">
        <v>17</v>
      </c>
      <c r="X30" s="246">
        <v>29</v>
      </c>
      <c r="Y30" s="251">
        <v>4.6900000000000004</v>
      </c>
      <c r="Z30" s="251">
        <v>5.13</v>
      </c>
      <c r="AA30" s="247"/>
      <c r="AB30" s="252" t="str">
        <f t="shared" si="0"/>
        <v/>
      </c>
      <c r="AK30" s="170"/>
      <c r="AL30" s="170"/>
    </row>
    <row r="31" spans="1:38" x14ac:dyDescent="0.25">
      <c r="A31" s="2"/>
      <c r="B31" s="3"/>
      <c r="C31" s="46" t="s">
        <v>155</v>
      </c>
      <c r="D31" s="43"/>
      <c r="E31" s="29">
        <v>23</v>
      </c>
      <c r="F31" s="229">
        <v>47</v>
      </c>
      <c r="G31" s="230">
        <v>58</v>
      </c>
      <c r="H31" s="231">
        <v>38</v>
      </c>
      <c r="I31" s="230">
        <v>59</v>
      </c>
      <c r="J31" s="231">
        <v>35</v>
      </c>
      <c r="K31" s="230">
        <v>54</v>
      </c>
      <c r="L31" s="231">
        <v>35</v>
      </c>
      <c r="M31" s="230">
        <v>54</v>
      </c>
      <c r="N31" s="231">
        <v>35</v>
      </c>
      <c r="O31" s="232">
        <v>769.46</v>
      </c>
      <c r="P31" s="233">
        <v>33.74</v>
      </c>
      <c r="Q31" s="234" t="s">
        <v>368</v>
      </c>
      <c r="R31" s="230">
        <v>32</v>
      </c>
      <c r="S31" s="234">
        <v>20</v>
      </c>
      <c r="T31" s="234"/>
      <c r="U31" s="234">
        <v>52</v>
      </c>
      <c r="V31" s="234">
        <v>0</v>
      </c>
      <c r="W31" s="230">
        <v>30</v>
      </c>
      <c r="X31" s="230">
        <v>6</v>
      </c>
      <c r="Y31" s="235">
        <v>5.42</v>
      </c>
      <c r="Z31" s="235">
        <v>1.77</v>
      </c>
      <c r="AA31" s="231"/>
      <c r="AB31" s="236" t="str">
        <f t="shared" si="0"/>
        <v/>
      </c>
      <c r="AK31" s="170"/>
      <c r="AL31" s="170"/>
    </row>
    <row r="32" spans="1:38" x14ac:dyDescent="0.25">
      <c r="A32" s="2"/>
      <c r="B32" s="3"/>
      <c r="C32" s="119" t="s">
        <v>142</v>
      </c>
      <c r="D32" s="120"/>
      <c r="E32" s="121">
        <v>209</v>
      </c>
      <c r="F32" s="245">
        <v>130</v>
      </c>
      <c r="G32" s="246">
        <v>57</v>
      </c>
      <c r="H32" s="247">
        <v>100</v>
      </c>
      <c r="I32" s="246">
        <v>56</v>
      </c>
      <c r="J32" s="247">
        <v>85</v>
      </c>
      <c r="K32" s="246">
        <v>47</v>
      </c>
      <c r="L32" s="247">
        <v>84</v>
      </c>
      <c r="M32" s="246">
        <v>46</v>
      </c>
      <c r="N32" s="247">
        <v>85</v>
      </c>
      <c r="O32" s="248">
        <v>582.32000000000005</v>
      </c>
      <c r="P32" s="249">
        <v>38.18</v>
      </c>
      <c r="Q32" s="250" t="s">
        <v>368</v>
      </c>
      <c r="R32" s="246">
        <v>138</v>
      </c>
      <c r="S32" s="250">
        <v>0</v>
      </c>
      <c r="T32" s="250"/>
      <c r="U32" s="250">
        <v>138</v>
      </c>
      <c r="V32" s="250"/>
      <c r="W32" s="246">
        <v>119</v>
      </c>
      <c r="X32" s="246">
        <v>50</v>
      </c>
      <c r="Y32" s="251">
        <v>14.26</v>
      </c>
      <c r="Z32" s="251">
        <v>0.85</v>
      </c>
      <c r="AA32" s="247"/>
      <c r="AB32" s="252" t="str">
        <f t="shared" si="0"/>
        <v/>
      </c>
      <c r="AK32" s="170"/>
      <c r="AL32" s="170"/>
    </row>
    <row r="33" spans="1:38" x14ac:dyDescent="0.25">
      <c r="A33" s="2"/>
      <c r="B33" s="3"/>
      <c r="C33" s="47" t="s">
        <v>22</v>
      </c>
      <c r="D33" s="44"/>
      <c r="E33" s="38">
        <v>31</v>
      </c>
      <c r="F33" s="261">
        <v>427</v>
      </c>
      <c r="G33" s="262">
        <v>54</v>
      </c>
      <c r="H33" s="263">
        <v>348</v>
      </c>
      <c r="I33" s="262">
        <v>55</v>
      </c>
      <c r="J33" s="263">
        <v>320</v>
      </c>
      <c r="K33" s="262">
        <v>51</v>
      </c>
      <c r="L33" s="263">
        <v>317</v>
      </c>
      <c r="M33" s="262">
        <v>50</v>
      </c>
      <c r="N33" s="263">
        <v>315</v>
      </c>
      <c r="O33" s="264">
        <v>511.81</v>
      </c>
      <c r="P33" s="265">
        <v>56.06</v>
      </c>
      <c r="Q33" s="266">
        <v>100</v>
      </c>
      <c r="R33" s="262">
        <v>1341</v>
      </c>
      <c r="S33" s="266">
        <v>0</v>
      </c>
      <c r="T33" s="266"/>
      <c r="U33" s="266">
        <v>1341</v>
      </c>
      <c r="V33" s="266"/>
      <c r="W33" s="262">
        <v>879</v>
      </c>
      <c r="X33" s="262">
        <v>70</v>
      </c>
      <c r="Y33" s="267">
        <v>71.930000000000007</v>
      </c>
      <c r="Z33" s="267">
        <v>12.83</v>
      </c>
      <c r="AA33" s="263"/>
      <c r="AB33" s="268" t="str">
        <f t="shared" si="0"/>
        <v/>
      </c>
      <c r="AK33" s="170"/>
      <c r="AL33" s="170"/>
    </row>
    <row r="34" spans="1:38" x14ac:dyDescent="0.25">
      <c r="A34" s="2"/>
      <c r="B34" s="3"/>
      <c r="C34" s="119" t="s">
        <v>23</v>
      </c>
      <c r="D34" s="120"/>
      <c r="E34" s="121">
        <v>32</v>
      </c>
      <c r="F34" s="245">
        <v>451</v>
      </c>
      <c r="G34" s="246">
        <v>54</v>
      </c>
      <c r="H34" s="247">
        <v>370</v>
      </c>
      <c r="I34" s="246">
        <v>55</v>
      </c>
      <c r="J34" s="247">
        <v>341</v>
      </c>
      <c r="K34" s="246">
        <v>51</v>
      </c>
      <c r="L34" s="247">
        <v>338</v>
      </c>
      <c r="M34" s="246">
        <v>51</v>
      </c>
      <c r="N34" s="247">
        <v>336</v>
      </c>
      <c r="O34" s="248">
        <v>430.67</v>
      </c>
      <c r="P34" s="249">
        <v>71.84</v>
      </c>
      <c r="Q34" s="250" t="s">
        <v>368</v>
      </c>
      <c r="R34" s="246">
        <v>1013</v>
      </c>
      <c r="S34" s="250">
        <v>0</v>
      </c>
      <c r="T34" s="250"/>
      <c r="U34" s="250">
        <v>1013</v>
      </c>
      <c r="V34" s="250"/>
      <c r="W34" s="246">
        <v>974</v>
      </c>
      <c r="X34" s="246">
        <v>21</v>
      </c>
      <c r="Y34" s="251">
        <v>76.09</v>
      </c>
      <c r="Z34" s="251">
        <v>1.76</v>
      </c>
      <c r="AA34" s="247"/>
      <c r="AB34" s="252" t="str">
        <f t="shared" si="0"/>
        <v/>
      </c>
      <c r="AK34" s="170"/>
      <c r="AL34" s="170"/>
    </row>
    <row r="35" spans="1:38" x14ac:dyDescent="0.25">
      <c r="A35" s="2"/>
      <c r="B35" s="3"/>
      <c r="C35" s="46" t="s">
        <v>24</v>
      </c>
      <c r="D35" s="43"/>
      <c r="E35" s="29">
        <v>33</v>
      </c>
      <c r="F35" s="229">
        <v>802</v>
      </c>
      <c r="G35" s="230">
        <v>62</v>
      </c>
      <c r="H35" s="231">
        <v>665</v>
      </c>
      <c r="I35" s="230">
        <v>63</v>
      </c>
      <c r="J35" s="231">
        <v>608</v>
      </c>
      <c r="K35" s="230">
        <v>58</v>
      </c>
      <c r="L35" s="231">
        <v>605</v>
      </c>
      <c r="M35" s="230">
        <v>58</v>
      </c>
      <c r="N35" s="231">
        <v>600</v>
      </c>
      <c r="O35" s="232">
        <v>397.56</v>
      </c>
      <c r="P35" s="233">
        <v>64.09</v>
      </c>
      <c r="Q35" s="234">
        <v>100</v>
      </c>
      <c r="R35" s="230">
        <v>2146</v>
      </c>
      <c r="S35" s="234">
        <v>0</v>
      </c>
      <c r="T35" s="234"/>
      <c r="U35" s="234">
        <v>2146</v>
      </c>
      <c r="V35" s="234"/>
      <c r="W35" s="230">
        <v>1433</v>
      </c>
      <c r="X35" s="230">
        <v>263</v>
      </c>
      <c r="Y35" s="235">
        <v>128.46</v>
      </c>
      <c r="Z35" s="235">
        <v>14.97</v>
      </c>
      <c r="AA35" s="231"/>
      <c r="AB35" s="236" t="str">
        <f t="shared" si="0"/>
        <v/>
      </c>
      <c r="AK35" s="170"/>
      <c r="AL35" s="170"/>
    </row>
    <row r="36" spans="1:38" x14ac:dyDescent="0.25">
      <c r="A36" s="2"/>
      <c r="B36" s="3"/>
      <c r="C36" s="119" t="s">
        <v>156</v>
      </c>
      <c r="D36" s="120"/>
      <c r="E36" s="121">
        <v>247</v>
      </c>
      <c r="F36" s="245">
        <v>86</v>
      </c>
      <c r="G36" s="246">
        <v>76</v>
      </c>
      <c r="H36" s="247">
        <v>69</v>
      </c>
      <c r="I36" s="246">
        <v>70</v>
      </c>
      <c r="J36" s="247">
        <v>63</v>
      </c>
      <c r="K36" s="246">
        <v>64</v>
      </c>
      <c r="L36" s="247">
        <v>63</v>
      </c>
      <c r="M36" s="246">
        <v>64</v>
      </c>
      <c r="N36" s="247">
        <v>66</v>
      </c>
      <c r="O36" s="248">
        <v>476.97</v>
      </c>
      <c r="P36" s="249">
        <v>98.43</v>
      </c>
      <c r="Q36" s="250" t="s">
        <v>368</v>
      </c>
      <c r="R36" s="246">
        <v>74</v>
      </c>
      <c r="S36" s="250">
        <v>0</v>
      </c>
      <c r="T36" s="250"/>
      <c r="U36" s="250">
        <v>74</v>
      </c>
      <c r="V36" s="250"/>
      <c r="W36" s="246">
        <v>74</v>
      </c>
      <c r="X36" s="246">
        <v>66</v>
      </c>
      <c r="Y36" s="251">
        <v>0.76</v>
      </c>
      <c r="Z36" s="251">
        <v>0.47</v>
      </c>
      <c r="AA36" s="247"/>
      <c r="AB36" s="252" t="str">
        <f t="shared" si="0"/>
        <v/>
      </c>
      <c r="AK36" s="170"/>
      <c r="AL36" s="170"/>
    </row>
    <row r="37" spans="1:38" x14ac:dyDescent="0.25">
      <c r="A37" s="2"/>
      <c r="B37" s="3"/>
      <c r="C37" s="46" t="s">
        <v>166</v>
      </c>
      <c r="D37" s="43"/>
      <c r="E37" s="29">
        <v>248</v>
      </c>
      <c r="F37" s="229">
        <v>90</v>
      </c>
      <c r="G37" s="230">
        <v>76</v>
      </c>
      <c r="H37" s="231">
        <v>72</v>
      </c>
      <c r="I37" s="230">
        <v>70</v>
      </c>
      <c r="J37" s="231">
        <v>65</v>
      </c>
      <c r="K37" s="230">
        <v>63</v>
      </c>
      <c r="L37" s="231">
        <v>66</v>
      </c>
      <c r="M37" s="230">
        <v>64</v>
      </c>
      <c r="N37" s="231">
        <v>69</v>
      </c>
      <c r="O37" s="232">
        <v>447.9</v>
      </c>
      <c r="P37" s="233">
        <v>94.74</v>
      </c>
      <c r="Q37" s="234" t="s">
        <v>368</v>
      </c>
      <c r="R37" s="230">
        <v>69</v>
      </c>
      <c r="S37" s="234">
        <v>0</v>
      </c>
      <c r="T37" s="234"/>
      <c r="U37" s="234">
        <v>69</v>
      </c>
      <c r="V37" s="234"/>
      <c r="W37" s="230">
        <v>69</v>
      </c>
      <c r="X37" s="230">
        <v>3</v>
      </c>
      <c r="Y37" s="235">
        <v>0.79</v>
      </c>
      <c r="Z37" s="235">
        <v>0.7</v>
      </c>
      <c r="AA37" s="231"/>
      <c r="AB37" s="236" t="str">
        <f t="shared" si="0"/>
        <v/>
      </c>
      <c r="AK37" s="170"/>
      <c r="AL37" s="170"/>
    </row>
    <row r="38" spans="1:38" x14ac:dyDescent="0.25">
      <c r="A38" s="2"/>
      <c r="B38" s="3"/>
      <c r="C38" s="119" t="s">
        <v>246</v>
      </c>
      <c r="D38" s="120"/>
      <c r="E38" s="121">
        <v>261</v>
      </c>
      <c r="F38" s="245">
        <v>97</v>
      </c>
      <c r="G38" s="246">
        <v>76</v>
      </c>
      <c r="H38" s="247">
        <v>77</v>
      </c>
      <c r="I38" s="246">
        <v>70</v>
      </c>
      <c r="J38" s="247">
        <v>70</v>
      </c>
      <c r="K38" s="246">
        <v>63</v>
      </c>
      <c r="L38" s="247">
        <v>70</v>
      </c>
      <c r="M38" s="246">
        <v>63</v>
      </c>
      <c r="N38" s="247">
        <v>72</v>
      </c>
      <c r="O38" s="248">
        <v>353.91</v>
      </c>
      <c r="P38" s="249">
        <v>95.25</v>
      </c>
      <c r="Q38" s="250" t="s">
        <v>368</v>
      </c>
      <c r="R38" s="246">
        <v>92</v>
      </c>
      <c r="S38" s="250">
        <v>0</v>
      </c>
      <c r="T38" s="250"/>
      <c r="U38" s="250">
        <v>92</v>
      </c>
      <c r="V38" s="250"/>
      <c r="W38" s="246">
        <v>96</v>
      </c>
      <c r="X38" s="246">
        <v>5</v>
      </c>
      <c r="Y38" s="251">
        <v>0.85</v>
      </c>
      <c r="Z38" s="251">
        <v>0.34</v>
      </c>
      <c r="AA38" s="247"/>
      <c r="AB38" s="252"/>
      <c r="AK38" s="170"/>
      <c r="AL38" s="170"/>
    </row>
    <row r="39" spans="1:38" x14ac:dyDescent="0.25">
      <c r="A39" s="2"/>
      <c r="B39" s="3"/>
      <c r="C39" s="46" t="s">
        <v>157</v>
      </c>
      <c r="D39" s="43"/>
      <c r="E39" s="29">
        <v>294</v>
      </c>
      <c r="F39" s="229">
        <v>85</v>
      </c>
      <c r="G39" s="230">
        <v>67</v>
      </c>
      <c r="H39" s="231">
        <v>75</v>
      </c>
      <c r="I39" s="230">
        <v>64</v>
      </c>
      <c r="J39" s="231">
        <v>72</v>
      </c>
      <c r="K39" s="230">
        <v>61</v>
      </c>
      <c r="L39" s="231">
        <v>72</v>
      </c>
      <c r="M39" s="230">
        <v>62</v>
      </c>
      <c r="N39" s="231">
        <v>73</v>
      </c>
      <c r="O39" s="232">
        <v>446.34</v>
      </c>
      <c r="P39" s="233">
        <v>83.24</v>
      </c>
      <c r="Q39" s="234" t="s">
        <v>368</v>
      </c>
      <c r="R39" s="230">
        <v>71</v>
      </c>
      <c r="S39" s="234">
        <v>0</v>
      </c>
      <c r="T39" s="234"/>
      <c r="U39" s="234">
        <v>71</v>
      </c>
      <c r="V39" s="234">
        <v>0</v>
      </c>
      <c r="W39" s="230">
        <v>71</v>
      </c>
      <c r="X39" s="230">
        <v>73</v>
      </c>
      <c r="Y39" s="235">
        <v>0.54</v>
      </c>
      <c r="Z39" s="235">
        <v>2.2200000000000002</v>
      </c>
      <c r="AA39" s="231"/>
      <c r="AB39" s="236" t="str">
        <f t="shared" si="0"/>
        <v/>
      </c>
      <c r="AK39" s="170"/>
      <c r="AL39" s="170"/>
    </row>
    <row r="40" spans="1:38" x14ac:dyDescent="0.25">
      <c r="A40" s="2"/>
      <c r="B40" s="3"/>
      <c r="C40" s="119" t="s">
        <v>158</v>
      </c>
      <c r="D40" s="120"/>
      <c r="E40" s="121">
        <v>241</v>
      </c>
      <c r="F40" s="245">
        <v>92</v>
      </c>
      <c r="G40" s="246">
        <v>67</v>
      </c>
      <c r="H40" s="247">
        <v>81</v>
      </c>
      <c r="I40" s="246">
        <v>64</v>
      </c>
      <c r="J40" s="247">
        <v>78</v>
      </c>
      <c r="K40" s="246">
        <v>61</v>
      </c>
      <c r="L40" s="247">
        <v>77</v>
      </c>
      <c r="M40" s="246">
        <v>61</v>
      </c>
      <c r="N40" s="247">
        <v>78</v>
      </c>
      <c r="O40" s="248">
        <v>370.48</v>
      </c>
      <c r="P40" s="249">
        <v>97.9</v>
      </c>
      <c r="Q40" s="250" t="s">
        <v>368</v>
      </c>
      <c r="R40" s="246">
        <v>89</v>
      </c>
      <c r="S40" s="250">
        <v>0</v>
      </c>
      <c r="T40" s="250"/>
      <c r="U40" s="250">
        <v>89</v>
      </c>
      <c r="V40" s="250">
        <v>0</v>
      </c>
      <c r="W40" s="246">
        <v>79</v>
      </c>
      <c r="X40" s="246">
        <v>6</v>
      </c>
      <c r="Y40" s="251">
        <v>0.59</v>
      </c>
      <c r="Z40" s="251">
        <v>0.96</v>
      </c>
      <c r="AA40" s="247"/>
      <c r="AB40" s="252" t="str">
        <f t="shared" si="0"/>
        <v/>
      </c>
      <c r="AK40" s="170"/>
      <c r="AL40" s="170"/>
    </row>
    <row r="41" spans="1:38" x14ac:dyDescent="0.25">
      <c r="A41" s="2"/>
      <c r="B41" s="3"/>
      <c r="C41" s="47" t="s">
        <v>159</v>
      </c>
      <c r="D41" s="44"/>
      <c r="E41" s="38">
        <v>99</v>
      </c>
      <c r="F41" s="261">
        <v>45</v>
      </c>
      <c r="G41" s="262">
        <v>91</v>
      </c>
      <c r="H41" s="263">
        <v>43</v>
      </c>
      <c r="I41" s="262">
        <v>93</v>
      </c>
      <c r="J41" s="263">
        <v>42</v>
      </c>
      <c r="K41" s="262">
        <v>89</v>
      </c>
      <c r="L41" s="263">
        <v>43</v>
      </c>
      <c r="M41" s="262">
        <v>92</v>
      </c>
      <c r="N41" s="263">
        <v>44</v>
      </c>
      <c r="O41" s="264">
        <v>582.08000000000004</v>
      </c>
      <c r="P41" s="265">
        <v>72.900000000000006</v>
      </c>
      <c r="Q41" s="266" t="s">
        <v>368</v>
      </c>
      <c r="R41" s="262">
        <v>52</v>
      </c>
      <c r="S41" s="266">
        <v>0</v>
      </c>
      <c r="T41" s="266"/>
      <c r="U41" s="266">
        <v>52</v>
      </c>
      <c r="V41" s="266"/>
      <c r="W41" s="262">
        <v>46</v>
      </c>
      <c r="X41" s="262">
        <v>44</v>
      </c>
      <c r="Y41" s="267">
        <v>0.13</v>
      </c>
      <c r="Z41" s="267">
        <v>0.83</v>
      </c>
      <c r="AA41" s="263"/>
      <c r="AB41" s="268" t="str">
        <f t="shared" si="0"/>
        <v/>
      </c>
      <c r="AK41" s="170"/>
      <c r="AL41" s="170"/>
    </row>
    <row r="42" spans="1:38" x14ac:dyDescent="0.25">
      <c r="A42" s="2"/>
      <c r="B42" s="14"/>
      <c r="C42" s="125" t="s">
        <v>27</v>
      </c>
      <c r="D42" s="126"/>
      <c r="E42" s="127">
        <v>34</v>
      </c>
      <c r="F42" s="269">
        <v>1855</v>
      </c>
      <c r="G42" s="270">
        <v>61</v>
      </c>
      <c r="H42" s="271">
        <v>1527</v>
      </c>
      <c r="I42" s="270">
        <v>60</v>
      </c>
      <c r="J42" s="271">
        <v>1389</v>
      </c>
      <c r="K42" s="270">
        <v>55</v>
      </c>
      <c r="L42" s="271">
        <v>1367</v>
      </c>
      <c r="M42" s="270">
        <v>54</v>
      </c>
      <c r="N42" s="271">
        <v>1378</v>
      </c>
      <c r="O42" s="272">
        <v>326.72000000000003</v>
      </c>
      <c r="P42" s="273">
        <v>72.790000000000006</v>
      </c>
      <c r="Q42" s="274">
        <v>100</v>
      </c>
      <c r="R42" s="270">
        <v>4027</v>
      </c>
      <c r="S42" s="274">
        <v>0</v>
      </c>
      <c r="T42" s="274"/>
      <c r="U42" s="274">
        <v>4027</v>
      </c>
      <c r="V42" s="274">
        <v>-141</v>
      </c>
      <c r="W42" s="270">
        <v>3380</v>
      </c>
      <c r="X42" s="270">
        <v>131</v>
      </c>
      <c r="Y42" s="275">
        <v>268.05</v>
      </c>
      <c r="Z42" s="275">
        <v>28.61</v>
      </c>
      <c r="AA42" s="271"/>
      <c r="AB42" s="276" t="str">
        <f t="shared" si="0"/>
        <v/>
      </c>
      <c r="AK42" s="170"/>
      <c r="AL42" s="170"/>
    </row>
    <row r="43" spans="1:38" x14ac:dyDescent="0.25">
      <c r="A43" s="2"/>
      <c r="B43" s="21" t="s">
        <v>28</v>
      </c>
      <c r="C43" s="47" t="s">
        <v>125</v>
      </c>
      <c r="D43" s="44" t="s">
        <v>211</v>
      </c>
      <c r="E43" s="38">
        <v>318</v>
      </c>
      <c r="F43" s="261">
        <v>35</v>
      </c>
      <c r="G43" s="262">
        <v>140</v>
      </c>
      <c r="H43" s="263">
        <v>37</v>
      </c>
      <c r="I43" s="262">
        <v>164</v>
      </c>
      <c r="J43" s="263">
        <v>33</v>
      </c>
      <c r="K43" s="262">
        <v>147</v>
      </c>
      <c r="L43" s="263">
        <v>31</v>
      </c>
      <c r="M43" s="262">
        <v>135</v>
      </c>
      <c r="N43" s="263">
        <v>30</v>
      </c>
      <c r="O43" s="264">
        <v>727.24</v>
      </c>
      <c r="P43" s="265">
        <v>65.069999999999993</v>
      </c>
      <c r="Q43" s="266" t="s">
        <v>368</v>
      </c>
      <c r="R43" s="262">
        <v>11</v>
      </c>
      <c r="S43" s="266">
        <v>0</v>
      </c>
      <c r="T43" s="266"/>
      <c r="U43" s="266">
        <v>11</v>
      </c>
      <c r="V43" s="266"/>
      <c r="W43" s="262">
        <v>12</v>
      </c>
      <c r="X43" s="262">
        <v>0</v>
      </c>
      <c r="Y43" s="267"/>
      <c r="Z43" s="267">
        <v>0</v>
      </c>
      <c r="AA43" s="263">
        <v>30</v>
      </c>
      <c r="AB43" s="268" t="str">
        <f t="shared" si="0"/>
        <v/>
      </c>
      <c r="AK43" s="170"/>
      <c r="AL43" s="170"/>
    </row>
    <row r="44" spans="1:38" x14ac:dyDescent="0.25">
      <c r="A44" s="2"/>
      <c r="B44" s="23"/>
      <c r="C44" s="119" t="s">
        <v>223</v>
      </c>
      <c r="D44" s="120"/>
      <c r="E44" s="121">
        <v>118</v>
      </c>
      <c r="F44" s="245">
        <v>12</v>
      </c>
      <c r="G44" s="246">
        <v>122</v>
      </c>
      <c r="H44" s="247">
        <v>13</v>
      </c>
      <c r="I44" s="246">
        <v>152</v>
      </c>
      <c r="J44" s="247">
        <v>12</v>
      </c>
      <c r="K44" s="246">
        <v>136</v>
      </c>
      <c r="L44" s="247">
        <v>11</v>
      </c>
      <c r="M44" s="246">
        <v>130</v>
      </c>
      <c r="N44" s="247">
        <v>11</v>
      </c>
      <c r="O44" s="248">
        <v>742.76</v>
      </c>
      <c r="P44" s="249">
        <v>63.87</v>
      </c>
      <c r="Q44" s="250" t="s">
        <v>368</v>
      </c>
      <c r="R44" s="246"/>
      <c r="S44" s="250">
        <v>0</v>
      </c>
      <c r="T44" s="250"/>
      <c r="U44" s="250">
        <v>16</v>
      </c>
      <c r="V44" s="250"/>
      <c r="W44" s="246">
        <v>6</v>
      </c>
      <c r="X44" s="246">
        <v>11</v>
      </c>
      <c r="Y44" s="251">
        <v>7.89</v>
      </c>
      <c r="Z44" s="251">
        <v>0.63</v>
      </c>
      <c r="AA44" s="247">
        <v>28</v>
      </c>
      <c r="AB44" s="252" t="str">
        <f t="shared" si="0"/>
        <v/>
      </c>
      <c r="AK44" s="170"/>
      <c r="AL44" s="170"/>
    </row>
    <row r="45" spans="1:38" x14ac:dyDescent="0.25">
      <c r="A45" s="2"/>
      <c r="B45" s="23"/>
      <c r="C45" s="46" t="s">
        <v>225</v>
      </c>
      <c r="D45" s="43"/>
      <c r="E45" s="29">
        <v>119</v>
      </c>
      <c r="F45" s="229">
        <v>14</v>
      </c>
      <c r="G45" s="230">
        <v>122</v>
      </c>
      <c r="H45" s="231">
        <v>16</v>
      </c>
      <c r="I45" s="230">
        <v>154</v>
      </c>
      <c r="J45" s="231">
        <v>15</v>
      </c>
      <c r="K45" s="230">
        <v>137</v>
      </c>
      <c r="L45" s="231">
        <v>14</v>
      </c>
      <c r="M45" s="230">
        <v>130</v>
      </c>
      <c r="N45" s="231">
        <v>13</v>
      </c>
      <c r="O45" s="232"/>
      <c r="P45" s="233"/>
      <c r="Q45" s="234" t="s">
        <v>368</v>
      </c>
      <c r="R45" s="230"/>
      <c r="S45" s="234"/>
      <c r="T45" s="234"/>
      <c r="U45" s="234"/>
      <c r="V45" s="234"/>
      <c r="W45" s="230">
        <v>6</v>
      </c>
      <c r="X45" s="230">
        <v>13</v>
      </c>
      <c r="Y45" s="235"/>
      <c r="Z45" s="235"/>
      <c r="AA45" s="231"/>
      <c r="AB45" s="236" t="str">
        <f t="shared" si="0"/>
        <v/>
      </c>
      <c r="AK45" s="170"/>
      <c r="AL45" s="170"/>
    </row>
    <row r="46" spans="1:38" x14ac:dyDescent="0.25">
      <c r="A46" s="2"/>
      <c r="B46" s="22"/>
      <c r="C46" s="119" t="s">
        <v>117</v>
      </c>
      <c r="D46" s="120"/>
      <c r="E46" s="121">
        <v>117</v>
      </c>
      <c r="F46" s="245">
        <v>18</v>
      </c>
      <c r="G46" s="246">
        <v>199</v>
      </c>
      <c r="H46" s="247">
        <v>18</v>
      </c>
      <c r="I46" s="246">
        <v>212</v>
      </c>
      <c r="J46" s="247">
        <v>16</v>
      </c>
      <c r="K46" s="246">
        <v>197</v>
      </c>
      <c r="L46" s="247">
        <v>16</v>
      </c>
      <c r="M46" s="246">
        <v>196</v>
      </c>
      <c r="N46" s="247">
        <v>16</v>
      </c>
      <c r="O46" s="248">
        <v>732.85</v>
      </c>
      <c r="P46" s="249">
        <v>50.38</v>
      </c>
      <c r="Q46" s="250" t="s">
        <v>368</v>
      </c>
      <c r="R46" s="246"/>
      <c r="S46" s="250">
        <v>0</v>
      </c>
      <c r="T46" s="250"/>
      <c r="U46" s="250">
        <v>15</v>
      </c>
      <c r="V46" s="250"/>
      <c r="W46" s="246">
        <v>5</v>
      </c>
      <c r="X46" s="246">
        <v>16</v>
      </c>
      <c r="Y46" s="251">
        <v>10.33</v>
      </c>
      <c r="Z46" s="251">
        <v>0.19</v>
      </c>
      <c r="AA46" s="247"/>
      <c r="AB46" s="252" t="str">
        <f t="shared" si="0"/>
        <v/>
      </c>
      <c r="AK46" s="170"/>
      <c r="AL46" s="170"/>
    </row>
    <row r="47" spans="1:38" x14ac:dyDescent="0.25">
      <c r="A47" s="2"/>
      <c r="B47" s="23"/>
      <c r="C47" s="46" t="s">
        <v>29</v>
      </c>
      <c r="D47" s="43"/>
      <c r="E47" s="29">
        <v>160</v>
      </c>
      <c r="F47" s="229">
        <v>5</v>
      </c>
      <c r="G47" s="230">
        <v>97</v>
      </c>
      <c r="H47" s="231">
        <v>5</v>
      </c>
      <c r="I47" s="230">
        <v>89</v>
      </c>
      <c r="J47" s="231">
        <v>3</v>
      </c>
      <c r="K47" s="230">
        <v>64</v>
      </c>
      <c r="L47" s="231">
        <v>3</v>
      </c>
      <c r="M47" s="230">
        <v>51</v>
      </c>
      <c r="N47" s="231">
        <v>2</v>
      </c>
      <c r="O47" s="232">
        <v>764.91</v>
      </c>
      <c r="P47" s="233">
        <v>57.49</v>
      </c>
      <c r="Q47" s="234" t="s">
        <v>368</v>
      </c>
      <c r="R47" s="230"/>
      <c r="S47" s="234">
        <v>0</v>
      </c>
      <c r="T47" s="234"/>
      <c r="U47" s="234">
        <v>8</v>
      </c>
      <c r="V47" s="234"/>
      <c r="W47" s="230">
        <v>3</v>
      </c>
      <c r="X47" s="230">
        <v>2</v>
      </c>
      <c r="Y47" s="235">
        <v>3.84</v>
      </c>
      <c r="Z47" s="235">
        <v>0.01</v>
      </c>
      <c r="AA47" s="231"/>
      <c r="AB47" s="236" t="str">
        <f t="shared" si="0"/>
        <v/>
      </c>
      <c r="AK47" s="170"/>
      <c r="AL47" s="170"/>
    </row>
    <row r="48" spans="1:38" x14ac:dyDescent="0.25">
      <c r="A48" s="2"/>
      <c r="B48" s="3"/>
      <c r="C48" s="119" t="s">
        <v>276</v>
      </c>
      <c r="D48" s="120"/>
      <c r="E48" s="121">
        <v>161</v>
      </c>
      <c r="F48" s="245">
        <v>61</v>
      </c>
      <c r="G48" s="246">
        <v>95</v>
      </c>
      <c r="H48" s="247">
        <v>65</v>
      </c>
      <c r="I48" s="246">
        <v>117</v>
      </c>
      <c r="J48" s="247">
        <v>54</v>
      </c>
      <c r="K48" s="246">
        <v>98</v>
      </c>
      <c r="L48" s="247">
        <v>36</v>
      </c>
      <c r="M48" s="246">
        <v>64</v>
      </c>
      <c r="N48" s="247">
        <v>33</v>
      </c>
      <c r="O48" s="248">
        <v>711.27</v>
      </c>
      <c r="P48" s="249">
        <v>39.64</v>
      </c>
      <c r="Q48" s="250" t="s">
        <v>368</v>
      </c>
      <c r="R48" s="246"/>
      <c r="S48" s="250">
        <v>66</v>
      </c>
      <c r="T48" s="250"/>
      <c r="U48" s="250">
        <v>66</v>
      </c>
      <c r="V48" s="250"/>
      <c r="W48" s="246">
        <v>27</v>
      </c>
      <c r="X48" s="246">
        <v>33</v>
      </c>
      <c r="Y48" s="251"/>
      <c r="Z48" s="251"/>
      <c r="AA48" s="247"/>
      <c r="AB48" s="252" t="str">
        <f t="shared" si="0"/>
        <v/>
      </c>
      <c r="AK48" s="170"/>
      <c r="AL48" s="170"/>
    </row>
    <row r="49" spans="1:38" x14ac:dyDescent="0.25">
      <c r="A49" s="2"/>
      <c r="B49" s="3"/>
      <c r="C49" s="46" t="s">
        <v>30</v>
      </c>
      <c r="D49" s="43"/>
      <c r="E49" s="29">
        <v>164</v>
      </c>
      <c r="F49" s="229">
        <v>46</v>
      </c>
      <c r="G49" s="230">
        <v>101</v>
      </c>
      <c r="H49" s="231">
        <v>48</v>
      </c>
      <c r="I49" s="230">
        <v>125</v>
      </c>
      <c r="J49" s="231">
        <v>43</v>
      </c>
      <c r="K49" s="230">
        <v>112</v>
      </c>
      <c r="L49" s="231">
        <v>24</v>
      </c>
      <c r="M49" s="230">
        <v>62</v>
      </c>
      <c r="N49" s="231">
        <v>16</v>
      </c>
      <c r="O49" s="232">
        <v>711.27</v>
      </c>
      <c r="P49" s="233">
        <v>39.590000000000003</v>
      </c>
      <c r="Q49" s="234" t="s">
        <v>368</v>
      </c>
      <c r="R49" s="230"/>
      <c r="S49" s="234">
        <v>66</v>
      </c>
      <c r="T49" s="234"/>
      <c r="U49" s="234">
        <v>66</v>
      </c>
      <c r="V49" s="234"/>
      <c r="W49" s="230">
        <v>66</v>
      </c>
      <c r="X49" s="230">
        <v>67</v>
      </c>
      <c r="Y49" s="235"/>
      <c r="Z49" s="235">
        <v>0.02</v>
      </c>
      <c r="AA49" s="231"/>
      <c r="AB49" s="236"/>
      <c r="AK49" s="170"/>
      <c r="AL49" s="170"/>
    </row>
    <row r="50" spans="1:38" x14ac:dyDescent="0.25">
      <c r="A50" s="2"/>
      <c r="B50" s="3"/>
      <c r="C50" s="119" t="s">
        <v>175</v>
      </c>
      <c r="D50" s="120"/>
      <c r="E50" s="121">
        <v>237</v>
      </c>
      <c r="F50" s="245">
        <v>218</v>
      </c>
      <c r="G50" s="246">
        <v>80</v>
      </c>
      <c r="H50" s="247">
        <v>175</v>
      </c>
      <c r="I50" s="246">
        <v>76</v>
      </c>
      <c r="J50" s="247">
        <v>155</v>
      </c>
      <c r="K50" s="246">
        <v>67</v>
      </c>
      <c r="L50" s="247">
        <v>171</v>
      </c>
      <c r="M50" s="246">
        <v>74</v>
      </c>
      <c r="N50" s="247">
        <v>153</v>
      </c>
      <c r="O50" s="248">
        <v>449.22</v>
      </c>
      <c r="P50" s="249">
        <v>74.23</v>
      </c>
      <c r="Q50" s="250">
        <v>100</v>
      </c>
      <c r="R50" s="246">
        <v>148</v>
      </c>
      <c r="S50" s="250">
        <v>0</v>
      </c>
      <c r="T50" s="250"/>
      <c r="U50" s="250">
        <v>148</v>
      </c>
      <c r="V50" s="250">
        <v>0</v>
      </c>
      <c r="W50" s="246">
        <v>148</v>
      </c>
      <c r="X50" s="246">
        <v>114</v>
      </c>
      <c r="Y50" s="251">
        <v>54.79</v>
      </c>
      <c r="Z50" s="251">
        <v>4.4400000000000004</v>
      </c>
      <c r="AA50" s="247">
        <v>124</v>
      </c>
      <c r="AB50" s="252" t="str">
        <f t="shared" si="0"/>
        <v/>
      </c>
      <c r="AK50" s="170"/>
      <c r="AL50" s="170"/>
    </row>
    <row r="51" spans="1:38" x14ac:dyDescent="0.25">
      <c r="A51" s="2"/>
      <c r="B51" s="3"/>
      <c r="C51" s="46" t="s">
        <v>31</v>
      </c>
      <c r="D51" s="43"/>
      <c r="E51" s="29">
        <v>238</v>
      </c>
      <c r="F51" s="229">
        <v>239</v>
      </c>
      <c r="G51" s="230">
        <v>78</v>
      </c>
      <c r="H51" s="231">
        <v>195</v>
      </c>
      <c r="I51" s="230">
        <v>75</v>
      </c>
      <c r="J51" s="231">
        <v>171</v>
      </c>
      <c r="K51" s="230">
        <v>66</v>
      </c>
      <c r="L51" s="231">
        <v>193</v>
      </c>
      <c r="M51" s="230">
        <v>74</v>
      </c>
      <c r="N51" s="231">
        <v>184</v>
      </c>
      <c r="O51" s="232">
        <v>427.29</v>
      </c>
      <c r="P51" s="233">
        <v>78.27</v>
      </c>
      <c r="Q51" s="234" t="s">
        <v>368</v>
      </c>
      <c r="R51" s="230">
        <v>238</v>
      </c>
      <c r="S51" s="234">
        <v>0</v>
      </c>
      <c r="T51" s="234"/>
      <c r="U51" s="234">
        <v>238</v>
      </c>
      <c r="V51" s="234">
        <v>0</v>
      </c>
      <c r="W51" s="230">
        <v>174</v>
      </c>
      <c r="X51" s="230">
        <v>19</v>
      </c>
      <c r="Y51" s="235">
        <v>65.41</v>
      </c>
      <c r="Z51" s="235">
        <v>1.1299999999999999</v>
      </c>
      <c r="AA51" s="231">
        <v>154</v>
      </c>
      <c r="AB51" s="236" t="str">
        <f t="shared" si="0"/>
        <v/>
      </c>
      <c r="AK51" s="170"/>
      <c r="AL51" s="170"/>
    </row>
    <row r="52" spans="1:38" x14ac:dyDescent="0.25">
      <c r="A52" s="2"/>
      <c r="B52" s="3"/>
      <c r="C52" s="119" t="s">
        <v>32</v>
      </c>
      <c r="D52" s="120"/>
      <c r="E52" s="121">
        <v>239</v>
      </c>
      <c r="F52" s="245">
        <v>281</v>
      </c>
      <c r="G52" s="246">
        <v>74</v>
      </c>
      <c r="H52" s="247">
        <v>233</v>
      </c>
      <c r="I52" s="246">
        <v>71</v>
      </c>
      <c r="J52" s="247">
        <v>205</v>
      </c>
      <c r="K52" s="246">
        <v>63</v>
      </c>
      <c r="L52" s="247">
        <v>229</v>
      </c>
      <c r="M52" s="246">
        <v>70</v>
      </c>
      <c r="N52" s="247">
        <v>229</v>
      </c>
      <c r="O52" s="248">
        <v>403.94</v>
      </c>
      <c r="P52" s="249">
        <v>87.79</v>
      </c>
      <c r="Q52" s="250" t="s">
        <v>368</v>
      </c>
      <c r="R52" s="246">
        <v>249</v>
      </c>
      <c r="S52" s="250">
        <v>0</v>
      </c>
      <c r="T52" s="250"/>
      <c r="U52" s="250">
        <v>249</v>
      </c>
      <c r="V52" s="250">
        <v>0</v>
      </c>
      <c r="W52" s="246">
        <v>249</v>
      </c>
      <c r="X52" s="246">
        <v>37</v>
      </c>
      <c r="Y52" s="251">
        <v>73.2</v>
      </c>
      <c r="Z52" s="251">
        <v>2.21</v>
      </c>
      <c r="AA52" s="247">
        <v>197</v>
      </c>
      <c r="AB52" s="252" t="str">
        <f t="shared" si="0"/>
        <v/>
      </c>
      <c r="AK52" s="170"/>
      <c r="AL52" s="170"/>
    </row>
    <row r="53" spans="1:38" x14ac:dyDescent="0.25">
      <c r="A53" s="2"/>
      <c r="B53" s="3"/>
      <c r="C53" s="76" t="s">
        <v>33</v>
      </c>
      <c r="D53" s="78"/>
      <c r="E53" s="77">
        <v>240</v>
      </c>
      <c r="F53" s="277">
        <v>302</v>
      </c>
      <c r="G53" s="278">
        <v>66</v>
      </c>
      <c r="H53" s="279">
        <v>258</v>
      </c>
      <c r="I53" s="278">
        <v>65</v>
      </c>
      <c r="J53" s="279">
        <v>221</v>
      </c>
      <c r="K53" s="278">
        <v>55</v>
      </c>
      <c r="L53" s="279">
        <v>247</v>
      </c>
      <c r="M53" s="278">
        <v>62</v>
      </c>
      <c r="N53" s="279">
        <v>266</v>
      </c>
      <c r="O53" s="280">
        <v>382.18</v>
      </c>
      <c r="P53" s="281">
        <v>55.93</v>
      </c>
      <c r="Q53" s="282">
        <v>100</v>
      </c>
      <c r="R53" s="278">
        <v>260</v>
      </c>
      <c r="S53" s="282">
        <v>0</v>
      </c>
      <c r="T53" s="282"/>
      <c r="U53" s="282">
        <v>260</v>
      </c>
      <c r="V53" s="282">
        <v>0</v>
      </c>
      <c r="W53" s="278">
        <v>434</v>
      </c>
      <c r="X53" s="278">
        <v>33</v>
      </c>
      <c r="Y53" s="283">
        <v>78.540000000000006</v>
      </c>
      <c r="Z53" s="283">
        <v>10.72</v>
      </c>
      <c r="AA53" s="279">
        <v>232</v>
      </c>
      <c r="AB53" s="284" t="str">
        <f t="shared" si="0"/>
        <v/>
      </c>
      <c r="AK53" s="170"/>
      <c r="AL53" s="170"/>
    </row>
    <row r="54" spans="1:38" x14ac:dyDescent="0.25">
      <c r="A54" s="2"/>
      <c r="B54" s="3"/>
      <c r="C54" s="119" t="s">
        <v>34</v>
      </c>
      <c r="D54" s="120"/>
      <c r="E54" s="121">
        <v>242</v>
      </c>
      <c r="F54" s="245">
        <v>310</v>
      </c>
      <c r="G54" s="246">
        <v>64</v>
      </c>
      <c r="H54" s="247">
        <v>267</v>
      </c>
      <c r="I54" s="246">
        <v>63</v>
      </c>
      <c r="J54" s="247">
        <v>225</v>
      </c>
      <c r="K54" s="246">
        <v>53</v>
      </c>
      <c r="L54" s="247">
        <v>249</v>
      </c>
      <c r="M54" s="246">
        <v>59</v>
      </c>
      <c r="N54" s="247">
        <v>269</v>
      </c>
      <c r="O54" s="248">
        <v>357.44</v>
      </c>
      <c r="P54" s="249">
        <v>70.53</v>
      </c>
      <c r="Q54" s="250" t="s">
        <v>368</v>
      </c>
      <c r="R54" s="246">
        <v>262</v>
      </c>
      <c r="S54" s="250">
        <v>0</v>
      </c>
      <c r="T54" s="250"/>
      <c r="U54" s="250">
        <v>262</v>
      </c>
      <c r="V54" s="250">
        <v>0</v>
      </c>
      <c r="W54" s="246">
        <v>262</v>
      </c>
      <c r="X54" s="246">
        <v>13</v>
      </c>
      <c r="Y54" s="251">
        <v>84.91</v>
      </c>
      <c r="Z54" s="251">
        <v>4.6100000000000003</v>
      </c>
      <c r="AA54" s="247">
        <v>235</v>
      </c>
      <c r="AB54" s="252" t="str">
        <f t="shared" si="0"/>
        <v/>
      </c>
      <c r="AK54" s="170"/>
      <c r="AL54" s="170"/>
    </row>
    <row r="55" spans="1:38" x14ac:dyDescent="0.25">
      <c r="A55" s="2"/>
      <c r="B55" s="3"/>
      <c r="C55" s="79" t="s">
        <v>35</v>
      </c>
      <c r="D55" s="80"/>
      <c r="E55" s="81">
        <v>243</v>
      </c>
      <c r="F55" s="285">
        <v>314</v>
      </c>
      <c r="G55" s="286">
        <v>60</v>
      </c>
      <c r="H55" s="287">
        <v>274</v>
      </c>
      <c r="I55" s="286">
        <v>60</v>
      </c>
      <c r="J55" s="287">
        <v>212</v>
      </c>
      <c r="K55" s="286">
        <v>47</v>
      </c>
      <c r="L55" s="287">
        <v>227</v>
      </c>
      <c r="M55" s="286">
        <v>50</v>
      </c>
      <c r="N55" s="287">
        <v>243</v>
      </c>
      <c r="O55" s="288">
        <v>326.74</v>
      </c>
      <c r="P55" s="289">
        <v>72.959999999999994</v>
      </c>
      <c r="Q55" s="290">
        <v>100</v>
      </c>
      <c r="R55" s="286">
        <v>611</v>
      </c>
      <c r="S55" s="290">
        <v>0</v>
      </c>
      <c r="T55" s="290"/>
      <c r="U55" s="290">
        <v>611</v>
      </c>
      <c r="V55" s="290">
        <v>141</v>
      </c>
      <c r="W55" s="286">
        <v>501</v>
      </c>
      <c r="X55" s="286">
        <v>8</v>
      </c>
      <c r="Y55" s="291">
        <v>91.37</v>
      </c>
      <c r="Z55" s="291">
        <v>17.7</v>
      </c>
      <c r="AA55" s="287">
        <v>232</v>
      </c>
      <c r="AB55" s="292" t="str">
        <f t="shared" si="0"/>
        <v/>
      </c>
      <c r="AK55" s="170"/>
      <c r="AL55" s="170"/>
    </row>
    <row r="56" spans="1:38" x14ac:dyDescent="0.25">
      <c r="A56" s="2"/>
      <c r="B56" s="16"/>
      <c r="C56" s="128" t="s">
        <v>36</v>
      </c>
      <c r="D56" s="120"/>
      <c r="E56" s="121">
        <v>245</v>
      </c>
      <c r="F56" s="293">
        <v>2402</v>
      </c>
      <c r="G56" s="294">
        <v>63</v>
      </c>
      <c r="H56" s="295">
        <v>2025</v>
      </c>
      <c r="I56" s="294">
        <v>62</v>
      </c>
      <c r="J56" s="295">
        <v>1829</v>
      </c>
      <c r="K56" s="294">
        <v>56</v>
      </c>
      <c r="L56" s="295">
        <v>1816</v>
      </c>
      <c r="M56" s="294">
        <v>55</v>
      </c>
      <c r="N56" s="295">
        <v>1843</v>
      </c>
      <c r="O56" s="296">
        <v>279.29000000000002</v>
      </c>
      <c r="P56" s="297">
        <v>74.61</v>
      </c>
      <c r="Q56" s="298" t="s">
        <v>368</v>
      </c>
      <c r="R56" s="294">
        <v>4605</v>
      </c>
      <c r="S56" s="298">
        <v>0</v>
      </c>
      <c r="T56" s="298"/>
      <c r="U56" s="298">
        <v>4605</v>
      </c>
      <c r="V56" s="298">
        <v>0</v>
      </c>
      <c r="W56" s="294">
        <v>4861</v>
      </c>
      <c r="X56" s="294">
        <v>231</v>
      </c>
      <c r="Y56" s="299">
        <v>361.21</v>
      </c>
      <c r="Z56" s="299">
        <v>8.0500000000000007</v>
      </c>
      <c r="AA56" s="295">
        <v>1832</v>
      </c>
      <c r="AB56" s="300" t="str">
        <f t="shared" si="0"/>
        <v/>
      </c>
      <c r="AK56" s="170"/>
      <c r="AL56" s="170"/>
    </row>
    <row r="57" spans="1:38" x14ac:dyDescent="0.25">
      <c r="A57" s="2"/>
      <c r="B57" s="6"/>
      <c r="C57" s="46" t="s">
        <v>343</v>
      </c>
      <c r="D57" s="43"/>
      <c r="E57" s="29">
        <v>154</v>
      </c>
      <c r="F57" s="229">
        <v>86</v>
      </c>
      <c r="G57" s="230">
        <v>80</v>
      </c>
      <c r="H57" s="231">
        <v>84</v>
      </c>
      <c r="I57" s="230">
        <v>80</v>
      </c>
      <c r="J57" s="231">
        <v>87</v>
      </c>
      <c r="K57" s="230">
        <v>83</v>
      </c>
      <c r="L57" s="231">
        <v>87</v>
      </c>
      <c r="M57" s="230">
        <v>83</v>
      </c>
      <c r="N57" s="231">
        <v>84</v>
      </c>
      <c r="O57" s="232">
        <v>344.06</v>
      </c>
      <c r="P57" s="233">
        <v>5.89</v>
      </c>
      <c r="Q57" s="234" t="s">
        <v>368</v>
      </c>
      <c r="R57" s="230">
        <v>73</v>
      </c>
      <c r="S57" s="234">
        <v>8</v>
      </c>
      <c r="T57" s="234"/>
      <c r="U57" s="234">
        <v>81</v>
      </c>
      <c r="V57" s="234">
        <v>0</v>
      </c>
      <c r="W57" s="230">
        <v>81</v>
      </c>
      <c r="X57" s="230">
        <v>84</v>
      </c>
      <c r="Y57" s="235">
        <v>0.37</v>
      </c>
      <c r="Z57" s="235">
        <v>0.44</v>
      </c>
      <c r="AA57" s="231"/>
      <c r="AB57" s="236"/>
      <c r="AK57" s="170"/>
      <c r="AL57" s="170"/>
    </row>
    <row r="58" spans="1:38" ht="16.5" thickBot="1" x14ac:dyDescent="0.3">
      <c r="A58" s="7"/>
      <c r="B58" s="12"/>
      <c r="C58" s="132" t="s">
        <v>37</v>
      </c>
      <c r="D58" s="133"/>
      <c r="E58" s="134">
        <v>246</v>
      </c>
      <c r="F58" s="309">
        <v>2880</v>
      </c>
      <c r="G58" s="310">
        <v>63</v>
      </c>
      <c r="H58" s="311">
        <v>2506</v>
      </c>
      <c r="I58" s="310">
        <v>64</v>
      </c>
      <c r="J58" s="311">
        <v>2326</v>
      </c>
      <c r="K58" s="310">
        <v>60</v>
      </c>
      <c r="L58" s="311">
        <v>2294</v>
      </c>
      <c r="M58" s="310">
        <v>59</v>
      </c>
      <c r="N58" s="311">
        <v>2284</v>
      </c>
      <c r="O58" s="312">
        <v>257.17</v>
      </c>
      <c r="P58" s="313">
        <v>67.86</v>
      </c>
      <c r="Q58" s="314" t="s">
        <v>368</v>
      </c>
      <c r="R58" s="310">
        <v>5074</v>
      </c>
      <c r="S58" s="314">
        <v>0</v>
      </c>
      <c r="T58" s="314"/>
      <c r="U58" s="314">
        <v>5078</v>
      </c>
      <c r="V58" s="314"/>
      <c r="W58" s="310">
        <v>5078</v>
      </c>
      <c r="X58" s="310">
        <v>397</v>
      </c>
      <c r="Y58" s="315">
        <v>383.04</v>
      </c>
      <c r="Z58" s="315">
        <v>32.54</v>
      </c>
      <c r="AA58" s="311">
        <v>2273</v>
      </c>
      <c r="AB58" s="316" t="str">
        <f t="shared" si="0"/>
        <v/>
      </c>
      <c r="AK58" s="170"/>
      <c r="AL58" s="170"/>
    </row>
    <row r="59" spans="1:38" ht="16.5" thickTop="1" x14ac:dyDescent="0.25">
      <c r="A59" s="9" t="s">
        <v>26</v>
      </c>
      <c r="B59" s="15" t="s">
        <v>38</v>
      </c>
      <c r="C59" s="46" t="s">
        <v>39</v>
      </c>
      <c r="D59" s="43"/>
      <c r="E59" s="29">
        <v>47</v>
      </c>
      <c r="F59" s="229">
        <v>76</v>
      </c>
      <c r="G59" s="230">
        <v>44</v>
      </c>
      <c r="H59" s="231">
        <v>60</v>
      </c>
      <c r="I59" s="230">
        <v>41</v>
      </c>
      <c r="J59" s="231">
        <v>57</v>
      </c>
      <c r="K59" s="230">
        <v>39</v>
      </c>
      <c r="L59" s="231">
        <v>64</v>
      </c>
      <c r="M59" s="230">
        <v>44</v>
      </c>
      <c r="N59" s="231">
        <v>68</v>
      </c>
      <c r="O59" s="232">
        <v>561.78</v>
      </c>
      <c r="P59" s="233">
        <v>22.08</v>
      </c>
      <c r="Q59" s="234">
        <v>100</v>
      </c>
      <c r="R59" s="230">
        <v>97</v>
      </c>
      <c r="S59" s="234">
        <v>0</v>
      </c>
      <c r="T59" s="234"/>
      <c r="U59" s="234">
        <v>97</v>
      </c>
      <c r="V59" s="234">
        <v>0</v>
      </c>
      <c r="W59" s="230">
        <v>48</v>
      </c>
      <c r="X59" s="230">
        <v>68</v>
      </c>
      <c r="Y59" s="235">
        <v>8.66</v>
      </c>
      <c r="Z59" s="235">
        <v>4.93</v>
      </c>
      <c r="AA59" s="231"/>
      <c r="AB59" s="236" t="str">
        <f t="shared" si="0"/>
        <v/>
      </c>
      <c r="AK59" s="170"/>
      <c r="AL59" s="170"/>
    </row>
    <row r="60" spans="1:38" x14ac:dyDescent="0.25">
      <c r="A60" s="2"/>
      <c r="B60" s="15"/>
      <c r="C60" s="119" t="s">
        <v>134</v>
      </c>
      <c r="D60" s="120"/>
      <c r="E60" s="121">
        <v>48</v>
      </c>
      <c r="F60" s="245">
        <v>79</v>
      </c>
      <c r="G60" s="246">
        <v>44</v>
      </c>
      <c r="H60" s="247">
        <v>61</v>
      </c>
      <c r="I60" s="246">
        <v>41</v>
      </c>
      <c r="J60" s="247">
        <v>58</v>
      </c>
      <c r="K60" s="246">
        <v>39</v>
      </c>
      <c r="L60" s="247">
        <v>64</v>
      </c>
      <c r="M60" s="246">
        <v>43</v>
      </c>
      <c r="N60" s="247">
        <v>69</v>
      </c>
      <c r="O60" s="248">
        <v>531.51</v>
      </c>
      <c r="P60" s="249">
        <v>105.06</v>
      </c>
      <c r="Q60" s="250" t="s">
        <v>368</v>
      </c>
      <c r="R60" s="246">
        <v>102</v>
      </c>
      <c r="S60" s="250">
        <v>0</v>
      </c>
      <c r="T60" s="250"/>
      <c r="U60" s="250">
        <v>103</v>
      </c>
      <c r="V60" s="250">
        <v>0</v>
      </c>
      <c r="W60" s="246">
        <v>103</v>
      </c>
      <c r="X60" s="246">
        <v>2</v>
      </c>
      <c r="Y60" s="251">
        <v>8.9499999999999993</v>
      </c>
      <c r="Z60" s="251">
        <v>0.19</v>
      </c>
      <c r="AA60" s="247"/>
      <c r="AB60" s="252" t="str">
        <f t="shared" si="0"/>
        <v/>
      </c>
      <c r="AK60" s="170"/>
      <c r="AL60" s="170"/>
    </row>
    <row r="61" spans="1:38" x14ac:dyDescent="0.25">
      <c r="A61" s="2"/>
      <c r="B61" s="3"/>
      <c r="C61" s="46" t="s">
        <v>40</v>
      </c>
      <c r="D61" s="43"/>
      <c r="E61" s="29">
        <v>49</v>
      </c>
      <c r="F61" s="229">
        <v>126</v>
      </c>
      <c r="G61" s="230">
        <v>46</v>
      </c>
      <c r="H61" s="231">
        <v>96</v>
      </c>
      <c r="I61" s="230">
        <v>42</v>
      </c>
      <c r="J61" s="231">
        <v>95</v>
      </c>
      <c r="K61" s="230">
        <v>42</v>
      </c>
      <c r="L61" s="231">
        <v>102</v>
      </c>
      <c r="M61" s="230">
        <v>45</v>
      </c>
      <c r="N61" s="231">
        <v>100</v>
      </c>
      <c r="O61" s="232">
        <v>470.88</v>
      </c>
      <c r="P61" s="233">
        <v>60.93</v>
      </c>
      <c r="Q61" s="234">
        <v>100</v>
      </c>
      <c r="R61" s="230">
        <v>172</v>
      </c>
      <c r="S61" s="234">
        <v>0</v>
      </c>
      <c r="T61" s="234"/>
      <c r="U61" s="234">
        <v>172</v>
      </c>
      <c r="V61" s="234">
        <v>0</v>
      </c>
      <c r="W61" s="230">
        <v>97</v>
      </c>
      <c r="X61" s="230">
        <v>32</v>
      </c>
      <c r="Y61" s="235">
        <v>12.59</v>
      </c>
      <c r="Z61" s="235">
        <v>6.04</v>
      </c>
      <c r="AA61" s="231"/>
      <c r="AB61" s="236" t="str">
        <f t="shared" si="0"/>
        <v/>
      </c>
      <c r="AK61" s="170"/>
      <c r="AL61" s="170"/>
    </row>
    <row r="62" spans="1:38" x14ac:dyDescent="0.25">
      <c r="A62" s="2"/>
      <c r="B62" s="3"/>
      <c r="C62" s="119" t="s">
        <v>140</v>
      </c>
      <c r="D62" s="120"/>
      <c r="E62" s="121">
        <v>249</v>
      </c>
      <c r="F62" s="245">
        <v>128</v>
      </c>
      <c r="G62" s="246">
        <v>46</v>
      </c>
      <c r="H62" s="247">
        <v>98</v>
      </c>
      <c r="I62" s="246">
        <v>42</v>
      </c>
      <c r="J62" s="247">
        <v>96</v>
      </c>
      <c r="K62" s="246">
        <v>42</v>
      </c>
      <c r="L62" s="247">
        <v>103</v>
      </c>
      <c r="M62" s="246">
        <v>45</v>
      </c>
      <c r="N62" s="247">
        <v>101</v>
      </c>
      <c r="O62" s="248">
        <v>398.01</v>
      </c>
      <c r="P62" s="249">
        <v>102.06</v>
      </c>
      <c r="Q62" s="250" t="s">
        <v>368</v>
      </c>
      <c r="R62" s="246">
        <v>167</v>
      </c>
      <c r="S62" s="250">
        <v>0</v>
      </c>
      <c r="T62" s="250"/>
      <c r="U62" s="250">
        <v>169</v>
      </c>
      <c r="V62" s="250">
        <v>0</v>
      </c>
      <c r="W62" s="246">
        <v>170</v>
      </c>
      <c r="X62" s="246">
        <v>1</v>
      </c>
      <c r="Y62" s="251">
        <v>12.64</v>
      </c>
      <c r="Z62" s="251">
        <v>0.08</v>
      </c>
      <c r="AA62" s="247"/>
      <c r="AB62" s="252" t="str">
        <f t="shared" si="0"/>
        <v/>
      </c>
      <c r="AK62" s="170"/>
      <c r="AL62" s="170"/>
    </row>
    <row r="63" spans="1:38" x14ac:dyDescent="0.25">
      <c r="A63" s="2"/>
      <c r="B63" s="3"/>
      <c r="C63" s="46" t="s">
        <v>41</v>
      </c>
      <c r="D63" s="43"/>
      <c r="E63" s="29">
        <v>50</v>
      </c>
      <c r="F63" s="229">
        <v>177</v>
      </c>
      <c r="G63" s="230">
        <v>48</v>
      </c>
      <c r="H63" s="231">
        <v>137</v>
      </c>
      <c r="I63" s="230">
        <v>44</v>
      </c>
      <c r="J63" s="231">
        <v>133</v>
      </c>
      <c r="K63" s="230">
        <v>43</v>
      </c>
      <c r="L63" s="231">
        <v>141</v>
      </c>
      <c r="M63" s="230">
        <v>46</v>
      </c>
      <c r="N63" s="231">
        <v>135</v>
      </c>
      <c r="O63" s="232">
        <v>384.18</v>
      </c>
      <c r="P63" s="233">
        <v>81.62</v>
      </c>
      <c r="Q63" s="234" t="s">
        <v>368</v>
      </c>
      <c r="R63" s="230">
        <v>204</v>
      </c>
      <c r="S63" s="234">
        <v>0</v>
      </c>
      <c r="T63" s="234"/>
      <c r="U63" s="234">
        <v>204</v>
      </c>
      <c r="V63" s="234">
        <v>0</v>
      </c>
      <c r="W63" s="230">
        <v>198</v>
      </c>
      <c r="X63" s="230">
        <v>34</v>
      </c>
      <c r="Y63" s="235">
        <v>16.7</v>
      </c>
      <c r="Z63" s="235">
        <v>0.22</v>
      </c>
      <c r="AA63" s="231"/>
      <c r="AB63" s="236" t="str">
        <f t="shared" si="0"/>
        <v/>
      </c>
      <c r="AK63" s="170"/>
      <c r="AL63" s="170"/>
    </row>
    <row r="64" spans="1:38" x14ac:dyDescent="0.25">
      <c r="A64" s="2"/>
      <c r="B64" s="3"/>
      <c r="C64" s="119" t="s">
        <v>43</v>
      </c>
      <c r="D64" s="120"/>
      <c r="E64" s="121">
        <v>51</v>
      </c>
      <c r="F64" s="245">
        <v>181</v>
      </c>
      <c r="G64" s="246">
        <v>48</v>
      </c>
      <c r="H64" s="247">
        <v>140</v>
      </c>
      <c r="I64" s="246">
        <v>44</v>
      </c>
      <c r="J64" s="247">
        <v>136</v>
      </c>
      <c r="K64" s="246">
        <v>43</v>
      </c>
      <c r="L64" s="247">
        <v>144</v>
      </c>
      <c r="M64" s="246">
        <v>46</v>
      </c>
      <c r="N64" s="247">
        <v>138</v>
      </c>
      <c r="O64" s="248">
        <v>365.86</v>
      </c>
      <c r="P64" s="249">
        <v>85.58</v>
      </c>
      <c r="Q64" s="250" t="s">
        <v>368</v>
      </c>
      <c r="R64" s="246">
        <v>203</v>
      </c>
      <c r="S64" s="250">
        <v>0</v>
      </c>
      <c r="T64" s="250"/>
      <c r="U64" s="250">
        <v>203</v>
      </c>
      <c r="V64" s="250">
        <v>0</v>
      </c>
      <c r="W64" s="246">
        <v>203</v>
      </c>
      <c r="X64" s="246">
        <v>3</v>
      </c>
      <c r="Y64" s="251">
        <v>17.03</v>
      </c>
      <c r="Z64" s="251">
        <v>0.41</v>
      </c>
      <c r="AA64" s="247"/>
      <c r="AB64" s="252" t="str">
        <f t="shared" si="0"/>
        <v/>
      </c>
      <c r="AK64" s="170"/>
      <c r="AL64" s="170"/>
    </row>
    <row r="65" spans="1:38" x14ac:dyDescent="0.25">
      <c r="A65" s="2"/>
      <c r="B65" s="3"/>
      <c r="C65" s="46" t="s">
        <v>42</v>
      </c>
      <c r="D65" s="43"/>
      <c r="E65" s="29">
        <v>52</v>
      </c>
      <c r="F65" s="229">
        <v>189</v>
      </c>
      <c r="G65" s="230">
        <v>49</v>
      </c>
      <c r="H65" s="231">
        <v>146</v>
      </c>
      <c r="I65" s="230">
        <v>44</v>
      </c>
      <c r="J65" s="231">
        <v>142</v>
      </c>
      <c r="K65" s="230">
        <v>43</v>
      </c>
      <c r="L65" s="231">
        <v>150</v>
      </c>
      <c r="M65" s="230">
        <v>46</v>
      </c>
      <c r="N65" s="231">
        <v>145</v>
      </c>
      <c r="O65" s="232">
        <v>350.88</v>
      </c>
      <c r="P65" s="233">
        <v>87.44</v>
      </c>
      <c r="Q65" s="234" t="s">
        <v>368</v>
      </c>
      <c r="R65" s="230">
        <v>213</v>
      </c>
      <c r="S65" s="234">
        <v>0</v>
      </c>
      <c r="T65" s="234"/>
      <c r="U65" s="234">
        <v>213</v>
      </c>
      <c r="V65" s="234">
        <v>0</v>
      </c>
      <c r="W65" s="230">
        <v>206</v>
      </c>
      <c r="X65" s="230">
        <v>6</v>
      </c>
      <c r="Y65" s="235">
        <v>17.45</v>
      </c>
      <c r="Z65" s="235">
        <v>0.5</v>
      </c>
      <c r="AA65" s="231"/>
      <c r="AB65" s="236" t="str">
        <f t="shared" si="0"/>
        <v/>
      </c>
      <c r="AK65" s="170"/>
      <c r="AL65" s="170"/>
    </row>
    <row r="66" spans="1:38" x14ac:dyDescent="0.25">
      <c r="A66" s="2"/>
      <c r="B66" s="3"/>
      <c r="C66" s="119" t="s">
        <v>235</v>
      </c>
      <c r="D66" s="120"/>
      <c r="E66" s="121">
        <v>57</v>
      </c>
      <c r="F66" s="245">
        <v>156</v>
      </c>
      <c r="G66" s="246">
        <v>55</v>
      </c>
      <c r="H66" s="247">
        <v>92</v>
      </c>
      <c r="I66" s="246">
        <v>40</v>
      </c>
      <c r="J66" s="247">
        <v>85</v>
      </c>
      <c r="K66" s="246">
        <v>37</v>
      </c>
      <c r="L66" s="247">
        <v>88</v>
      </c>
      <c r="M66" s="246">
        <v>39</v>
      </c>
      <c r="N66" s="247">
        <v>80</v>
      </c>
      <c r="O66" s="248">
        <v>628.51</v>
      </c>
      <c r="P66" s="249">
        <v>25.29</v>
      </c>
      <c r="Q66" s="250" t="s">
        <v>368</v>
      </c>
      <c r="R66" s="246">
        <v>99</v>
      </c>
      <c r="S66" s="250">
        <v>0</v>
      </c>
      <c r="T66" s="250"/>
      <c r="U66" s="250">
        <v>118</v>
      </c>
      <c r="V66" s="250"/>
      <c r="W66" s="246">
        <v>77</v>
      </c>
      <c r="X66" s="246">
        <v>80</v>
      </c>
      <c r="Y66" s="251">
        <v>1.86</v>
      </c>
      <c r="Z66" s="251">
        <v>1.89</v>
      </c>
      <c r="AA66" s="247"/>
      <c r="AB66" s="252"/>
      <c r="AK66" s="170"/>
      <c r="AL66" s="170"/>
    </row>
    <row r="67" spans="1:38" x14ac:dyDescent="0.25">
      <c r="A67" s="2"/>
      <c r="B67" s="3"/>
      <c r="C67" s="46" t="s">
        <v>44</v>
      </c>
      <c r="D67" s="43"/>
      <c r="E67" s="29">
        <v>61</v>
      </c>
      <c r="F67" s="229">
        <v>468</v>
      </c>
      <c r="G67" s="230">
        <v>48</v>
      </c>
      <c r="H67" s="231">
        <v>334</v>
      </c>
      <c r="I67" s="230">
        <v>42</v>
      </c>
      <c r="J67" s="231">
        <v>329</v>
      </c>
      <c r="K67" s="230">
        <v>41</v>
      </c>
      <c r="L67" s="231">
        <v>382</v>
      </c>
      <c r="M67" s="230">
        <v>48</v>
      </c>
      <c r="N67" s="231">
        <v>398</v>
      </c>
      <c r="O67" s="232">
        <v>329.5</v>
      </c>
      <c r="P67" s="233">
        <v>58.84</v>
      </c>
      <c r="Q67" s="234">
        <v>100</v>
      </c>
      <c r="R67" s="230">
        <v>409</v>
      </c>
      <c r="S67" s="234">
        <v>0</v>
      </c>
      <c r="T67" s="234"/>
      <c r="U67" s="234">
        <v>409</v>
      </c>
      <c r="V67" s="234">
        <v>0</v>
      </c>
      <c r="W67" s="230">
        <v>464</v>
      </c>
      <c r="X67" s="230">
        <v>160</v>
      </c>
      <c r="Y67" s="235">
        <v>27.56</v>
      </c>
      <c r="Z67" s="235">
        <v>8.7100000000000009</v>
      </c>
      <c r="AA67" s="231"/>
      <c r="AB67" s="236" t="str">
        <f t="shared" si="0"/>
        <v/>
      </c>
      <c r="AK67" s="170"/>
      <c r="AL67" s="170"/>
    </row>
    <row r="68" spans="1:38" x14ac:dyDescent="0.25">
      <c r="A68" s="2"/>
      <c r="B68" s="3"/>
      <c r="C68" s="119" t="s">
        <v>45</v>
      </c>
      <c r="D68" s="120"/>
      <c r="E68" s="121">
        <v>62</v>
      </c>
      <c r="F68" s="245">
        <v>507</v>
      </c>
      <c r="G68" s="246">
        <v>49</v>
      </c>
      <c r="H68" s="247">
        <v>366</v>
      </c>
      <c r="I68" s="246">
        <v>43</v>
      </c>
      <c r="J68" s="247">
        <v>356</v>
      </c>
      <c r="K68" s="246">
        <v>42</v>
      </c>
      <c r="L68" s="247">
        <v>406</v>
      </c>
      <c r="M68" s="246">
        <v>48</v>
      </c>
      <c r="N68" s="247">
        <v>438</v>
      </c>
      <c r="O68" s="248">
        <v>283.25</v>
      </c>
      <c r="P68" s="249">
        <v>60.63</v>
      </c>
      <c r="Q68" s="250" t="s">
        <v>368</v>
      </c>
      <c r="R68" s="246">
        <v>394</v>
      </c>
      <c r="S68" s="250">
        <v>0</v>
      </c>
      <c r="T68" s="250"/>
      <c r="U68" s="250">
        <v>394</v>
      </c>
      <c r="V68" s="250">
        <v>0</v>
      </c>
      <c r="W68" s="246">
        <v>435</v>
      </c>
      <c r="X68" s="246">
        <v>32</v>
      </c>
      <c r="Y68" s="251">
        <v>28.5</v>
      </c>
      <c r="Z68" s="251">
        <v>1.32</v>
      </c>
      <c r="AA68" s="247"/>
      <c r="AB68" s="252" t="str">
        <f t="shared" si="0"/>
        <v/>
      </c>
      <c r="AK68" s="170"/>
      <c r="AL68" s="170"/>
    </row>
    <row r="69" spans="1:38" x14ac:dyDescent="0.25">
      <c r="A69" s="2"/>
      <c r="B69" s="3"/>
      <c r="C69" s="63" t="s">
        <v>46</v>
      </c>
      <c r="D69" s="60"/>
      <c r="E69" s="61">
        <v>63</v>
      </c>
      <c r="F69" s="339">
        <v>598</v>
      </c>
      <c r="G69" s="340">
        <v>52</v>
      </c>
      <c r="H69" s="341">
        <v>443</v>
      </c>
      <c r="I69" s="340">
        <v>46</v>
      </c>
      <c r="J69" s="341">
        <v>427</v>
      </c>
      <c r="K69" s="340">
        <v>44</v>
      </c>
      <c r="L69" s="341">
        <v>473</v>
      </c>
      <c r="M69" s="340">
        <v>49</v>
      </c>
      <c r="N69" s="341">
        <v>501</v>
      </c>
      <c r="O69" s="342">
        <v>257.82</v>
      </c>
      <c r="P69" s="343">
        <v>90.44</v>
      </c>
      <c r="Q69" s="344" t="s">
        <v>368</v>
      </c>
      <c r="R69" s="340">
        <v>507</v>
      </c>
      <c r="S69" s="344">
        <v>0</v>
      </c>
      <c r="T69" s="344"/>
      <c r="U69" s="344">
        <v>507</v>
      </c>
      <c r="V69" s="344">
        <v>0</v>
      </c>
      <c r="W69" s="340">
        <v>447</v>
      </c>
      <c r="X69" s="340">
        <v>75</v>
      </c>
      <c r="Y69" s="345">
        <v>31.46</v>
      </c>
      <c r="Z69" s="345">
        <v>3.71</v>
      </c>
      <c r="AA69" s="341"/>
      <c r="AB69" s="346" t="str">
        <f t="shared" si="0"/>
        <v/>
      </c>
      <c r="AK69" s="170"/>
      <c r="AL69" s="170"/>
    </row>
    <row r="70" spans="1:38" ht="16.5" thickBot="1" x14ac:dyDescent="0.3">
      <c r="A70" s="7"/>
      <c r="B70" s="40"/>
      <c r="C70" s="132" t="s">
        <v>47</v>
      </c>
      <c r="D70" s="133"/>
      <c r="E70" s="134">
        <v>266</v>
      </c>
      <c r="F70" s="309">
        <v>4614</v>
      </c>
      <c r="G70" s="310">
        <v>61</v>
      </c>
      <c r="H70" s="311">
        <v>3813</v>
      </c>
      <c r="I70" s="310">
        <v>60</v>
      </c>
      <c r="J70" s="311">
        <v>3644</v>
      </c>
      <c r="K70" s="310">
        <v>57</v>
      </c>
      <c r="L70" s="311">
        <v>3586</v>
      </c>
      <c r="M70" s="310">
        <v>57</v>
      </c>
      <c r="N70" s="311">
        <v>3574</v>
      </c>
      <c r="O70" s="312">
        <v>218.61</v>
      </c>
      <c r="P70" s="313">
        <v>87.3</v>
      </c>
      <c r="Q70" s="314" t="s">
        <v>368</v>
      </c>
      <c r="R70" s="310">
        <v>5993</v>
      </c>
      <c r="S70" s="314">
        <v>0</v>
      </c>
      <c r="T70" s="314"/>
      <c r="U70" s="314">
        <v>5993</v>
      </c>
      <c r="V70" s="314"/>
      <c r="W70" s="310">
        <v>6139</v>
      </c>
      <c r="X70" s="310">
        <v>818</v>
      </c>
      <c r="Y70" s="315">
        <v>429.03</v>
      </c>
      <c r="Z70" s="315">
        <v>12.34</v>
      </c>
      <c r="AA70" s="311">
        <v>3563</v>
      </c>
      <c r="AB70" s="316" t="str">
        <f t="shared" si="0"/>
        <v/>
      </c>
      <c r="AK70" s="170"/>
      <c r="AL70" s="170"/>
    </row>
    <row r="71" spans="1:38" ht="16.5" thickTop="1" x14ac:dyDescent="0.25">
      <c r="A71" s="2"/>
      <c r="B71" s="13" t="s">
        <v>48</v>
      </c>
      <c r="C71" s="46" t="s">
        <v>49</v>
      </c>
      <c r="D71" s="43"/>
      <c r="E71" s="29">
        <v>74</v>
      </c>
      <c r="F71" s="229">
        <v>1260</v>
      </c>
      <c r="G71" s="230">
        <v>178</v>
      </c>
      <c r="H71" s="231">
        <v>436</v>
      </c>
      <c r="I71" s="230">
        <v>72</v>
      </c>
      <c r="J71" s="231">
        <v>286</v>
      </c>
      <c r="K71" s="230">
        <v>47</v>
      </c>
      <c r="L71" s="231">
        <v>283</v>
      </c>
      <c r="M71" s="230">
        <v>47</v>
      </c>
      <c r="N71" s="231">
        <v>284</v>
      </c>
      <c r="O71" s="232">
        <v>729.47</v>
      </c>
      <c r="P71" s="233">
        <v>61.18</v>
      </c>
      <c r="Q71" s="234" t="s">
        <v>368</v>
      </c>
      <c r="R71" s="230">
        <v>715</v>
      </c>
      <c r="S71" s="234">
        <v>0</v>
      </c>
      <c r="T71" s="234"/>
      <c r="U71" s="234">
        <v>715</v>
      </c>
      <c r="V71" s="234"/>
      <c r="W71" s="230">
        <v>280</v>
      </c>
      <c r="X71" s="230">
        <v>284</v>
      </c>
      <c r="Y71" s="235">
        <v>6.48</v>
      </c>
      <c r="Z71" s="235">
        <v>0.98</v>
      </c>
      <c r="AA71" s="231"/>
      <c r="AB71" s="236" t="str">
        <f t="shared" si="0"/>
        <v/>
      </c>
      <c r="AK71" s="170"/>
      <c r="AL71" s="170"/>
    </row>
    <row r="72" spans="1:38" x14ac:dyDescent="0.25">
      <c r="A72" s="2"/>
      <c r="B72" s="3"/>
      <c r="C72" s="119" t="s">
        <v>50</v>
      </c>
      <c r="D72" s="120"/>
      <c r="E72" s="121">
        <v>76</v>
      </c>
      <c r="F72" s="245">
        <v>1522</v>
      </c>
      <c r="G72" s="246">
        <v>184</v>
      </c>
      <c r="H72" s="247">
        <v>556</v>
      </c>
      <c r="I72" s="246">
        <v>79</v>
      </c>
      <c r="J72" s="247">
        <v>364</v>
      </c>
      <c r="K72" s="246">
        <v>52</v>
      </c>
      <c r="L72" s="247">
        <v>363</v>
      </c>
      <c r="M72" s="246">
        <v>52</v>
      </c>
      <c r="N72" s="247">
        <v>361</v>
      </c>
      <c r="O72" s="248">
        <v>605.42999999999995</v>
      </c>
      <c r="P72" s="249">
        <v>67.78</v>
      </c>
      <c r="Q72" s="250" t="s">
        <v>368</v>
      </c>
      <c r="R72" s="246">
        <v>1185</v>
      </c>
      <c r="S72" s="250">
        <v>0</v>
      </c>
      <c r="T72" s="250"/>
      <c r="U72" s="250">
        <v>1185</v>
      </c>
      <c r="V72" s="250">
        <v>-63</v>
      </c>
      <c r="W72" s="246">
        <v>860</v>
      </c>
      <c r="X72" s="246">
        <v>78</v>
      </c>
      <c r="Y72" s="251">
        <v>6.56</v>
      </c>
      <c r="Z72" s="251">
        <v>0.88</v>
      </c>
      <c r="AA72" s="247">
        <v>410</v>
      </c>
      <c r="AB72" s="252" t="str">
        <f t="shared" si="0"/>
        <v/>
      </c>
      <c r="AK72" s="170"/>
      <c r="AL72" s="170"/>
    </row>
    <row r="73" spans="1:38" x14ac:dyDescent="0.25">
      <c r="A73" s="2"/>
      <c r="B73" s="3"/>
      <c r="C73" s="46" t="s">
        <v>161</v>
      </c>
      <c r="D73" s="43"/>
      <c r="E73" s="29">
        <v>71</v>
      </c>
      <c r="F73" s="229">
        <v>120</v>
      </c>
      <c r="G73" s="230">
        <v>103</v>
      </c>
      <c r="H73" s="231">
        <v>57</v>
      </c>
      <c r="I73" s="230">
        <v>64</v>
      </c>
      <c r="J73" s="231">
        <v>42</v>
      </c>
      <c r="K73" s="230">
        <v>47</v>
      </c>
      <c r="L73" s="231">
        <v>40</v>
      </c>
      <c r="M73" s="230">
        <v>45</v>
      </c>
      <c r="N73" s="231">
        <v>40</v>
      </c>
      <c r="O73" s="232">
        <v>794.33</v>
      </c>
      <c r="P73" s="233">
        <v>31.78</v>
      </c>
      <c r="Q73" s="234" t="s">
        <v>368</v>
      </c>
      <c r="R73" s="230">
        <v>39</v>
      </c>
      <c r="S73" s="234">
        <v>0</v>
      </c>
      <c r="T73" s="234"/>
      <c r="U73" s="234">
        <v>46</v>
      </c>
      <c r="V73" s="234"/>
      <c r="W73" s="230">
        <v>41</v>
      </c>
      <c r="X73" s="230">
        <v>40</v>
      </c>
      <c r="Y73" s="235">
        <v>0.42</v>
      </c>
      <c r="Z73" s="235">
        <v>0.1</v>
      </c>
      <c r="AA73" s="231"/>
      <c r="AB73" s="236" t="str">
        <f t="shared" si="0"/>
        <v/>
      </c>
      <c r="AK73" s="170"/>
      <c r="AL73" s="170"/>
    </row>
    <row r="74" spans="1:38" x14ac:dyDescent="0.25">
      <c r="A74" s="2"/>
      <c r="B74" s="3"/>
      <c r="C74" s="119" t="s">
        <v>162</v>
      </c>
      <c r="D74" s="120"/>
      <c r="E74" s="121">
        <v>72</v>
      </c>
      <c r="F74" s="245">
        <v>133</v>
      </c>
      <c r="G74" s="246">
        <v>108</v>
      </c>
      <c r="H74" s="247">
        <v>62</v>
      </c>
      <c r="I74" s="246">
        <v>66</v>
      </c>
      <c r="J74" s="247">
        <v>46</v>
      </c>
      <c r="K74" s="246">
        <v>49</v>
      </c>
      <c r="L74" s="247">
        <v>44</v>
      </c>
      <c r="M74" s="246">
        <v>47</v>
      </c>
      <c r="N74" s="247">
        <v>44</v>
      </c>
      <c r="O74" s="248">
        <v>705.11</v>
      </c>
      <c r="P74" s="249">
        <v>21.93</v>
      </c>
      <c r="Q74" s="250" t="s">
        <v>368</v>
      </c>
      <c r="R74" s="246">
        <v>37</v>
      </c>
      <c r="S74" s="250">
        <v>0</v>
      </c>
      <c r="T74" s="250"/>
      <c r="U74" s="250">
        <v>44</v>
      </c>
      <c r="V74" s="250"/>
      <c r="W74" s="246">
        <v>43</v>
      </c>
      <c r="X74" s="246">
        <v>4</v>
      </c>
      <c r="Y74" s="251">
        <v>0.43</v>
      </c>
      <c r="Z74" s="251">
        <v>0.02</v>
      </c>
      <c r="AA74" s="247"/>
      <c r="AB74" s="252" t="str">
        <f t="shared" si="0"/>
        <v/>
      </c>
      <c r="AK74" s="170"/>
      <c r="AL74" s="170"/>
    </row>
    <row r="75" spans="1:38" x14ac:dyDescent="0.25">
      <c r="A75" s="2"/>
      <c r="B75" s="3"/>
      <c r="C75" s="46" t="s">
        <v>51</v>
      </c>
      <c r="D75" s="43"/>
      <c r="E75" s="29">
        <v>73</v>
      </c>
      <c r="F75" s="229">
        <v>185</v>
      </c>
      <c r="G75" s="230">
        <v>127</v>
      </c>
      <c r="H75" s="231">
        <v>83</v>
      </c>
      <c r="I75" s="230">
        <v>74</v>
      </c>
      <c r="J75" s="231">
        <v>61</v>
      </c>
      <c r="K75" s="230">
        <v>55</v>
      </c>
      <c r="L75" s="231">
        <v>60</v>
      </c>
      <c r="M75" s="230">
        <v>54</v>
      </c>
      <c r="N75" s="231">
        <v>59</v>
      </c>
      <c r="O75" s="232">
        <v>606.30999999999995</v>
      </c>
      <c r="P75" s="233">
        <v>52.44</v>
      </c>
      <c r="Q75" s="234" t="s">
        <v>368</v>
      </c>
      <c r="R75" s="230">
        <v>0</v>
      </c>
      <c r="S75" s="234">
        <v>0</v>
      </c>
      <c r="T75" s="234"/>
      <c r="U75" s="234">
        <v>10</v>
      </c>
      <c r="V75" s="234">
        <v>63</v>
      </c>
      <c r="W75" s="230">
        <v>57</v>
      </c>
      <c r="X75" s="230">
        <v>15</v>
      </c>
      <c r="Y75" s="235">
        <v>0.43</v>
      </c>
      <c r="Z75" s="235">
        <v>0.01</v>
      </c>
      <c r="AA75" s="231">
        <v>10</v>
      </c>
      <c r="AB75" s="236" t="str">
        <f t="shared" si="0"/>
        <v/>
      </c>
      <c r="AK75" s="170"/>
      <c r="AL75" s="170"/>
    </row>
    <row r="76" spans="1:38" x14ac:dyDescent="0.25">
      <c r="A76" s="2"/>
      <c r="B76" s="3"/>
      <c r="C76" s="119" t="s">
        <v>52</v>
      </c>
      <c r="D76" s="120"/>
      <c r="E76" s="121">
        <v>77</v>
      </c>
      <c r="F76" s="245">
        <v>1869</v>
      </c>
      <c r="G76" s="246">
        <v>168</v>
      </c>
      <c r="H76" s="247">
        <v>692</v>
      </c>
      <c r="I76" s="246">
        <v>75</v>
      </c>
      <c r="J76" s="247">
        <v>458</v>
      </c>
      <c r="K76" s="246">
        <v>50</v>
      </c>
      <c r="L76" s="247">
        <v>450</v>
      </c>
      <c r="M76" s="246">
        <v>49</v>
      </c>
      <c r="N76" s="247">
        <v>443</v>
      </c>
      <c r="O76" s="248">
        <v>503.49</v>
      </c>
      <c r="P76" s="249">
        <v>87.55</v>
      </c>
      <c r="Q76" s="250">
        <v>100</v>
      </c>
      <c r="R76" s="246">
        <v>1102</v>
      </c>
      <c r="S76" s="250">
        <v>61</v>
      </c>
      <c r="T76" s="250"/>
      <c r="U76" s="250">
        <v>1163</v>
      </c>
      <c r="V76" s="250"/>
      <c r="W76" s="246">
        <v>1255</v>
      </c>
      <c r="X76" s="246">
        <v>23</v>
      </c>
      <c r="Y76" s="251">
        <v>7.29</v>
      </c>
      <c r="Z76" s="251">
        <v>2.2799999999999998</v>
      </c>
      <c r="AA76" s="247"/>
      <c r="AB76" s="252" t="str">
        <f t="shared" si="0"/>
        <v/>
      </c>
      <c r="AK76" s="170"/>
      <c r="AL76" s="170"/>
    </row>
    <row r="77" spans="1:38" x14ac:dyDescent="0.25">
      <c r="A77" s="2"/>
      <c r="B77" s="3"/>
      <c r="C77" s="46" t="s">
        <v>53</v>
      </c>
      <c r="D77" s="43"/>
      <c r="E77" s="29">
        <v>78</v>
      </c>
      <c r="F77" s="229">
        <v>1928</v>
      </c>
      <c r="G77" s="230">
        <v>165</v>
      </c>
      <c r="H77" s="231">
        <v>724</v>
      </c>
      <c r="I77" s="230">
        <v>75</v>
      </c>
      <c r="J77" s="231">
        <v>472</v>
      </c>
      <c r="K77" s="230">
        <v>49</v>
      </c>
      <c r="L77" s="231">
        <v>463</v>
      </c>
      <c r="M77" s="230">
        <v>48</v>
      </c>
      <c r="N77" s="231">
        <v>454</v>
      </c>
      <c r="O77" s="232">
        <v>396.59</v>
      </c>
      <c r="P77" s="233">
        <v>94.33</v>
      </c>
      <c r="Q77" s="234" t="s">
        <v>368</v>
      </c>
      <c r="R77" s="230">
        <v>1284</v>
      </c>
      <c r="S77" s="234">
        <v>0</v>
      </c>
      <c r="T77" s="234"/>
      <c r="U77" s="234">
        <v>1284</v>
      </c>
      <c r="V77" s="234"/>
      <c r="W77" s="230">
        <v>1130</v>
      </c>
      <c r="X77" s="230">
        <v>9</v>
      </c>
      <c r="Y77" s="235">
        <v>7.42</v>
      </c>
      <c r="Z77" s="235">
        <v>0.62</v>
      </c>
      <c r="AA77" s="231"/>
      <c r="AB77" s="236" t="str">
        <f t="shared" ref="AB77:AB149" si="1">IF(Q77="-","",IF(TEXT(P77,"000,00")&gt;TEXT(Q77,"000,00"),"OVE",""))</f>
        <v/>
      </c>
      <c r="AK77" s="170"/>
      <c r="AL77" s="170"/>
    </row>
    <row r="78" spans="1:38" x14ac:dyDescent="0.25">
      <c r="A78" s="2"/>
      <c r="B78" s="3"/>
      <c r="C78" s="119" t="s">
        <v>54</v>
      </c>
      <c r="D78" s="120"/>
      <c r="E78" s="121">
        <v>222</v>
      </c>
      <c r="F78" s="245">
        <v>2344</v>
      </c>
      <c r="G78" s="246">
        <v>156</v>
      </c>
      <c r="H78" s="247">
        <v>831</v>
      </c>
      <c r="I78" s="246">
        <v>67</v>
      </c>
      <c r="J78" s="247">
        <v>551</v>
      </c>
      <c r="K78" s="246">
        <v>45</v>
      </c>
      <c r="L78" s="247">
        <v>528</v>
      </c>
      <c r="M78" s="246">
        <v>43</v>
      </c>
      <c r="N78" s="247">
        <v>513</v>
      </c>
      <c r="O78" s="248">
        <v>324.38</v>
      </c>
      <c r="P78" s="249">
        <v>68.760000000000005</v>
      </c>
      <c r="Q78" s="250" t="s">
        <v>368</v>
      </c>
      <c r="R78" s="246">
        <v>1326</v>
      </c>
      <c r="S78" s="250">
        <v>0</v>
      </c>
      <c r="T78" s="250"/>
      <c r="U78" s="250">
        <v>1326</v>
      </c>
      <c r="V78" s="250"/>
      <c r="W78" s="246">
        <v>1405</v>
      </c>
      <c r="X78" s="246">
        <v>56</v>
      </c>
      <c r="Y78" s="251">
        <v>8.5</v>
      </c>
      <c r="Z78" s="251">
        <v>1.55</v>
      </c>
      <c r="AA78" s="247"/>
      <c r="AB78" s="252" t="str">
        <f t="shared" si="1"/>
        <v/>
      </c>
      <c r="AK78" s="170"/>
      <c r="AL78" s="170"/>
    </row>
    <row r="79" spans="1:38" ht="16.5" thickBot="1" x14ac:dyDescent="0.3">
      <c r="A79" s="7"/>
      <c r="B79" s="8"/>
      <c r="C79" s="416" t="s">
        <v>249</v>
      </c>
      <c r="D79" s="417"/>
      <c r="E79" s="418">
        <v>81</v>
      </c>
      <c r="F79" s="419">
        <v>2509</v>
      </c>
      <c r="G79" s="420">
        <v>155</v>
      </c>
      <c r="H79" s="421">
        <v>878</v>
      </c>
      <c r="I79" s="420">
        <v>66</v>
      </c>
      <c r="J79" s="421">
        <v>583</v>
      </c>
      <c r="K79" s="420">
        <v>44</v>
      </c>
      <c r="L79" s="421">
        <v>556</v>
      </c>
      <c r="M79" s="420">
        <v>42</v>
      </c>
      <c r="N79" s="421">
        <v>538</v>
      </c>
      <c r="O79" s="422">
        <v>258.49</v>
      </c>
      <c r="P79" s="423">
        <v>47.94</v>
      </c>
      <c r="Q79" s="424" t="s">
        <v>368</v>
      </c>
      <c r="R79" s="420">
        <v>1240</v>
      </c>
      <c r="S79" s="424">
        <v>0</v>
      </c>
      <c r="T79" s="424"/>
      <c r="U79" s="424">
        <v>1240</v>
      </c>
      <c r="V79" s="424">
        <v>0</v>
      </c>
      <c r="W79" s="420">
        <v>1271</v>
      </c>
      <c r="X79" s="420">
        <v>22</v>
      </c>
      <c r="Y79" s="425">
        <v>9.48</v>
      </c>
      <c r="Z79" s="425">
        <v>0</v>
      </c>
      <c r="AA79" s="421"/>
      <c r="AB79" s="426"/>
      <c r="AK79" s="170"/>
      <c r="AL79" s="170"/>
    </row>
    <row r="80" spans="1:38" ht="16.5" thickTop="1" x14ac:dyDescent="0.25">
      <c r="A80" s="9" t="s">
        <v>55</v>
      </c>
      <c r="B80" s="23" t="s">
        <v>59</v>
      </c>
      <c r="C80" s="141" t="s">
        <v>176</v>
      </c>
      <c r="D80" s="430"/>
      <c r="E80" s="431">
        <v>215</v>
      </c>
      <c r="F80" s="432">
        <v>672</v>
      </c>
      <c r="G80" s="379">
        <v>185</v>
      </c>
      <c r="H80" s="381">
        <v>194</v>
      </c>
      <c r="I80" s="379">
        <v>53</v>
      </c>
      <c r="J80" s="381">
        <v>249</v>
      </c>
      <c r="K80" s="379">
        <v>68</v>
      </c>
      <c r="L80" s="381">
        <v>160</v>
      </c>
      <c r="M80" s="379">
        <v>44</v>
      </c>
      <c r="N80" s="381">
        <v>141</v>
      </c>
      <c r="O80" s="376">
        <v>638.77</v>
      </c>
      <c r="P80" s="377">
        <v>68.13</v>
      </c>
      <c r="Q80" s="378" t="s">
        <v>368</v>
      </c>
      <c r="R80" s="379">
        <v>446</v>
      </c>
      <c r="S80" s="378">
        <v>0</v>
      </c>
      <c r="T80" s="378"/>
      <c r="U80" s="378">
        <v>446</v>
      </c>
      <c r="V80" s="378">
        <v>0</v>
      </c>
      <c r="W80" s="379">
        <v>138</v>
      </c>
      <c r="X80" s="379">
        <v>141</v>
      </c>
      <c r="Y80" s="380">
        <v>0.38</v>
      </c>
      <c r="Z80" s="380">
        <v>2.25</v>
      </c>
      <c r="AA80" s="381"/>
      <c r="AB80" s="382" t="str">
        <f t="shared" si="1"/>
        <v/>
      </c>
      <c r="AK80" s="170"/>
      <c r="AL80" s="170"/>
    </row>
    <row r="81" spans="1:38" x14ac:dyDescent="0.25">
      <c r="A81" s="9"/>
      <c r="B81" s="21" t="s">
        <v>149</v>
      </c>
      <c r="C81" s="62" t="s">
        <v>360</v>
      </c>
      <c r="D81" s="64"/>
      <c r="E81" s="65">
        <v>88</v>
      </c>
      <c r="F81" s="323">
        <v>723</v>
      </c>
      <c r="G81" s="324">
        <v>273</v>
      </c>
      <c r="H81" s="325">
        <v>123</v>
      </c>
      <c r="I81" s="324">
        <v>45</v>
      </c>
      <c r="J81" s="325">
        <v>116</v>
      </c>
      <c r="K81" s="324">
        <v>42</v>
      </c>
      <c r="L81" s="325">
        <v>116</v>
      </c>
      <c r="M81" s="324">
        <v>42</v>
      </c>
      <c r="N81" s="325">
        <v>111</v>
      </c>
      <c r="O81" s="326">
        <v>752.53</v>
      </c>
      <c r="P81" s="327">
        <v>37.42</v>
      </c>
      <c r="Q81" s="328" t="s">
        <v>368</v>
      </c>
      <c r="R81" s="324">
        <v>65</v>
      </c>
      <c r="S81" s="328">
        <v>0</v>
      </c>
      <c r="T81" s="328"/>
      <c r="U81" s="328">
        <v>65</v>
      </c>
      <c r="V81" s="328">
        <v>0</v>
      </c>
      <c r="W81" s="324">
        <v>110</v>
      </c>
      <c r="X81" s="324">
        <v>111</v>
      </c>
      <c r="Y81" s="329">
        <v>0.56999999999999995</v>
      </c>
      <c r="Z81" s="329">
        <v>-0.01</v>
      </c>
      <c r="AA81" s="325"/>
      <c r="AB81" s="330"/>
      <c r="AK81" s="170"/>
      <c r="AL81" s="170"/>
    </row>
    <row r="82" spans="1:38" x14ac:dyDescent="0.25">
      <c r="A82" s="9"/>
      <c r="B82" s="23"/>
      <c r="C82" s="119" t="s">
        <v>281</v>
      </c>
      <c r="D82" s="120"/>
      <c r="E82" s="121">
        <v>89</v>
      </c>
      <c r="F82" s="245">
        <v>902</v>
      </c>
      <c r="G82" s="246">
        <v>275</v>
      </c>
      <c r="H82" s="247">
        <v>158</v>
      </c>
      <c r="I82" s="246">
        <v>48</v>
      </c>
      <c r="J82" s="247">
        <v>140</v>
      </c>
      <c r="K82" s="246">
        <v>42</v>
      </c>
      <c r="L82" s="247">
        <v>144</v>
      </c>
      <c r="M82" s="246">
        <v>43</v>
      </c>
      <c r="N82" s="247">
        <v>132</v>
      </c>
      <c r="O82" s="248">
        <v>703.29</v>
      </c>
      <c r="P82" s="249">
        <v>30.07</v>
      </c>
      <c r="Q82" s="250" t="s">
        <v>368</v>
      </c>
      <c r="R82" s="246">
        <v>120</v>
      </c>
      <c r="S82" s="250">
        <v>13</v>
      </c>
      <c r="T82" s="250"/>
      <c r="U82" s="250">
        <v>133</v>
      </c>
      <c r="V82" s="250">
        <v>0</v>
      </c>
      <c r="W82" s="246">
        <v>95</v>
      </c>
      <c r="X82" s="246">
        <v>27</v>
      </c>
      <c r="Y82" s="251">
        <v>1</v>
      </c>
      <c r="Z82" s="251">
        <v>0.66</v>
      </c>
      <c r="AA82" s="247"/>
      <c r="AB82" s="252"/>
      <c r="AK82" s="170"/>
      <c r="AL82" s="170"/>
    </row>
    <row r="83" spans="1:38" x14ac:dyDescent="0.25">
      <c r="A83" s="9"/>
      <c r="B83" s="31"/>
      <c r="C83" s="63" t="s">
        <v>177</v>
      </c>
      <c r="D83" s="60"/>
      <c r="E83" s="61">
        <v>216</v>
      </c>
      <c r="F83" s="339">
        <v>1112</v>
      </c>
      <c r="G83" s="340">
        <v>303</v>
      </c>
      <c r="H83" s="341">
        <v>186</v>
      </c>
      <c r="I83" s="340">
        <v>50</v>
      </c>
      <c r="J83" s="341">
        <v>158</v>
      </c>
      <c r="K83" s="340">
        <v>43</v>
      </c>
      <c r="L83" s="341">
        <v>153</v>
      </c>
      <c r="M83" s="340">
        <v>41</v>
      </c>
      <c r="N83" s="341">
        <v>143</v>
      </c>
      <c r="O83" s="342">
        <v>658.53</v>
      </c>
      <c r="P83" s="343">
        <v>70.599999999999994</v>
      </c>
      <c r="Q83" s="344" t="s">
        <v>368</v>
      </c>
      <c r="R83" s="340">
        <v>115</v>
      </c>
      <c r="S83" s="344">
        <v>0</v>
      </c>
      <c r="T83" s="344"/>
      <c r="U83" s="344">
        <v>115</v>
      </c>
      <c r="V83" s="344">
        <v>0</v>
      </c>
      <c r="W83" s="340">
        <v>136</v>
      </c>
      <c r="X83" s="340">
        <v>5</v>
      </c>
      <c r="Y83" s="345">
        <v>1.1200000000000001</v>
      </c>
      <c r="Z83" s="345">
        <v>0.9</v>
      </c>
      <c r="AA83" s="341"/>
      <c r="AB83" s="346" t="str">
        <f t="shared" si="1"/>
        <v/>
      </c>
      <c r="AK83" s="170"/>
      <c r="AL83" s="170"/>
    </row>
    <row r="84" spans="1:38" x14ac:dyDescent="0.25">
      <c r="A84" s="9"/>
      <c r="B84" s="41"/>
      <c r="C84" s="119" t="s">
        <v>56</v>
      </c>
      <c r="D84" s="120"/>
      <c r="E84" s="121">
        <v>217</v>
      </c>
      <c r="F84" s="245">
        <v>1980</v>
      </c>
      <c r="G84" s="246">
        <v>214</v>
      </c>
      <c r="H84" s="247">
        <v>549</v>
      </c>
      <c r="I84" s="246">
        <v>59</v>
      </c>
      <c r="J84" s="247">
        <v>632</v>
      </c>
      <c r="K84" s="246">
        <v>68</v>
      </c>
      <c r="L84" s="247">
        <v>494</v>
      </c>
      <c r="M84" s="246">
        <v>53</v>
      </c>
      <c r="N84" s="247">
        <v>442</v>
      </c>
      <c r="O84" s="248">
        <v>473.31</v>
      </c>
      <c r="P84" s="249">
        <v>52.46</v>
      </c>
      <c r="Q84" s="250" t="s">
        <v>368</v>
      </c>
      <c r="R84" s="246">
        <v>954</v>
      </c>
      <c r="S84" s="250">
        <v>0</v>
      </c>
      <c r="T84" s="250"/>
      <c r="U84" s="250">
        <v>954</v>
      </c>
      <c r="V84" s="250"/>
      <c r="W84" s="246">
        <v>691</v>
      </c>
      <c r="X84" s="246">
        <v>135</v>
      </c>
      <c r="Y84" s="251">
        <v>1.81</v>
      </c>
      <c r="Z84" s="251">
        <v>0.77</v>
      </c>
      <c r="AA84" s="247"/>
      <c r="AB84" s="252" t="str">
        <f t="shared" si="1"/>
        <v/>
      </c>
      <c r="AK84" s="170"/>
      <c r="AL84" s="170"/>
    </row>
    <row r="85" spans="1:38" x14ac:dyDescent="0.25">
      <c r="A85" s="2"/>
      <c r="B85" s="17"/>
      <c r="C85" s="63" t="s">
        <v>57</v>
      </c>
      <c r="D85" s="43"/>
      <c r="E85" s="29">
        <v>92</v>
      </c>
      <c r="F85" s="339">
        <v>2654</v>
      </c>
      <c r="G85" s="340">
        <v>204</v>
      </c>
      <c r="H85" s="341">
        <v>712</v>
      </c>
      <c r="I85" s="340">
        <v>54</v>
      </c>
      <c r="J85" s="341">
        <v>947</v>
      </c>
      <c r="K85" s="340">
        <v>72</v>
      </c>
      <c r="L85" s="341">
        <v>690</v>
      </c>
      <c r="M85" s="340">
        <v>53</v>
      </c>
      <c r="N85" s="341">
        <v>594</v>
      </c>
      <c r="O85" s="342">
        <v>368.47</v>
      </c>
      <c r="P85" s="343">
        <v>73.17</v>
      </c>
      <c r="Q85" s="344" t="s">
        <v>368</v>
      </c>
      <c r="R85" s="340">
        <v>1309</v>
      </c>
      <c r="S85" s="344">
        <v>0</v>
      </c>
      <c r="T85" s="344"/>
      <c r="U85" s="344">
        <v>1309</v>
      </c>
      <c r="V85" s="344"/>
      <c r="W85" s="340">
        <v>1071</v>
      </c>
      <c r="X85" s="340">
        <v>127</v>
      </c>
      <c r="Y85" s="345">
        <v>3.57</v>
      </c>
      <c r="Z85" s="345">
        <v>4.59</v>
      </c>
      <c r="AA85" s="341"/>
      <c r="AB85" s="346" t="str">
        <f t="shared" si="1"/>
        <v/>
      </c>
      <c r="AK85" s="170"/>
      <c r="AL85" s="170"/>
    </row>
    <row r="86" spans="1:38" x14ac:dyDescent="0.25">
      <c r="A86" s="2"/>
      <c r="B86" s="21" t="s">
        <v>58</v>
      </c>
      <c r="C86" s="128" t="s">
        <v>58</v>
      </c>
      <c r="D86" s="135"/>
      <c r="E86" s="136">
        <v>93</v>
      </c>
      <c r="F86" s="293">
        <v>112</v>
      </c>
      <c r="G86" s="294">
        <v>143</v>
      </c>
      <c r="H86" s="295">
        <v>62</v>
      </c>
      <c r="I86" s="294">
        <v>90</v>
      </c>
      <c r="J86" s="295">
        <v>83</v>
      </c>
      <c r="K86" s="294">
        <v>120</v>
      </c>
      <c r="L86" s="295">
        <v>54</v>
      </c>
      <c r="M86" s="294">
        <v>79</v>
      </c>
      <c r="N86" s="295">
        <v>50</v>
      </c>
      <c r="O86" s="296">
        <v>596.49</v>
      </c>
      <c r="P86" s="297">
        <v>84.51</v>
      </c>
      <c r="Q86" s="298" t="s">
        <v>368</v>
      </c>
      <c r="R86" s="294">
        <v>90</v>
      </c>
      <c r="S86" s="298">
        <v>0</v>
      </c>
      <c r="T86" s="298"/>
      <c r="U86" s="298">
        <v>90</v>
      </c>
      <c r="V86" s="298"/>
      <c r="W86" s="294">
        <v>58</v>
      </c>
      <c r="X86" s="294">
        <v>50</v>
      </c>
      <c r="Y86" s="299">
        <v>0.36</v>
      </c>
      <c r="Z86" s="299">
        <v>3</v>
      </c>
      <c r="AA86" s="295"/>
      <c r="AB86" s="300" t="str">
        <f t="shared" si="1"/>
        <v/>
      </c>
      <c r="AK86" s="170"/>
      <c r="AL86" s="170"/>
    </row>
    <row r="87" spans="1:38" x14ac:dyDescent="0.25">
      <c r="A87" s="2"/>
      <c r="B87" s="32"/>
      <c r="C87" s="63" t="s">
        <v>160</v>
      </c>
      <c r="D87" s="60"/>
      <c r="E87" s="61">
        <v>220</v>
      </c>
      <c r="F87" s="339">
        <v>193</v>
      </c>
      <c r="G87" s="340">
        <v>143</v>
      </c>
      <c r="H87" s="341">
        <v>106</v>
      </c>
      <c r="I87" s="340">
        <v>92</v>
      </c>
      <c r="J87" s="341">
        <v>152</v>
      </c>
      <c r="K87" s="340">
        <v>131</v>
      </c>
      <c r="L87" s="341">
        <v>95</v>
      </c>
      <c r="M87" s="340">
        <v>82</v>
      </c>
      <c r="N87" s="341">
        <v>87</v>
      </c>
      <c r="O87" s="342">
        <v>327.86</v>
      </c>
      <c r="P87" s="343">
        <v>67.790000000000006</v>
      </c>
      <c r="Q87" s="344" t="s">
        <v>368</v>
      </c>
      <c r="R87" s="344">
        <v>133</v>
      </c>
      <c r="S87" s="344">
        <v>0</v>
      </c>
      <c r="T87" s="344"/>
      <c r="U87" s="344">
        <v>133</v>
      </c>
      <c r="V87" s="344"/>
      <c r="W87" s="340">
        <v>113</v>
      </c>
      <c r="X87" s="340">
        <v>36</v>
      </c>
      <c r="Y87" s="345">
        <v>0.42</v>
      </c>
      <c r="Z87" s="345">
        <v>0.18</v>
      </c>
      <c r="AA87" s="341"/>
      <c r="AB87" s="346" t="str">
        <f t="shared" si="1"/>
        <v/>
      </c>
      <c r="AK87" s="170"/>
      <c r="AL87" s="170"/>
    </row>
    <row r="88" spans="1:38" x14ac:dyDescent="0.25">
      <c r="A88" s="2"/>
      <c r="B88" s="50"/>
      <c r="C88" s="125" t="s">
        <v>231</v>
      </c>
      <c r="D88" s="126"/>
      <c r="E88" s="127">
        <v>94</v>
      </c>
      <c r="F88" s="269">
        <v>3428</v>
      </c>
      <c r="G88" s="270">
        <v>212</v>
      </c>
      <c r="H88" s="271">
        <v>1019</v>
      </c>
      <c r="I88" s="270">
        <v>63</v>
      </c>
      <c r="J88" s="271">
        <v>1448</v>
      </c>
      <c r="K88" s="270">
        <v>90</v>
      </c>
      <c r="L88" s="271">
        <v>1099</v>
      </c>
      <c r="M88" s="270">
        <v>68</v>
      </c>
      <c r="N88" s="271">
        <v>932</v>
      </c>
      <c r="O88" s="272">
        <v>264.35000000000002</v>
      </c>
      <c r="P88" s="273">
        <v>34.68</v>
      </c>
      <c r="Q88" s="274" t="s">
        <v>368</v>
      </c>
      <c r="R88" s="270">
        <v>1595</v>
      </c>
      <c r="S88" s="274">
        <v>76</v>
      </c>
      <c r="T88" s="274"/>
      <c r="U88" s="274">
        <v>1671</v>
      </c>
      <c r="V88" s="274">
        <v>0</v>
      </c>
      <c r="W88" s="270">
        <v>1589</v>
      </c>
      <c r="X88" s="270">
        <v>184</v>
      </c>
      <c r="Y88" s="275">
        <v>4.8499999999999996</v>
      </c>
      <c r="Z88" s="275">
        <v>2.5099999999999998</v>
      </c>
      <c r="AA88" s="271"/>
      <c r="AB88" s="276"/>
      <c r="AK88" s="170"/>
      <c r="AL88" s="170"/>
    </row>
    <row r="89" spans="1:38" x14ac:dyDescent="0.25">
      <c r="A89" s="2"/>
      <c r="B89" s="37" t="s">
        <v>143</v>
      </c>
      <c r="C89" s="66" t="s">
        <v>178</v>
      </c>
      <c r="D89" s="67"/>
      <c r="E89" s="68">
        <v>286</v>
      </c>
      <c r="F89" s="331">
        <v>166</v>
      </c>
      <c r="G89" s="332">
        <v>184</v>
      </c>
      <c r="H89" s="333">
        <v>65</v>
      </c>
      <c r="I89" s="332">
        <v>76</v>
      </c>
      <c r="J89" s="333">
        <v>50</v>
      </c>
      <c r="K89" s="332">
        <v>59</v>
      </c>
      <c r="L89" s="333">
        <v>46</v>
      </c>
      <c r="M89" s="332">
        <v>54</v>
      </c>
      <c r="N89" s="333">
        <v>51</v>
      </c>
      <c r="O89" s="334">
        <v>546.5</v>
      </c>
      <c r="P89" s="335">
        <v>48.1</v>
      </c>
      <c r="Q89" s="336" t="s">
        <v>368</v>
      </c>
      <c r="R89" s="332">
        <v>40</v>
      </c>
      <c r="S89" s="336">
        <v>0</v>
      </c>
      <c r="T89" s="336"/>
      <c r="U89" s="336">
        <v>41</v>
      </c>
      <c r="V89" s="336">
        <v>0</v>
      </c>
      <c r="W89" s="332">
        <v>51</v>
      </c>
      <c r="X89" s="332">
        <v>51</v>
      </c>
      <c r="Y89" s="337">
        <v>0.09</v>
      </c>
      <c r="Z89" s="337">
        <v>0.05</v>
      </c>
      <c r="AA89" s="333"/>
      <c r="AB89" s="338" t="str">
        <f t="shared" si="1"/>
        <v/>
      </c>
      <c r="AK89" s="170"/>
      <c r="AL89" s="170"/>
    </row>
    <row r="90" spans="1:38" x14ac:dyDescent="0.25">
      <c r="A90" s="2"/>
      <c r="B90" s="5" t="s">
        <v>232</v>
      </c>
      <c r="C90" s="128" t="s">
        <v>233</v>
      </c>
      <c r="D90" s="135"/>
      <c r="E90" s="121">
        <v>102</v>
      </c>
      <c r="F90" s="245">
        <v>283</v>
      </c>
      <c r="G90" s="246">
        <v>95</v>
      </c>
      <c r="H90" s="247">
        <v>219</v>
      </c>
      <c r="I90" s="246">
        <v>80</v>
      </c>
      <c r="J90" s="247">
        <v>192</v>
      </c>
      <c r="K90" s="246">
        <v>70</v>
      </c>
      <c r="L90" s="247">
        <v>170</v>
      </c>
      <c r="M90" s="246">
        <v>62</v>
      </c>
      <c r="N90" s="247">
        <v>164</v>
      </c>
      <c r="O90" s="248">
        <v>154.49</v>
      </c>
      <c r="P90" s="249">
        <v>82</v>
      </c>
      <c r="Q90" s="250" t="s">
        <v>368</v>
      </c>
      <c r="R90" s="246">
        <v>148</v>
      </c>
      <c r="S90" s="250">
        <v>0</v>
      </c>
      <c r="T90" s="250"/>
      <c r="U90" s="250">
        <v>148</v>
      </c>
      <c r="V90" s="250"/>
      <c r="W90" s="246">
        <v>140</v>
      </c>
      <c r="X90" s="246">
        <v>164</v>
      </c>
      <c r="Y90" s="251">
        <v>0.56999999999999995</v>
      </c>
      <c r="Z90" s="251">
        <v>0.28000000000000003</v>
      </c>
      <c r="AA90" s="247"/>
      <c r="AB90" s="252"/>
      <c r="AK90" s="170"/>
      <c r="AL90" s="170"/>
    </row>
    <row r="91" spans="1:38" ht="16.5" thickBot="1" x14ac:dyDescent="0.3">
      <c r="A91" s="7"/>
      <c r="B91" s="18"/>
      <c r="C91" s="416" t="s">
        <v>234</v>
      </c>
      <c r="D91" s="417"/>
      <c r="E91" s="418">
        <v>103</v>
      </c>
      <c r="F91" s="419">
        <v>297</v>
      </c>
      <c r="G91" s="420">
        <v>96</v>
      </c>
      <c r="H91" s="421">
        <v>228</v>
      </c>
      <c r="I91" s="420">
        <v>80</v>
      </c>
      <c r="J91" s="421">
        <v>202</v>
      </c>
      <c r="K91" s="420">
        <v>71</v>
      </c>
      <c r="L91" s="421">
        <v>181</v>
      </c>
      <c r="M91" s="420">
        <v>63</v>
      </c>
      <c r="N91" s="421">
        <v>171</v>
      </c>
      <c r="O91" s="422">
        <v>127.77</v>
      </c>
      <c r="P91" s="423">
        <v>56.59</v>
      </c>
      <c r="Q91" s="424" t="s">
        <v>368</v>
      </c>
      <c r="R91" s="420">
        <v>144</v>
      </c>
      <c r="S91" s="424">
        <v>43</v>
      </c>
      <c r="T91" s="424"/>
      <c r="U91" s="424">
        <v>187</v>
      </c>
      <c r="V91" s="424">
        <v>0</v>
      </c>
      <c r="W91" s="420">
        <v>172</v>
      </c>
      <c r="X91" s="420">
        <v>6</v>
      </c>
      <c r="Y91" s="425">
        <v>0.6</v>
      </c>
      <c r="Z91" s="425">
        <v>0.45</v>
      </c>
      <c r="AA91" s="421"/>
      <c r="AB91" s="426"/>
      <c r="AK91" s="170"/>
      <c r="AL91" s="170"/>
    </row>
    <row r="92" spans="1:38" ht="16.5" thickTop="1" x14ac:dyDescent="0.25">
      <c r="A92" s="9" t="s">
        <v>60</v>
      </c>
      <c r="B92" s="6"/>
      <c r="C92" s="119" t="s">
        <v>61</v>
      </c>
      <c r="D92" s="120"/>
      <c r="E92" s="121">
        <v>110</v>
      </c>
      <c r="F92" s="245">
        <v>54</v>
      </c>
      <c r="G92" s="246">
        <v>133</v>
      </c>
      <c r="H92" s="247">
        <v>36</v>
      </c>
      <c r="I92" s="246">
        <v>91</v>
      </c>
      <c r="J92" s="247">
        <v>33</v>
      </c>
      <c r="K92" s="246">
        <v>83</v>
      </c>
      <c r="L92" s="247">
        <v>29</v>
      </c>
      <c r="M92" s="246">
        <v>72</v>
      </c>
      <c r="N92" s="247">
        <v>28</v>
      </c>
      <c r="O92" s="248">
        <v>489.58</v>
      </c>
      <c r="P92" s="249">
        <v>102.4</v>
      </c>
      <c r="Q92" s="250" t="s">
        <v>368</v>
      </c>
      <c r="R92" s="246">
        <v>0</v>
      </c>
      <c r="S92" s="250">
        <v>5</v>
      </c>
      <c r="T92" s="250"/>
      <c r="U92" s="250">
        <v>35</v>
      </c>
      <c r="V92" s="250"/>
      <c r="W92" s="246">
        <v>27</v>
      </c>
      <c r="X92" s="246">
        <v>28</v>
      </c>
      <c r="Y92" s="251">
        <v>0.02</v>
      </c>
      <c r="Z92" s="251">
        <v>0.64</v>
      </c>
      <c r="AA92" s="247"/>
      <c r="AB92" s="252" t="str">
        <f t="shared" si="1"/>
        <v/>
      </c>
      <c r="AK92" s="170"/>
      <c r="AL92" s="170"/>
    </row>
    <row r="93" spans="1:38" x14ac:dyDescent="0.25">
      <c r="A93" s="2"/>
      <c r="B93" s="6"/>
      <c r="C93" s="46" t="s">
        <v>62</v>
      </c>
      <c r="D93" s="43"/>
      <c r="E93" s="29">
        <v>111</v>
      </c>
      <c r="F93" s="229">
        <v>353</v>
      </c>
      <c r="G93" s="230">
        <v>128</v>
      </c>
      <c r="H93" s="231">
        <v>196</v>
      </c>
      <c r="I93" s="230">
        <v>73</v>
      </c>
      <c r="J93" s="231">
        <v>169</v>
      </c>
      <c r="K93" s="230">
        <v>63</v>
      </c>
      <c r="L93" s="231">
        <v>149</v>
      </c>
      <c r="M93" s="230">
        <v>56</v>
      </c>
      <c r="N93" s="231">
        <v>157</v>
      </c>
      <c r="O93" s="232">
        <v>322.77</v>
      </c>
      <c r="P93" s="233">
        <v>73.87</v>
      </c>
      <c r="Q93" s="234">
        <v>88.7</v>
      </c>
      <c r="R93" s="230">
        <v>295</v>
      </c>
      <c r="S93" s="234">
        <v>0</v>
      </c>
      <c r="T93" s="234"/>
      <c r="U93" s="234">
        <v>295</v>
      </c>
      <c r="V93" s="234"/>
      <c r="W93" s="230">
        <v>185</v>
      </c>
      <c r="X93" s="230">
        <v>128</v>
      </c>
      <c r="Y93" s="235">
        <v>0.35</v>
      </c>
      <c r="Z93" s="235">
        <v>6.35</v>
      </c>
      <c r="AA93" s="231"/>
      <c r="AB93" s="236" t="str">
        <f t="shared" si="1"/>
        <v/>
      </c>
      <c r="AK93" s="170"/>
      <c r="AL93" s="170"/>
    </row>
    <row r="94" spans="1:38" x14ac:dyDescent="0.25">
      <c r="A94" s="2"/>
      <c r="B94" s="6"/>
      <c r="C94" s="119" t="s">
        <v>60</v>
      </c>
      <c r="D94" s="120"/>
      <c r="E94" s="121">
        <v>112</v>
      </c>
      <c r="F94" s="245">
        <v>355</v>
      </c>
      <c r="G94" s="246">
        <v>127</v>
      </c>
      <c r="H94" s="247">
        <v>198</v>
      </c>
      <c r="I94" s="246">
        <v>73</v>
      </c>
      <c r="J94" s="247">
        <v>170</v>
      </c>
      <c r="K94" s="246">
        <v>63</v>
      </c>
      <c r="L94" s="247">
        <v>150</v>
      </c>
      <c r="M94" s="246">
        <v>56</v>
      </c>
      <c r="N94" s="247">
        <v>157</v>
      </c>
      <c r="O94" s="248">
        <v>276.95</v>
      </c>
      <c r="P94" s="249">
        <v>49.73</v>
      </c>
      <c r="Q94" s="250" t="s">
        <v>368</v>
      </c>
      <c r="R94" s="246">
        <v>0</v>
      </c>
      <c r="S94" s="250">
        <v>259</v>
      </c>
      <c r="T94" s="250"/>
      <c r="U94" s="250">
        <v>259</v>
      </c>
      <c r="V94" s="250"/>
      <c r="W94" s="246">
        <v>268</v>
      </c>
      <c r="X94" s="246">
        <v>1</v>
      </c>
      <c r="Y94" s="251">
        <v>0.36</v>
      </c>
      <c r="Z94" s="251">
        <v>0.06</v>
      </c>
      <c r="AA94" s="247"/>
      <c r="AB94" s="252" t="str">
        <f t="shared" si="1"/>
        <v/>
      </c>
      <c r="AK94" s="170"/>
      <c r="AL94" s="170"/>
    </row>
    <row r="95" spans="1:38" x14ac:dyDescent="0.25">
      <c r="A95" s="2"/>
      <c r="B95" s="6"/>
      <c r="C95" s="46" t="s">
        <v>63</v>
      </c>
      <c r="D95" s="43"/>
      <c r="E95" s="29">
        <v>113</v>
      </c>
      <c r="F95" s="229">
        <v>393</v>
      </c>
      <c r="G95" s="230">
        <v>110</v>
      </c>
      <c r="H95" s="231">
        <v>228</v>
      </c>
      <c r="I95" s="230">
        <v>67</v>
      </c>
      <c r="J95" s="231">
        <v>189</v>
      </c>
      <c r="K95" s="230">
        <v>56</v>
      </c>
      <c r="L95" s="231">
        <v>168</v>
      </c>
      <c r="M95" s="230">
        <v>50</v>
      </c>
      <c r="N95" s="231">
        <v>172</v>
      </c>
      <c r="O95" s="232">
        <v>181.74</v>
      </c>
      <c r="P95" s="233">
        <v>80.89</v>
      </c>
      <c r="Q95" s="234" t="s">
        <v>368</v>
      </c>
      <c r="R95" s="230">
        <v>281</v>
      </c>
      <c r="S95" s="234">
        <v>0</v>
      </c>
      <c r="T95" s="234"/>
      <c r="U95" s="234">
        <v>281</v>
      </c>
      <c r="V95" s="234"/>
      <c r="W95" s="230">
        <v>302</v>
      </c>
      <c r="X95" s="230">
        <v>17</v>
      </c>
      <c r="Y95" s="235">
        <v>0.43</v>
      </c>
      <c r="Z95" s="235">
        <v>0.54</v>
      </c>
      <c r="AA95" s="231"/>
      <c r="AB95" s="236" t="str">
        <f t="shared" si="1"/>
        <v/>
      </c>
      <c r="AK95" s="170"/>
      <c r="AL95" s="170"/>
    </row>
    <row r="96" spans="1:38" x14ac:dyDescent="0.25">
      <c r="A96" s="2"/>
      <c r="B96" s="6"/>
      <c r="C96" s="122" t="s">
        <v>64</v>
      </c>
      <c r="D96" s="123"/>
      <c r="E96" s="121">
        <v>114</v>
      </c>
      <c r="F96" s="253">
        <v>432</v>
      </c>
      <c r="G96" s="254">
        <v>96</v>
      </c>
      <c r="H96" s="255">
        <v>262</v>
      </c>
      <c r="I96" s="254">
        <v>63</v>
      </c>
      <c r="J96" s="255">
        <v>209</v>
      </c>
      <c r="K96" s="254">
        <v>51</v>
      </c>
      <c r="L96" s="255">
        <v>188</v>
      </c>
      <c r="M96" s="254">
        <v>45</v>
      </c>
      <c r="N96" s="255">
        <v>190</v>
      </c>
      <c r="O96" s="256">
        <v>93.85</v>
      </c>
      <c r="P96" s="257">
        <v>80.56</v>
      </c>
      <c r="Q96" s="258" t="s">
        <v>368</v>
      </c>
      <c r="R96" s="254">
        <v>294</v>
      </c>
      <c r="S96" s="258">
        <v>0</v>
      </c>
      <c r="T96" s="258"/>
      <c r="U96" s="258">
        <v>294</v>
      </c>
      <c r="V96" s="258">
        <v>0</v>
      </c>
      <c r="W96" s="254">
        <v>288</v>
      </c>
      <c r="X96" s="254">
        <v>19</v>
      </c>
      <c r="Y96" s="259">
        <v>0.48</v>
      </c>
      <c r="Z96" s="259">
        <v>0.56999999999999995</v>
      </c>
      <c r="AA96" s="255"/>
      <c r="AB96" s="260" t="str">
        <f t="shared" si="1"/>
        <v/>
      </c>
      <c r="AK96" s="170"/>
      <c r="AL96" s="170"/>
    </row>
    <row r="97" spans="1:38" x14ac:dyDescent="0.25">
      <c r="A97" s="2"/>
      <c r="B97" s="21" t="s">
        <v>180</v>
      </c>
      <c r="C97" s="46" t="s">
        <v>163</v>
      </c>
      <c r="D97" s="43"/>
      <c r="E97" s="65">
        <v>98</v>
      </c>
      <c r="F97" s="229">
        <v>198</v>
      </c>
      <c r="G97" s="230">
        <v>86</v>
      </c>
      <c r="H97" s="231">
        <v>105</v>
      </c>
      <c r="I97" s="230">
        <v>47</v>
      </c>
      <c r="J97" s="231">
        <v>200</v>
      </c>
      <c r="K97" s="230">
        <v>90</v>
      </c>
      <c r="L97" s="231">
        <v>158</v>
      </c>
      <c r="M97" s="230">
        <v>71</v>
      </c>
      <c r="N97" s="231">
        <v>139</v>
      </c>
      <c r="O97" s="232">
        <v>238.97</v>
      </c>
      <c r="P97" s="233">
        <v>0</v>
      </c>
      <c r="Q97" s="234" t="s">
        <v>368</v>
      </c>
      <c r="R97" s="234">
        <v>155</v>
      </c>
      <c r="S97" s="234">
        <v>0</v>
      </c>
      <c r="T97" s="234"/>
      <c r="U97" s="234">
        <v>173</v>
      </c>
      <c r="V97" s="234">
        <v>0</v>
      </c>
      <c r="W97" s="230">
        <v>139</v>
      </c>
      <c r="X97" s="230">
        <v>139</v>
      </c>
      <c r="Y97" s="235">
        <v>0.26</v>
      </c>
      <c r="Z97" s="235">
        <v>0.12</v>
      </c>
      <c r="AA97" s="231"/>
      <c r="AB97" s="236" t="str">
        <f t="shared" si="1"/>
        <v/>
      </c>
      <c r="AK97" s="170"/>
      <c r="AL97" s="170"/>
    </row>
    <row r="98" spans="1:38" x14ac:dyDescent="0.25">
      <c r="A98" s="2"/>
      <c r="B98" s="23" t="s">
        <v>165</v>
      </c>
      <c r="C98" s="119" t="s">
        <v>154</v>
      </c>
      <c r="D98" s="120"/>
      <c r="E98" s="121">
        <v>97</v>
      </c>
      <c r="F98" s="245">
        <v>342</v>
      </c>
      <c r="G98" s="246">
        <v>82</v>
      </c>
      <c r="H98" s="247">
        <v>188</v>
      </c>
      <c r="I98" s="246">
        <v>47</v>
      </c>
      <c r="J98" s="247">
        <v>389</v>
      </c>
      <c r="K98" s="246">
        <v>97</v>
      </c>
      <c r="L98" s="247">
        <v>266</v>
      </c>
      <c r="M98" s="246">
        <v>66</v>
      </c>
      <c r="N98" s="247">
        <v>230</v>
      </c>
      <c r="O98" s="248">
        <v>148.41999999999999</v>
      </c>
      <c r="P98" s="249">
        <v>145.35</v>
      </c>
      <c r="Q98" s="250" t="s">
        <v>368</v>
      </c>
      <c r="R98" s="246">
        <v>0</v>
      </c>
      <c r="S98" s="250">
        <v>227</v>
      </c>
      <c r="T98" s="250"/>
      <c r="U98" s="250">
        <v>233</v>
      </c>
      <c r="V98" s="250">
        <v>0</v>
      </c>
      <c r="W98" s="246">
        <v>231</v>
      </c>
      <c r="X98" s="246">
        <v>84</v>
      </c>
      <c r="Y98" s="251">
        <v>1.1000000000000001</v>
      </c>
      <c r="Z98" s="251">
        <v>0.01</v>
      </c>
      <c r="AA98" s="247"/>
      <c r="AB98" s="252" t="str">
        <f t="shared" si="1"/>
        <v/>
      </c>
      <c r="AJ98" s="1"/>
      <c r="AK98" s="170"/>
      <c r="AL98" s="170"/>
    </row>
    <row r="99" spans="1:38" ht="16.5" thickBot="1" x14ac:dyDescent="0.3">
      <c r="A99" s="7"/>
      <c r="B99" s="42"/>
      <c r="C99" s="416" t="s">
        <v>164</v>
      </c>
      <c r="D99" s="417"/>
      <c r="E99" s="418">
        <v>284</v>
      </c>
      <c r="F99" s="419">
        <v>364</v>
      </c>
      <c r="G99" s="420">
        <v>85</v>
      </c>
      <c r="H99" s="421">
        <v>198</v>
      </c>
      <c r="I99" s="420">
        <v>47</v>
      </c>
      <c r="J99" s="421">
        <v>414</v>
      </c>
      <c r="K99" s="420">
        <v>99</v>
      </c>
      <c r="L99" s="421">
        <v>288</v>
      </c>
      <c r="M99" s="420">
        <v>69</v>
      </c>
      <c r="N99" s="421">
        <v>248</v>
      </c>
      <c r="O99" s="422">
        <v>94.45</v>
      </c>
      <c r="P99" s="423">
        <v>0</v>
      </c>
      <c r="Q99" s="424" t="s">
        <v>368</v>
      </c>
      <c r="R99" s="424">
        <v>174</v>
      </c>
      <c r="S99" s="424">
        <v>103</v>
      </c>
      <c r="T99" s="424"/>
      <c r="U99" s="424">
        <v>277</v>
      </c>
      <c r="V99" s="424">
        <v>0</v>
      </c>
      <c r="W99" s="420">
        <v>272</v>
      </c>
      <c r="X99" s="420">
        <v>11</v>
      </c>
      <c r="Y99" s="425">
        <v>1.55</v>
      </c>
      <c r="Z99" s="425">
        <v>0.02</v>
      </c>
      <c r="AA99" s="421"/>
      <c r="AB99" s="426" t="str">
        <f t="shared" si="1"/>
        <v/>
      </c>
      <c r="AJ99" s="1"/>
      <c r="AK99" s="170"/>
      <c r="AL99" s="170"/>
    </row>
    <row r="100" spans="1:38" ht="17.25" thickTop="1" thickBot="1" x14ac:dyDescent="0.3">
      <c r="A100" s="10" t="s">
        <v>65</v>
      </c>
      <c r="B100" s="11"/>
      <c r="C100" s="137" t="s">
        <v>66</v>
      </c>
      <c r="D100" s="138"/>
      <c r="E100" s="139">
        <v>115</v>
      </c>
      <c r="F100" s="355">
        <v>23</v>
      </c>
      <c r="G100" s="356">
        <v>142</v>
      </c>
      <c r="H100" s="357">
        <v>16</v>
      </c>
      <c r="I100" s="356">
        <v>108</v>
      </c>
      <c r="J100" s="357">
        <v>15</v>
      </c>
      <c r="K100" s="356">
        <v>103</v>
      </c>
      <c r="L100" s="357">
        <v>13</v>
      </c>
      <c r="M100" s="356">
        <v>86</v>
      </c>
      <c r="N100" s="357">
        <v>12</v>
      </c>
      <c r="O100" s="358">
        <v>835.46</v>
      </c>
      <c r="P100" s="359">
        <v>40.01</v>
      </c>
      <c r="Q100" s="360" t="s">
        <v>368</v>
      </c>
      <c r="R100" s="356">
        <v>18</v>
      </c>
      <c r="S100" s="360">
        <v>0</v>
      </c>
      <c r="T100" s="360"/>
      <c r="U100" s="360">
        <v>18</v>
      </c>
      <c r="V100" s="360"/>
      <c r="W100" s="356">
        <v>12</v>
      </c>
      <c r="X100" s="356">
        <v>12</v>
      </c>
      <c r="Y100" s="361">
        <v>0.08</v>
      </c>
      <c r="Z100" s="361">
        <v>0.09</v>
      </c>
      <c r="AA100" s="357"/>
      <c r="AB100" s="362" t="str">
        <f t="shared" si="1"/>
        <v/>
      </c>
      <c r="AK100" s="170"/>
      <c r="AL100" s="170"/>
    </row>
    <row r="101" spans="1:38" ht="17.25" thickTop="1" thickBot="1" x14ac:dyDescent="0.3">
      <c r="A101" s="10" t="s">
        <v>169</v>
      </c>
      <c r="B101" s="11"/>
      <c r="C101" s="69" t="s">
        <v>170</v>
      </c>
      <c r="D101" s="70"/>
      <c r="E101" s="71">
        <v>101</v>
      </c>
      <c r="F101" s="347">
        <v>369</v>
      </c>
      <c r="G101" s="348">
        <v>322</v>
      </c>
      <c r="H101" s="349">
        <v>64</v>
      </c>
      <c r="I101" s="348">
        <v>50</v>
      </c>
      <c r="J101" s="349">
        <v>56</v>
      </c>
      <c r="K101" s="348">
        <v>45</v>
      </c>
      <c r="L101" s="349">
        <v>44</v>
      </c>
      <c r="M101" s="348">
        <v>35</v>
      </c>
      <c r="N101" s="349">
        <v>41</v>
      </c>
      <c r="O101" s="350">
        <v>318.77</v>
      </c>
      <c r="P101" s="351">
        <v>71.91</v>
      </c>
      <c r="Q101" s="352" t="s">
        <v>368</v>
      </c>
      <c r="R101" s="352">
        <v>33</v>
      </c>
      <c r="S101" s="352">
        <v>0</v>
      </c>
      <c r="T101" s="352"/>
      <c r="U101" s="352">
        <v>40</v>
      </c>
      <c r="V101" s="352">
        <v>0</v>
      </c>
      <c r="W101" s="348">
        <v>41</v>
      </c>
      <c r="X101" s="348">
        <v>41</v>
      </c>
      <c r="Y101" s="353">
        <v>0.22</v>
      </c>
      <c r="Z101" s="353">
        <v>0</v>
      </c>
      <c r="AA101" s="349"/>
      <c r="AB101" s="354" t="str">
        <f t="shared" si="1"/>
        <v/>
      </c>
      <c r="AK101" s="170"/>
      <c r="AL101" s="170"/>
    </row>
    <row r="102" spans="1:38" ht="16.5" thickTop="1" x14ac:dyDescent="0.25">
      <c r="A102" s="9" t="s">
        <v>67</v>
      </c>
      <c r="B102" s="24" t="s">
        <v>68</v>
      </c>
      <c r="C102" s="433" t="s">
        <v>68</v>
      </c>
      <c r="D102" s="434"/>
      <c r="E102" s="121">
        <v>278</v>
      </c>
      <c r="F102" s="435">
        <v>38</v>
      </c>
      <c r="G102" s="436">
        <v>50</v>
      </c>
      <c r="H102" s="437">
        <v>38</v>
      </c>
      <c r="I102" s="436">
        <v>57</v>
      </c>
      <c r="J102" s="437">
        <v>38</v>
      </c>
      <c r="K102" s="436">
        <v>56</v>
      </c>
      <c r="L102" s="437">
        <v>38</v>
      </c>
      <c r="M102" s="436">
        <v>56</v>
      </c>
      <c r="N102" s="437">
        <v>38</v>
      </c>
      <c r="O102" s="438">
        <v>282.3</v>
      </c>
      <c r="P102" s="439">
        <v>43.92</v>
      </c>
      <c r="Q102" s="440" t="s">
        <v>368</v>
      </c>
      <c r="R102" s="436">
        <v>82</v>
      </c>
      <c r="S102" s="440">
        <v>0</v>
      </c>
      <c r="T102" s="440"/>
      <c r="U102" s="440">
        <v>82</v>
      </c>
      <c r="V102" s="440"/>
      <c r="W102" s="436">
        <v>21</v>
      </c>
      <c r="X102" s="436">
        <v>38</v>
      </c>
      <c r="Y102" s="441">
        <v>0.31</v>
      </c>
      <c r="Z102" s="441">
        <v>10.8</v>
      </c>
      <c r="AA102" s="437"/>
      <c r="AB102" s="442" t="str">
        <f t="shared" si="1"/>
        <v/>
      </c>
      <c r="AK102" s="170"/>
      <c r="AL102" s="170"/>
    </row>
    <row r="103" spans="1:38" x14ac:dyDescent="0.25">
      <c r="A103" s="2"/>
      <c r="B103" s="5" t="s">
        <v>224</v>
      </c>
      <c r="C103" s="46" t="s">
        <v>69</v>
      </c>
      <c r="D103" s="43"/>
      <c r="E103" s="65">
        <v>259</v>
      </c>
      <c r="F103" s="229">
        <v>41</v>
      </c>
      <c r="G103" s="230">
        <v>80</v>
      </c>
      <c r="H103" s="231">
        <v>36</v>
      </c>
      <c r="I103" s="230">
        <v>76</v>
      </c>
      <c r="J103" s="231">
        <v>30</v>
      </c>
      <c r="K103" s="230">
        <v>64</v>
      </c>
      <c r="L103" s="231">
        <v>30</v>
      </c>
      <c r="M103" s="230">
        <v>63</v>
      </c>
      <c r="N103" s="231">
        <v>30</v>
      </c>
      <c r="O103" s="232">
        <v>411.78</v>
      </c>
      <c r="P103" s="233">
        <v>66.67</v>
      </c>
      <c r="Q103" s="234" t="s">
        <v>368</v>
      </c>
      <c r="R103" s="230">
        <v>34</v>
      </c>
      <c r="S103" s="234">
        <v>0</v>
      </c>
      <c r="T103" s="234"/>
      <c r="U103" s="234">
        <v>34</v>
      </c>
      <c r="V103" s="234"/>
      <c r="W103" s="230">
        <v>35</v>
      </c>
      <c r="X103" s="230">
        <v>30</v>
      </c>
      <c r="Y103" s="235">
        <v>0.49</v>
      </c>
      <c r="Z103" s="235">
        <v>7.0000000000000007E-2</v>
      </c>
      <c r="AA103" s="231"/>
      <c r="AB103" s="236" t="str">
        <f t="shared" si="1"/>
        <v/>
      </c>
      <c r="AK103" s="170"/>
      <c r="AL103" s="170"/>
    </row>
    <row r="104" spans="1:38" x14ac:dyDescent="0.25">
      <c r="A104" s="2"/>
      <c r="B104" s="32"/>
      <c r="C104" s="122" t="s">
        <v>135</v>
      </c>
      <c r="D104" s="123"/>
      <c r="E104" s="124">
        <v>281</v>
      </c>
      <c r="F104" s="253">
        <v>62</v>
      </c>
      <c r="G104" s="254">
        <v>92</v>
      </c>
      <c r="H104" s="255">
        <v>59</v>
      </c>
      <c r="I104" s="254">
        <v>92</v>
      </c>
      <c r="J104" s="255">
        <v>59</v>
      </c>
      <c r="K104" s="254">
        <v>92</v>
      </c>
      <c r="L104" s="255">
        <v>58</v>
      </c>
      <c r="M104" s="254">
        <v>91</v>
      </c>
      <c r="N104" s="255">
        <v>58</v>
      </c>
      <c r="O104" s="256">
        <v>394.77</v>
      </c>
      <c r="P104" s="257">
        <v>53.61</v>
      </c>
      <c r="Q104" s="258" t="s">
        <v>368</v>
      </c>
      <c r="R104" s="254">
        <v>44</v>
      </c>
      <c r="S104" s="258">
        <v>12</v>
      </c>
      <c r="T104" s="258"/>
      <c r="U104" s="258">
        <v>56</v>
      </c>
      <c r="V104" s="258"/>
      <c r="W104" s="254">
        <v>58</v>
      </c>
      <c r="X104" s="254">
        <v>58</v>
      </c>
      <c r="Y104" s="259">
        <v>1.0900000000000001</v>
      </c>
      <c r="Z104" s="259">
        <v>0.54</v>
      </c>
      <c r="AA104" s="255"/>
      <c r="AB104" s="260" t="str">
        <f t="shared" si="1"/>
        <v/>
      </c>
      <c r="AK104" s="170"/>
      <c r="AL104" s="170"/>
    </row>
    <row r="105" spans="1:38" ht="16.5" thickBot="1" x14ac:dyDescent="0.3">
      <c r="A105" s="7"/>
      <c r="B105" s="18" t="s">
        <v>136</v>
      </c>
      <c r="C105" s="427" t="s">
        <v>136</v>
      </c>
      <c r="D105" s="428"/>
      <c r="E105" s="429">
        <v>295</v>
      </c>
      <c r="F105" s="419">
        <v>54</v>
      </c>
      <c r="G105" s="420">
        <v>72</v>
      </c>
      <c r="H105" s="421">
        <v>51</v>
      </c>
      <c r="I105" s="420">
        <v>72</v>
      </c>
      <c r="J105" s="421">
        <v>51</v>
      </c>
      <c r="K105" s="420">
        <v>72</v>
      </c>
      <c r="L105" s="421">
        <v>52</v>
      </c>
      <c r="M105" s="420">
        <v>73</v>
      </c>
      <c r="N105" s="421">
        <v>52</v>
      </c>
      <c r="O105" s="422">
        <v>354.93</v>
      </c>
      <c r="P105" s="423">
        <v>84.44</v>
      </c>
      <c r="Q105" s="424" t="s">
        <v>368</v>
      </c>
      <c r="R105" s="420">
        <v>52</v>
      </c>
      <c r="S105" s="424">
        <v>0</v>
      </c>
      <c r="T105" s="424"/>
      <c r="U105" s="424">
        <v>53</v>
      </c>
      <c r="V105" s="424">
        <v>0</v>
      </c>
      <c r="W105" s="420">
        <v>53</v>
      </c>
      <c r="X105" s="420">
        <v>52</v>
      </c>
      <c r="Y105" s="425">
        <v>0.1</v>
      </c>
      <c r="Z105" s="425">
        <v>0.04</v>
      </c>
      <c r="AA105" s="421"/>
      <c r="AB105" s="426" t="str">
        <f t="shared" si="1"/>
        <v/>
      </c>
      <c r="AK105" s="170"/>
      <c r="AL105" s="170"/>
    </row>
    <row r="106" spans="1:38" ht="16.5" thickTop="1" x14ac:dyDescent="0.25">
      <c r="A106" s="9" t="s">
        <v>70</v>
      </c>
      <c r="B106" s="6"/>
      <c r="C106" s="119" t="s">
        <v>71</v>
      </c>
      <c r="D106" s="120"/>
      <c r="E106" s="121">
        <v>121</v>
      </c>
      <c r="F106" s="245">
        <v>32</v>
      </c>
      <c r="G106" s="246">
        <v>69</v>
      </c>
      <c r="H106" s="247">
        <v>34</v>
      </c>
      <c r="I106" s="246">
        <v>83</v>
      </c>
      <c r="J106" s="247">
        <v>36</v>
      </c>
      <c r="K106" s="246">
        <v>87</v>
      </c>
      <c r="L106" s="247">
        <v>44</v>
      </c>
      <c r="M106" s="246">
        <v>106</v>
      </c>
      <c r="N106" s="247">
        <v>40</v>
      </c>
      <c r="O106" s="248">
        <v>710.69</v>
      </c>
      <c r="P106" s="249">
        <v>78.73</v>
      </c>
      <c r="Q106" s="250" t="s">
        <v>368</v>
      </c>
      <c r="R106" s="246">
        <v>83</v>
      </c>
      <c r="S106" s="250">
        <v>0</v>
      </c>
      <c r="T106" s="250"/>
      <c r="U106" s="250">
        <v>83</v>
      </c>
      <c r="V106" s="250"/>
      <c r="W106" s="246">
        <v>27</v>
      </c>
      <c r="X106" s="246">
        <v>40</v>
      </c>
      <c r="Y106" s="251">
        <v>0.19</v>
      </c>
      <c r="Z106" s="251">
        <v>3.58</v>
      </c>
      <c r="AA106" s="247"/>
      <c r="AB106" s="252" t="str">
        <f t="shared" si="1"/>
        <v/>
      </c>
      <c r="AK106" s="170"/>
      <c r="AL106" s="170"/>
    </row>
    <row r="107" spans="1:38" x14ac:dyDescent="0.25">
      <c r="A107" s="2"/>
      <c r="B107" s="17"/>
      <c r="C107" s="63" t="s">
        <v>72</v>
      </c>
      <c r="D107" s="43"/>
      <c r="E107" s="29">
        <v>122</v>
      </c>
      <c r="F107" s="339">
        <v>37</v>
      </c>
      <c r="G107" s="340">
        <v>69</v>
      </c>
      <c r="H107" s="341">
        <v>39</v>
      </c>
      <c r="I107" s="340">
        <v>83</v>
      </c>
      <c r="J107" s="341">
        <v>41</v>
      </c>
      <c r="K107" s="340">
        <v>86</v>
      </c>
      <c r="L107" s="341">
        <v>49</v>
      </c>
      <c r="M107" s="340">
        <v>104</v>
      </c>
      <c r="N107" s="341">
        <v>48</v>
      </c>
      <c r="O107" s="342">
        <v>617.32000000000005</v>
      </c>
      <c r="P107" s="343">
        <v>63.1</v>
      </c>
      <c r="Q107" s="344">
        <v>100</v>
      </c>
      <c r="R107" s="340">
        <v>112</v>
      </c>
      <c r="S107" s="344">
        <v>0</v>
      </c>
      <c r="T107" s="344"/>
      <c r="U107" s="344">
        <v>112</v>
      </c>
      <c r="V107" s="344">
        <v>0</v>
      </c>
      <c r="W107" s="340">
        <v>82</v>
      </c>
      <c r="X107" s="340">
        <v>6</v>
      </c>
      <c r="Y107" s="345">
        <v>0.22</v>
      </c>
      <c r="Z107" s="345">
        <v>0.38</v>
      </c>
      <c r="AA107" s="341"/>
      <c r="AB107" s="346" t="str">
        <f t="shared" si="1"/>
        <v/>
      </c>
      <c r="AK107" s="170"/>
      <c r="AL107" s="170"/>
    </row>
    <row r="108" spans="1:38" x14ac:dyDescent="0.25">
      <c r="A108" s="2"/>
      <c r="B108" s="13" t="s">
        <v>73</v>
      </c>
      <c r="C108" s="119" t="s">
        <v>73</v>
      </c>
      <c r="D108" s="126"/>
      <c r="E108" s="127">
        <v>120</v>
      </c>
      <c r="F108" s="245">
        <v>12</v>
      </c>
      <c r="G108" s="246">
        <v>61</v>
      </c>
      <c r="H108" s="247">
        <v>12</v>
      </c>
      <c r="I108" s="246">
        <v>72</v>
      </c>
      <c r="J108" s="247">
        <v>13</v>
      </c>
      <c r="K108" s="246">
        <v>80</v>
      </c>
      <c r="L108" s="247">
        <v>13</v>
      </c>
      <c r="M108" s="246">
        <v>78</v>
      </c>
      <c r="N108" s="247">
        <v>13</v>
      </c>
      <c r="O108" s="248">
        <v>620.13</v>
      </c>
      <c r="P108" s="249">
        <v>80.78</v>
      </c>
      <c r="Q108" s="250" t="s">
        <v>368</v>
      </c>
      <c r="R108" s="246">
        <v>32</v>
      </c>
      <c r="S108" s="250">
        <v>0</v>
      </c>
      <c r="T108" s="250"/>
      <c r="U108" s="250">
        <v>32</v>
      </c>
      <c r="V108" s="250">
        <v>8</v>
      </c>
      <c r="W108" s="246">
        <v>11</v>
      </c>
      <c r="X108" s="246">
        <v>13</v>
      </c>
      <c r="Y108" s="251">
        <v>0.13</v>
      </c>
      <c r="Z108" s="251">
        <v>1.22</v>
      </c>
      <c r="AA108" s="247"/>
      <c r="AB108" s="252" t="str">
        <f t="shared" si="1"/>
        <v/>
      </c>
      <c r="AK108" s="170"/>
      <c r="AL108" s="170"/>
    </row>
    <row r="109" spans="1:38" x14ac:dyDescent="0.25">
      <c r="A109" s="2"/>
      <c r="B109" s="16"/>
      <c r="C109" s="62" t="s">
        <v>74</v>
      </c>
      <c r="D109" s="43"/>
      <c r="E109" s="29">
        <v>123</v>
      </c>
      <c r="F109" s="323">
        <v>111</v>
      </c>
      <c r="G109" s="324">
        <v>81</v>
      </c>
      <c r="H109" s="325">
        <v>104</v>
      </c>
      <c r="I109" s="324">
        <v>88</v>
      </c>
      <c r="J109" s="325">
        <v>95</v>
      </c>
      <c r="K109" s="324">
        <v>80</v>
      </c>
      <c r="L109" s="325">
        <v>95</v>
      </c>
      <c r="M109" s="324">
        <v>80</v>
      </c>
      <c r="N109" s="325">
        <v>88</v>
      </c>
      <c r="O109" s="326">
        <v>453</v>
      </c>
      <c r="P109" s="327">
        <v>29.65</v>
      </c>
      <c r="Q109" s="328">
        <v>100</v>
      </c>
      <c r="R109" s="324">
        <v>160</v>
      </c>
      <c r="S109" s="328">
        <v>0</v>
      </c>
      <c r="T109" s="328"/>
      <c r="U109" s="328">
        <v>160</v>
      </c>
      <c r="V109" s="328"/>
      <c r="W109" s="324">
        <v>177</v>
      </c>
      <c r="X109" s="324">
        <v>42</v>
      </c>
      <c r="Y109" s="329">
        <v>10.14</v>
      </c>
      <c r="Z109" s="329">
        <v>0.61</v>
      </c>
      <c r="AA109" s="325"/>
      <c r="AB109" s="330" t="str">
        <f t="shared" si="1"/>
        <v/>
      </c>
      <c r="AK109" s="170"/>
      <c r="AL109" s="170"/>
    </row>
    <row r="110" spans="1:38" x14ac:dyDescent="0.25">
      <c r="A110" s="2"/>
      <c r="B110" s="17"/>
      <c r="C110" s="122" t="s">
        <v>75</v>
      </c>
      <c r="D110" s="120"/>
      <c r="E110" s="121">
        <v>125</v>
      </c>
      <c r="F110" s="253">
        <v>143</v>
      </c>
      <c r="G110" s="254">
        <v>85</v>
      </c>
      <c r="H110" s="255">
        <v>133</v>
      </c>
      <c r="I110" s="254">
        <v>92</v>
      </c>
      <c r="J110" s="255">
        <v>124</v>
      </c>
      <c r="K110" s="254">
        <v>85</v>
      </c>
      <c r="L110" s="255">
        <v>124</v>
      </c>
      <c r="M110" s="254">
        <v>85</v>
      </c>
      <c r="N110" s="255">
        <v>118</v>
      </c>
      <c r="O110" s="256">
        <v>352.66</v>
      </c>
      <c r="P110" s="257">
        <v>80.459999999999994</v>
      </c>
      <c r="Q110" s="258" t="s">
        <v>368</v>
      </c>
      <c r="R110" s="254">
        <v>0</v>
      </c>
      <c r="S110" s="258">
        <v>74</v>
      </c>
      <c r="T110" s="258"/>
      <c r="U110" s="258">
        <v>74</v>
      </c>
      <c r="V110" s="258">
        <v>105</v>
      </c>
      <c r="W110" s="254">
        <v>193</v>
      </c>
      <c r="X110" s="254">
        <v>23</v>
      </c>
      <c r="Y110" s="259">
        <v>11.02</v>
      </c>
      <c r="Z110" s="259">
        <v>0.02</v>
      </c>
      <c r="AA110" s="255"/>
      <c r="AB110" s="260" t="str">
        <f t="shared" si="1"/>
        <v/>
      </c>
      <c r="AK110" s="170"/>
      <c r="AL110" s="170"/>
    </row>
    <row r="111" spans="1:38" x14ac:dyDescent="0.25">
      <c r="A111" s="2"/>
      <c r="B111" s="21" t="s">
        <v>71</v>
      </c>
      <c r="C111" s="62" t="s">
        <v>167</v>
      </c>
      <c r="D111" s="64"/>
      <c r="E111" s="65">
        <v>197</v>
      </c>
      <c r="F111" s="323">
        <v>14</v>
      </c>
      <c r="G111" s="324">
        <v>60</v>
      </c>
      <c r="H111" s="325">
        <v>12</v>
      </c>
      <c r="I111" s="324">
        <v>59</v>
      </c>
      <c r="J111" s="325">
        <v>12</v>
      </c>
      <c r="K111" s="324">
        <v>58</v>
      </c>
      <c r="L111" s="325">
        <v>13</v>
      </c>
      <c r="M111" s="324">
        <v>62</v>
      </c>
      <c r="N111" s="325">
        <v>13</v>
      </c>
      <c r="O111" s="326">
        <v>659.08</v>
      </c>
      <c r="P111" s="327">
        <v>74.55</v>
      </c>
      <c r="Q111" s="328" t="s">
        <v>368</v>
      </c>
      <c r="R111" s="324">
        <v>12</v>
      </c>
      <c r="S111" s="328">
        <v>0</v>
      </c>
      <c r="T111" s="328"/>
      <c r="U111" s="328">
        <v>13</v>
      </c>
      <c r="V111" s="328"/>
      <c r="W111" s="324">
        <v>13</v>
      </c>
      <c r="X111" s="324">
        <v>13</v>
      </c>
      <c r="Y111" s="329">
        <v>0.1</v>
      </c>
      <c r="Z111" s="329">
        <v>0.02</v>
      </c>
      <c r="AA111" s="325"/>
      <c r="AB111" s="330" t="str">
        <f t="shared" si="1"/>
        <v/>
      </c>
      <c r="AK111" s="170"/>
      <c r="AL111" s="170"/>
    </row>
    <row r="112" spans="1:38" x14ac:dyDescent="0.25">
      <c r="A112" s="2"/>
      <c r="B112" s="32"/>
      <c r="C112" s="122" t="s">
        <v>76</v>
      </c>
      <c r="D112" s="123"/>
      <c r="E112" s="124">
        <v>198</v>
      </c>
      <c r="F112" s="253">
        <v>28</v>
      </c>
      <c r="G112" s="254">
        <v>59</v>
      </c>
      <c r="H112" s="255">
        <v>28</v>
      </c>
      <c r="I112" s="254">
        <v>65</v>
      </c>
      <c r="J112" s="255">
        <v>28</v>
      </c>
      <c r="K112" s="254">
        <v>66</v>
      </c>
      <c r="L112" s="255">
        <v>30</v>
      </c>
      <c r="M112" s="254">
        <v>72</v>
      </c>
      <c r="N112" s="255">
        <v>30</v>
      </c>
      <c r="O112" s="256">
        <v>437.18</v>
      </c>
      <c r="P112" s="257">
        <v>66.67</v>
      </c>
      <c r="Q112" s="258" t="s">
        <v>368</v>
      </c>
      <c r="R112" s="254">
        <v>26</v>
      </c>
      <c r="S112" s="258">
        <v>0</v>
      </c>
      <c r="T112" s="258"/>
      <c r="U112" s="258">
        <v>28</v>
      </c>
      <c r="V112" s="258"/>
      <c r="W112" s="254">
        <v>28</v>
      </c>
      <c r="X112" s="254">
        <v>17</v>
      </c>
      <c r="Y112" s="259">
        <v>0.91</v>
      </c>
      <c r="Z112" s="259">
        <v>0</v>
      </c>
      <c r="AA112" s="255"/>
      <c r="AB112" s="260" t="str">
        <f t="shared" si="1"/>
        <v/>
      </c>
      <c r="AK112" s="170"/>
      <c r="AL112" s="170"/>
    </row>
    <row r="113" spans="1:38" x14ac:dyDescent="0.25">
      <c r="A113" s="2"/>
      <c r="B113" s="72"/>
      <c r="C113" s="62" t="s">
        <v>282</v>
      </c>
      <c r="D113" s="64"/>
      <c r="E113" s="65">
        <v>129</v>
      </c>
      <c r="F113" s="323">
        <v>235</v>
      </c>
      <c r="G113" s="324">
        <v>70</v>
      </c>
      <c r="H113" s="325">
        <v>226</v>
      </c>
      <c r="I113" s="324">
        <v>79</v>
      </c>
      <c r="J113" s="325">
        <v>219</v>
      </c>
      <c r="K113" s="324">
        <v>76</v>
      </c>
      <c r="L113" s="325">
        <v>232</v>
      </c>
      <c r="M113" s="324">
        <v>81</v>
      </c>
      <c r="N113" s="325">
        <v>233</v>
      </c>
      <c r="O113" s="326">
        <v>251.37</v>
      </c>
      <c r="P113" s="327">
        <v>87</v>
      </c>
      <c r="Q113" s="328" t="s">
        <v>368</v>
      </c>
      <c r="R113" s="324">
        <v>94</v>
      </c>
      <c r="S113" s="328">
        <v>0</v>
      </c>
      <c r="T113" s="328"/>
      <c r="U113" s="328">
        <v>94</v>
      </c>
      <c r="V113" s="328">
        <v>86</v>
      </c>
      <c r="W113" s="324">
        <v>172</v>
      </c>
      <c r="X113" s="324">
        <v>70</v>
      </c>
      <c r="Y113" s="329">
        <v>14.03</v>
      </c>
      <c r="Z113" s="329"/>
      <c r="AA113" s="325">
        <v>153</v>
      </c>
      <c r="AB113" s="330"/>
      <c r="AK113" s="170"/>
      <c r="AL113" s="170"/>
    </row>
    <row r="114" spans="1:38" x14ac:dyDescent="0.25">
      <c r="A114" s="2"/>
      <c r="B114" s="49"/>
      <c r="C114" s="119" t="s">
        <v>230</v>
      </c>
      <c r="D114" s="140" t="s">
        <v>211</v>
      </c>
      <c r="E114" s="121">
        <v>126</v>
      </c>
      <c r="F114" s="245">
        <v>68</v>
      </c>
      <c r="G114" s="246">
        <v>56</v>
      </c>
      <c r="H114" s="247">
        <v>60</v>
      </c>
      <c r="I114" s="246">
        <v>66</v>
      </c>
      <c r="J114" s="247">
        <v>65</v>
      </c>
      <c r="K114" s="246">
        <v>71</v>
      </c>
      <c r="L114" s="247">
        <v>70</v>
      </c>
      <c r="M114" s="246">
        <v>76</v>
      </c>
      <c r="N114" s="247">
        <v>86</v>
      </c>
      <c r="O114" s="248">
        <v>250.94</v>
      </c>
      <c r="P114" s="249">
        <v>89.2</v>
      </c>
      <c r="Q114" s="250" t="s">
        <v>368</v>
      </c>
      <c r="R114" s="246">
        <v>87</v>
      </c>
      <c r="S114" s="250">
        <v>0</v>
      </c>
      <c r="T114" s="250"/>
      <c r="U114" s="250">
        <v>87</v>
      </c>
      <c r="V114" s="250"/>
      <c r="W114" s="246">
        <v>86</v>
      </c>
      <c r="X114" s="246">
        <v>0</v>
      </c>
      <c r="Y114" s="251"/>
      <c r="Z114" s="251"/>
      <c r="AA114" s="247">
        <v>86</v>
      </c>
      <c r="AB114" s="252"/>
      <c r="AK114" s="170"/>
      <c r="AL114" s="170"/>
    </row>
    <row r="115" spans="1:38" x14ac:dyDescent="0.25">
      <c r="A115" s="2"/>
      <c r="C115" s="119" t="s">
        <v>77</v>
      </c>
      <c r="D115" s="140"/>
      <c r="E115" s="121">
        <v>130</v>
      </c>
      <c r="F115" s="245">
        <v>257</v>
      </c>
      <c r="G115" s="246">
        <v>72</v>
      </c>
      <c r="H115" s="247">
        <v>249</v>
      </c>
      <c r="I115" s="246">
        <v>81</v>
      </c>
      <c r="J115" s="247">
        <v>242</v>
      </c>
      <c r="K115" s="246">
        <v>79</v>
      </c>
      <c r="L115" s="247">
        <v>258</v>
      </c>
      <c r="M115" s="246">
        <v>84</v>
      </c>
      <c r="N115" s="247">
        <v>260</v>
      </c>
      <c r="O115" s="248">
        <v>139.77000000000001</v>
      </c>
      <c r="P115" s="249">
        <v>89.33</v>
      </c>
      <c r="Q115" s="250" t="s">
        <v>368</v>
      </c>
      <c r="R115" s="246">
        <v>222</v>
      </c>
      <c r="S115" s="250">
        <v>0</v>
      </c>
      <c r="T115" s="250"/>
      <c r="U115" s="250">
        <v>222</v>
      </c>
      <c r="V115" s="250">
        <v>0</v>
      </c>
      <c r="W115" s="246">
        <v>225</v>
      </c>
      <c r="X115" s="246">
        <v>28</v>
      </c>
      <c r="Y115" s="251">
        <v>15.22</v>
      </c>
      <c r="Z115" s="251">
        <v>0.04</v>
      </c>
      <c r="AA115" s="247">
        <v>179</v>
      </c>
      <c r="AB115" s="252" t="s">
        <v>289</v>
      </c>
      <c r="AK115" s="170"/>
      <c r="AL115" s="170"/>
    </row>
    <row r="116" spans="1:38" ht="16.5" thickBot="1" x14ac:dyDescent="0.3">
      <c r="A116" s="2"/>
      <c r="B116" s="6"/>
      <c r="C116" s="46" t="s">
        <v>361</v>
      </c>
      <c r="D116" s="43"/>
      <c r="E116" s="29">
        <v>135</v>
      </c>
      <c r="F116" s="229">
        <v>41</v>
      </c>
      <c r="G116" s="230">
        <v>62</v>
      </c>
      <c r="H116" s="231">
        <v>33</v>
      </c>
      <c r="I116" s="230">
        <v>58</v>
      </c>
      <c r="J116" s="231">
        <v>33</v>
      </c>
      <c r="K116" s="230">
        <v>56</v>
      </c>
      <c r="L116" s="231">
        <v>34</v>
      </c>
      <c r="M116" s="230">
        <v>59</v>
      </c>
      <c r="N116" s="231">
        <v>35</v>
      </c>
      <c r="O116" s="232">
        <v>150.78</v>
      </c>
      <c r="P116" s="233">
        <v>37.46</v>
      </c>
      <c r="Q116" s="234" t="s">
        <v>368</v>
      </c>
      <c r="R116" s="230">
        <v>32</v>
      </c>
      <c r="S116" s="234">
        <v>0</v>
      </c>
      <c r="T116" s="234"/>
      <c r="U116" s="234">
        <v>32</v>
      </c>
      <c r="V116" s="234"/>
      <c r="W116" s="230">
        <v>34</v>
      </c>
      <c r="X116" s="230">
        <v>35</v>
      </c>
      <c r="Y116" s="235">
        <v>1.88</v>
      </c>
      <c r="Z116" s="235">
        <v>7.0000000000000007E-2</v>
      </c>
      <c r="AA116" s="231"/>
      <c r="AB116" s="236" t="str">
        <f t="shared" si="1"/>
        <v/>
      </c>
      <c r="AK116" s="170"/>
      <c r="AL116" s="170"/>
    </row>
    <row r="117" spans="1:38" ht="16.5" thickTop="1" x14ac:dyDescent="0.25">
      <c r="A117" s="415"/>
      <c r="B117" s="30" t="s">
        <v>78</v>
      </c>
      <c r="C117" s="141" t="s">
        <v>79</v>
      </c>
      <c r="D117" s="430"/>
      <c r="E117" s="431">
        <v>201</v>
      </c>
      <c r="F117" s="432">
        <v>6</v>
      </c>
      <c r="G117" s="379">
        <v>78</v>
      </c>
      <c r="H117" s="381">
        <v>5</v>
      </c>
      <c r="I117" s="379">
        <v>88</v>
      </c>
      <c r="J117" s="381">
        <v>5</v>
      </c>
      <c r="K117" s="379">
        <v>85</v>
      </c>
      <c r="L117" s="381">
        <v>5</v>
      </c>
      <c r="M117" s="379">
        <v>75</v>
      </c>
      <c r="N117" s="381">
        <v>4</v>
      </c>
      <c r="O117" s="376">
        <v>442.37</v>
      </c>
      <c r="P117" s="377">
        <v>13.98</v>
      </c>
      <c r="Q117" s="378" t="s">
        <v>368</v>
      </c>
      <c r="R117" s="379"/>
      <c r="S117" s="378">
        <v>0</v>
      </c>
      <c r="T117" s="378"/>
      <c r="U117" s="378">
        <v>0</v>
      </c>
      <c r="V117" s="378">
        <v>7</v>
      </c>
      <c r="W117" s="379">
        <v>7</v>
      </c>
      <c r="X117" s="379">
        <v>4</v>
      </c>
      <c r="Y117" s="380">
        <v>0.04</v>
      </c>
      <c r="Z117" s="380"/>
      <c r="AA117" s="381"/>
      <c r="AB117" s="382" t="str">
        <f t="shared" si="1"/>
        <v/>
      </c>
      <c r="AK117" s="170"/>
      <c r="AL117" s="170"/>
    </row>
    <row r="118" spans="1:38" x14ac:dyDescent="0.25">
      <c r="A118" s="2"/>
      <c r="B118" s="13"/>
      <c r="C118" s="46" t="s">
        <v>150</v>
      </c>
      <c r="D118" s="43"/>
      <c r="E118" s="29">
        <v>202</v>
      </c>
      <c r="F118" s="229">
        <v>3</v>
      </c>
      <c r="G118" s="230">
        <v>95</v>
      </c>
      <c r="H118" s="231">
        <v>3</v>
      </c>
      <c r="I118" s="230">
        <v>111</v>
      </c>
      <c r="J118" s="231">
        <v>2</v>
      </c>
      <c r="K118" s="230">
        <v>107</v>
      </c>
      <c r="L118" s="231">
        <v>2</v>
      </c>
      <c r="M118" s="230">
        <v>94</v>
      </c>
      <c r="N118" s="231">
        <v>2</v>
      </c>
      <c r="O118" s="232">
        <v>413.37</v>
      </c>
      <c r="P118" s="233">
        <v>89.14</v>
      </c>
      <c r="Q118" s="234" t="s">
        <v>368</v>
      </c>
      <c r="R118" s="230"/>
      <c r="S118" s="234">
        <v>7</v>
      </c>
      <c r="T118" s="234"/>
      <c r="U118" s="234">
        <v>7</v>
      </c>
      <c r="V118" s="234">
        <v>-7</v>
      </c>
      <c r="W118" s="230">
        <v>7</v>
      </c>
      <c r="X118" s="230">
        <v>2</v>
      </c>
      <c r="Y118" s="235">
        <v>0.04</v>
      </c>
      <c r="Z118" s="235">
        <v>0.42</v>
      </c>
      <c r="AA118" s="231">
        <v>6</v>
      </c>
      <c r="AB118" s="236" t="str">
        <f t="shared" si="1"/>
        <v/>
      </c>
      <c r="AK118" s="170"/>
      <c r="AL118" s="170"/>
    </row>
    <row r="119" spans="1:38" x14ac:dyDescent="0.25">
      <c r="A119" s="2"/>
      <c r="B119" s="13"/>
      <c r="C119" s="119" t="s">
        <v>210</v>
      </c>
      <c r="D119" s="120"/>
      <c r="E119" s="121">
        <v>203</v>
      </c>
      <c r="F119" s="245">
        <v>8</v>
      </c>
      <c r="G119" s="246">
        <v>68</v>
      </c>
      <c r="H119" s="247">
        <v>8</v>
      </c>
      <c r="I119" s="246">
        <v>76</v>
      </c>
      <c r="J119" s="247">
        <v>8</v>
      </c>
      <c r="K119" s="246">
        <v>74</v>
      </c>
      <c r="L119" s="247">
        <v>7</v>
      </c>
      <c r="M119" s="246">
        <v>65</v>
      </c>
      <c r="N119" s="247">
        <v>6</v>
      </c>
      <c r="O119" s="248">
        <v>363.02</v>
      </c>
      <c r="P119" s="249">
        <v>68.05</v>
      </c>
      <c r="Q119" s="250" t="s">
        <v>368</v>
      </c>
      <c r="R119" s="246"/>
      <c r="S119" s="250">
        <v>0</v>
      </c>
      <c r="T119" s="250"/>
      <c r="U119" s="250">
        <v>0</v>
      </c>
      <c r="V119" s="250">
        <v>111</v>
      </c>
      <c r="W119" s="246"/>
      <c r="X119" s="246">
        <v>2</v>
      </c>
      <c r="Y119" s="251"/>
      <c r="Z119" s="251"/>
      <c r="AA119" s="247">
        <v>76</v>
      </c>
      <c r="AB119" s="252"/>
      <c r="AK119" s="170"/>
      <c r="AL119" s="170"/>
    </row>
    <row r="120" spans="1:38" x14ac:dyDescent="0.25">
      <c r="A120" s="2"/>
      <c r="B120" s="13"/>
      <c r="C120" s="46" t="s">
        <v>210</v>
      </c>
      <c r="D120" s="49" t="s">
        <v>211</v>
      </c>
      <c r="E120" s="29">
        <v>315</v>
      </c>
      <c r="F120" s="229">
        <v>92</v>
      </c>
      <c r="G120" s="230">
        <v>86</v>
      </c>
      <c r="H120" s="231">
        <v>86</v>
      </c>
      <c r="I120" s="230">
        <v>91</v>
      </c>
      <c r="J120" s="231">
        <v>80</v>
      </c>
      <c r="K120" s="230">
        <v>85</v>
      </c>
      <c r="L120" s="231">
        <v>80</v>
      </c>
      <c r="M120" s="230">
        <v>85</v>
      </c>
      <c r="N120" s="231">
        <v>76</v>
      </c>
      <c r="O120" s="232">
        <v>363.02</v>
      </c>
      <c r="P120" s="233">
        <v>68.05</v>
      </c>
      <c r="Q120" s="234" t="s">
        <v>368</v>
      </c>
      <c r="R120" s="230"/>
      <c r="S120" s="234">
        <v>0</v>
      </c>
      <c r="T120" s="234"/>
      <c r="U120" s="234">
        <v>0</v>
      </c>
      <c r="V120" s="234">
        <v>111</v>
      </c>
      <c r="W120" s="230"/>
      <c r="X120" s="230">
        <v>2</v>
      </c>
      <c r="Y120" s="235"/>
      <c r="Z120" s="235"/>
      <c r="AA120" s="231">
        <v>76</v>
      </c>
      <c r="AB120" s="236" t="str">
        <f t="shared" si="1"/>
        <v/>
      </c>
      <c r="AK120" s="170"/>
      <c r="AL120" s="170"/>
    </row>
    <row r="121" spans="1:38" x14ac:dyDescent="0.25">
      <c r="A121" s="2"/>
      <c r="B121" s="13"/>
      <c r="C121" s="119" t="s">
        <v>151</v>
      </c>
      <c r="D121" s="140" t="s">
        <v>211</v>
      </c>
      <c r="E121" s="121">
        <v>316</v>
      </c>
      <c r="F121" s="245">
        <v>92</v>
      </c>
      <c r="G121" s="246">
        <v>86</v>
      </c>
      <c r="H121" s="247">
        <v>86</v>
      </c>
      <c r="I121" s="246">
        <v>91</v>
      </c>
      <c r="J121" s="247">
        <v>80</v>
      </c>
      <c r="K121" s="246">
        <v>85</v>
      </c>
      <c r="L121" s="247">
        <v>80</v>
      </c>
      <c r="M121" s="246">
        <v>85</v>
      </c>
      <c r="N121" s="247">
        <v>76</v>
      </c>
      <c r="O121" s="248">
        <v>398.49</v>
      </c>
      <c r="P121" s="249">
        <v>81.81</v>
      </c>
      <c r="Q121" s="250" t="s">
        <v>368</v>
      </c>
      <c r="R121" s="246"/>
      <c r="S121" s="250">
        <v>118</v>
      </c>
      <c r="T121" s="250"/>
      <c r="U121" s="250">
        <v>118</v>
      </c>
      <c r="V121" s="250"/>
      <c r="W121" s="246"/>
      <c r="X121" s="246">
        <v>0</v>
      </c>
      <c r="Y121" s="251">
        <v>0</v>
      </c>
      <c r="Z121" s="251"/>
      <c r="AA121" s="247">
        <v>76</v>
      </c>
      <c r="AB121" s="252" t="str">
        <f t="shared" si="1"/>
        <v/>
      </c>
      <c r="AK121" s="170"/>
      <c r="AL121" s="170"/>
    </row>
    <row r="122" spans="1:38" x14ac:dyDescent="0.25">
      <c r="A122" s="2"/>
      <c r="B122" s="3"/>
      <c r="C122" s="46" t="s">
        <v>80</v>
      </c>
      <c r="D122" s="49" t="s">
        <v>211</v>
      </c>
      <c r="E122" s="29">
        <v>303</v>
      </c>
      <c r="F122" s="229">
        <v>8</v>
      </c>
      <c r="G122" s="230">
        <v>72</v>
      </c>
      <c r="H122" s="231">
        <v>8</v>
      </c>
      <c r="I122" s="230">
        <v>87</v>
      </c>
      <c r="J122" s="231">
        <v>8</v>
      </c>
      <c r="K122" s="230">
        <v>84</v>
      </c>
      <c r="L122" s="231">
        <v>7</v>
      </c>
      <c r="M122" s="230">
        <v>74</v>
      </c>
      <c r="N122" s="231">
        <v>6</v>
      </c>
      <c r="O122" s="232">
        <v>413.37</v>
      </c>
      <c r="P122" s="233"/>
      <c r="Q122" s="234" t="s">
        <v>368</v>
      </c>
      <c r="R122" s="230">
        <v>32</v>
      </c>
      <c r="S122" s="234"/>
      <c r="T122" s="234"/>
      <c r="U122" s="234">
        <v>32</v>
      </c>
      <c r="V122" s="234"/>
      <c r="W122" s="230"/>
      <c r="X122" s="230">
        <v>0</v>
      </c>
      <c r="Y122" s="235">
        <v>0.04</v>
      </c>
      <c r="Z122" s="235">
        <v>0</v>
      </c>
      <c r="AA122" s="231">
        <v>6</v>
      </c>
      <c r="AB122" s="236" t="str">
        <f t="shared" si="1"/>
        <v/>
      </c>
      <c r="AK122" s="170"/>
      <c r="AL122" s="170"/>
    </row>
    <row r="123" spans="1:38" x14ac:dyDescent="0.25">
      <c r="A123" s="2"/>
      <c r="B123" s="3"/>
      <c r="C123" s="119" t="s">
        <v>81</v>
      </c>
      <c r="D123" s="140" t="s">
        <v>211</v>
      </c>
      <c r="E123" s="121">
        <v>131</v>
      </c>
      <c r="F123" s="245">
        <v>92</v>
      </c>
      <c r="G123" s="246">
        <v>87</v>
      </c>
      <c r="H123" s="247">
        <v>86</v>
      </c>
      <c r="I123" s="246">
        <v>92</v>
      </c>
      <c r="J123" s="247">
        <v>80</v>
      </c>
      <c r="K123" s="246">
        <v>85</v>
      </c>
      <c r="L123" s="247">
        <v>80</v>
      </c>
      <c r="M123" s="246">
        <v>85</v>
      </c>
      <c r="N123" s="247">
        <v>76</v>
      </c>
      <c r="O123" s="248">
        <v>398.58</v>
      </c>
      <c r="P123" s="249"/>
      <c r="Q123" s="250" t="s">
        <v>368</v>
      </c>
      <c r="R123" s="246">
        <v>100</v>
      </c>
      <c r="S123" s="250">
        <v>0</v>
      </c>
      <c r="T123" s="250"/>
      <c r="U123" s="250">
        <v>100</v>
      </c>
      <c r="V123" s="250">
        <v>0</v>
      </c>
      <c r="W123" s="246"/>
      <c r="X123" s="246">
        <v>0</v>
      </c>
      <c r="Y123" s="251">
        <v>0.04</v>
      </c>
      <c r="Z123" s="251">
        <v>0</v>
      </c>
      <c r="AA123" s="247">
        <v>76</v>
      </c>
      <c r="AB123" s="252" t="str">
        <f t="shared" si="1"/>
        <v/>
      </c>
      <c r="AK123" s="170"/>
      <c r="AL123" s="170"/>
    </row>
    <row r="124" spans="1:38" ht="16.5" thickBot="1" x14ac:dyDescent="0.3">
      <c r="A124" s="7"/>
      <c r="B124" s="8"/>
      <c r="C124" s="416" t="s">
        <v>82</v>
      </c>
      <c r="D124" s="49" t="s">
        <v>211</v>
      </c>
      <c r="E124" s="29">
        <v>306</v>
      </c>
      <c r="F124" s="229">
        <v>101</v>
      </c>
      <c r="G124" s="230">
        <v>86</v>
      </c>
      <c r="H124" s="231">
        <v>94</v>
      </c>
      <c r="I124" s="230">
        <v>91</v>
      </c>
      <c r="J124" s="231">
        <v>88</v>
      </c>
      <c r="K124" s="230">
        <v>85</v>
      </c>
      <c r="L124" s="231">
        <v>87</v>
      </c>
      <c r="M124" s="230">
        <v>84</v>
      </c>
      <c r="N124" s="231">
        <v>82</v>
      </c>
      <c r="O124" s="422">
        <v>86.26</v>
      </c>
      <c r="P124" s="423">
        <v>93.55</v>
      </c>
      <c r="Q124" s="424" t="s">
        <v>368</v>
      </c>
      <c r="R124" s="420">
        <v>125</v>
      </c>
      <c r="S124" s="424">
        <v>0</v>
      </c>
      <c r="T124" s="424"/>
      <c r="U124" s="424">
        <v>125</v>
      </c>
      <c r="V124" s="424">
        <v>0</v>
      </c>
      <c r="W124" s="420"/>
      <c r="X124" s="420"/>
      <c r="Y124" s="425">
        <v>0.04</v>
      </c>
      <c r="Z124" s="425">
        <v>0.03</v>
      </c>
      <c r="AA124" s="421">
        <v>82</v>
      </c>
      <c r="AB124" s="426" t="str">
        <f t="shared" si="1"/>
        <v/>
      </c>
      <c r="AK124" s="170"/>
      <c r="AL124" s="170"/>
    </row>
    <row r="125" spans="1:38" ht="16.5" thickTop="1" x14ac:dyDescent="0.25">
      <c r="A125" s="9" t="s">
        <v>83</v>
      </c>
      <c r="B125" s="30" t="s">
        <v>84</v>
      </c>
      <c r="C125" s="141" t="s">
        <v>85</v>
      </c>
      <c r="D125" s="430"/>
      <c r="E125" s="431">
        <v>262</v>
      </c>
      <c r="F125" s="432">
        <v>22</v>
      </c>
      <c r="G125" s="379">
        <v>54</v>
      </c>
      <c r="H125" s="381">
        <v>17</v>
      </c>
      <c r="I125" s="379">
        <v>48</v>
      </c>
      <c r="J125" s="381">
        <v>12</v>
      </c>
      <c r="K125" s="379">
        <v>34</v>
      </c>
      <c r="L125" s="381">
        <v>13</v>
      </c>
      <c r="M125" s="379">
        <v>35</v>
      </c>
      <c r="N125" s="381">
        <v>13</v>
      </c>
      <c r="O125" s="248">
        <v>494.4</v>
      </c>
      <c r="P125" s="249">
        <v>78.75</v>
      </c>
      <c r="Q125" s="250" t="s">
        <v>368</v>
      </c>
      <c r="R125" s="246">
        <v>12</v>
      </c>
      <c r="S125" s="250">
        <v>0</v>
      </c>
      <c r="T125" s="250"/>
      <c r="U125" s="250">
        <v>12</v>
      </c>
      <c r="V125" s="250"/>
      <c r="W125" s="246">
        <v>12</v>
      </c>
      <c r="X125" s="246">
        <v>13</v>
      </c>
      <c r="Y125" s="251">
        <v>0.69</v>
      </c>
      <c r="Z125" s="251">
        <v>0.03</v>
      </c>
      <c r="AA125" s="247"/>
      <c r="AB125" s="252" t="str">
        <f t="shared" si="1"/>
        <v/>
      </c>
      <c r="AK125" s="170"/>
      <c r="AL125" s="170"/>
    </row>
    <row r="126" spans="1:38" x14ac:dyDescent="0.25">
      <c r="A126" s="9"/>
      <c r="B126" s="31"/>
      <c r="C126" s="46" t="s">
        <v>133</v>
      </c>
      <c r="D126" s="60"/>
      <c r="E126" s="61">
        <v>183</v>
      </c>
      <c r="F126" s="229">
        <v>23</v>
      </c>
      <c r="G126" s="230">
        <v>51</v>
      </c>
      <c r="H126" s="231">
        <v>18</v>
      </c>
      <c r="I126" s="230">
        <v>45</v>
      </c>
      <c r="J126" s="231">
        <v>13</v>
      </c>
      <c r="K126" s="230">
        <v>32</v>
      </c>
      <c r="L126" s="231">
        <v>13</v>
      </c>
      <c r="M126" s="230">
        <v>32</v>
      </c>
      <c r="N126" s="231">
        <v>13</v>
      </c>
      <c r="O126" s="232">
        <v>372</v>
      </c>
      <c r="P126" s="233">
        <v>30.36</v>
      </c>
      <c r="Q126" s="234" t="s">
        <v>368</v>
      </c>
      <c r="R126" s="230">
        <v>13</v>
      </c>
      <c r="S126" s="234">
        <v>0</v>
      </c>
      <c r="T126" s="234"/>
      <c r="U126" s="234">
        <v>13</v>
      </c>
      <c r="V126" s="234"/>
      <c r="W126" s="230">
        <v>13</v>
      </c>
      <c r="X126" s="230">
        <v>0</v>
      </c>
      <c r="Y126" s="235">
        <v>0.7</v>
      </c>
      <c r="Z126" s="235">
        <v>0.01</v>
      </c>
      <c r="AA126" s="231"/>
      <c r="AB126" s="236" t="str">
        <f t="shared" si="1"/>
        <v/>
      </c>
      <c r="AK126" s="170"/>
      <c r="AL126" s="170"/>
    </row>
    <row r="127" spans="1:38" x14ac:dyDescent="0.25">
      <c r="A127" s="2"/>
      <c r="B127" s="5" t="s">
        <v>86</v>
      </c>
      <c r="C127" s="128" t="s">
        <v>87</v>
      </c>
      <c r="D127" s="120"/>
      <c r="E127" s="121">
        <v>134</v>
      </c>
      <c r="F127" s="293">
        <v>31</v>
      </c>
      <c r="G127" s="294">
        <v>40</v>
      </c>
      <c r="H127" s="295">
        <v>25</v>
      </c>
      <c r="I127" s="294">
        <v>38</v>
      </c>
      <c r="J127" s="295">
        <v>24</v>
      </c>
      <c r="K127" s="294">
        <v>35</v>
      </c>
      <c r="L127" s="295">
        <v>23</v>
      </c>
      <c r="M127" s="294">
        <v>35</v>
      </c>
      <c r="N127" s="295">
        <v>23</v>
      </c>
      <c r="O127" s="296">
        <v>355.21</v>
      </c>
      <c r="P127" s="297">
        <v>89.91</v>
      </c>
      <c r="Q127" s="298" t="s">
        <v>368</v>
      </c>
      <c r="R127" s="294">
        <v>23</v>
      </c>
      <c r="S127" s="298">
        <v>1</v>
      </c>
      <c r="T127" s="298"/>
      <c r="U127" s="298">
        <v>24</v>
      </c>
      <c r="V127" s="298"/>
      <c r="W127" s="294">
        <v>20</v>
      </c>
      <c r="X127" s="294">
        <v>23</v>
      </c>
      <c r="Y127" s="299">
        <v>0.37</v>
      </c>
      <c r="Z127" s="299">
        <v>0.17</v>
      </c>
      <c r="AA127" s="295"/>
      <c r="AB127" s="300" t="str">
        <f t="shared" si="1"/>
        <v/>
      </c>
      <c r="AK127" s="170"/>
      <c r="AL127" s="170"/>
    </row>
    <row r="128" spans="1:38" x14ac:dyDescent="0.25">
      <c r="A128" s="2"/>
      <c r="B128" s="4"/>
      <c r="C128" s="63" t="s">
        <v>88</v>
      </c>
      <c r="D128" s="60"/>
      <c r="E128" s="61">
        <v>263</v>
      </c>
      <c r="F128" s="339">
        <v>31</v>
      </c>
      <c r="G128" s="340">
        <v>38</v>
      </c>
      <c r="H128" s="341">
        <v>25</v>
      </c>
      <c r="I128" s="340">
        <v>36</v>
      </c>
      <c r="J128" s="341">
        <v>24</v>
      </c>
      <c r="K128" s="340">
        <v>34</v>
      </c>
      <c r="L128" s="341">
        <v>23</v>
      </c>
      <c r="M128" s="340">
        <v>33</v>
      </c>
      <c r="N128" s="341">
        <v>23</v>
      </c>
      <c r="O128" s="342">
        <v>253.01</v>
      </c>
      <c r="P128" s="343">
        <v>47.89</v>
      </c>
      <c r="Q128" s="344" t="s">
        <v>368</v>
      </c>
      <c r="R128" s="340">
        <v>0</v>
      </c>
      <c r="S128" s="344">
        <v>10</v>
      </c>
      <c r="T128" s="344"/>
      <c r="U128" s="344">
        <v>10</v>
      </c>
      <c r="V128" s="344"/>
      <c r="W128" s="340">
        <v>29</v>
      </c>
      <c r="X128" s="340">
        <v>0</v>
      </c>
      <c r="Y128" s="345">
        <v>0.4</v>
      </c>
      <c r="Z128" s="345">
        <v>0.1</v>
      </c>
      <c r="AA128" s="341"/>
      <c r="AB128" s="346" t="str">
        <f t="shared" si="1"/>
        <v/>
      </c>
      <c r="AK128" s="170"/>
      <c r="AL128" s="170"/>
    </row>
    <row r="129" spans="1:38" x14ac:dyDescent="0.25">
      <c r="A129" s="2"/>
      <c r="B129" s="6"/>
      <c r="C129" s="119" t="s">
        <v>144</v>
      </c>
      <c r="D129" s="120"/>
      <c r="E129" s="121">
        <v>149</v>
      </c>
      <c r="F129" s="245">
        <v>48</v>
      </c>
      <c r="G129" s="246">
        <v>53</v>
      </c>
      <c r="H129" s="247">
        <v>41</v>
      </c>
      <c r="I129" s="246">
        <v>49</v>
      </c>
      <c r="J129" s="247">
        <v>38</v>
      </c>
      <c r="K129" s="246">
        <v>46</v>
      </c>
      <c r="L129" s="247">
        <v>38</v>
      </c>
      <c r="M129" s="246">
        <v>46</v>
      </c>
      <c r="N129" s="247">
        <v>39</v>
      </c>
      <c r="O129" s="248">
        <v>327.38</v>
      </c>
      <c r="P129" s="249">
        <v>87.64</v>
      </c>
      <c r="Q129" s="250" t="s">
        <v>368</v>
      </c>
      <c r="R129" s="246">
        <v>42</v>
      </c>
      <c r="S129" s="250">
        <v>0</v>
      </c>
      <c r="T129" s="250"/>
      <c r="U129" s="250">
        <v>42</v>
      </c>
      <c r="V129" s="250"/>
      <c r="W129" s="246">
        <v>40</v>
      </c>
      <c r="X129" s="246">
        <v>39</v>
      </c>
      <c r="Y129" s="251">
        <v>1.43</v>
      </c>
      <c r="Z129" s="251">
        <v>7.0000000000000007E-2</v>
      </c>
      <c r="AA129" s="247"/>
      <c r="AB129" s="252" t="str">
        <f t="shared" si="1"/>
        <v/>
      </c>
      <c r="AK129" s="170"/>
      <c r="AL129" s="170"/>
    </row>
    <row r="130" spans="1:38" x14ac:dyDescent="0.25">
      <c r="A130" s="2"/>
      <c r="B130" s="6"/>
      <c r="C130" s="46" t="s">
        <v>236</v>
      </c>
      <c r="D130" s="43"/>
      <c r="E130" s="29">
        <v>141</v>
      </c>
      <c r="F130" s="229">
        <v>178</v>
      </c>
      <c r="G130" s="230">
        <v>56</v>
      </c>
      <c r="H130" s="231">
        <v>140</v>
      </c>
      <c r="I130" s="230">
        <v>49</v>
      </c>
      <c r="J130" s="231">
        <v>123</v>
      </c>
      <c r="K130" s="230">
        <v>43</v>
      </c>
      <c r="L130" s="231">
        <v>121</v>
      </c>
      <c r="M130" s="230">
        <v>42</v>
      </c>
      <c r="N130" s="231">
        <v>120</v>
      </c>
      <c r="O130" s="232">
        <v>184.65</v>
      </c>
      <c r="P130" s="233">
        <v>28.45</v>
      </c>
      <c r="Q130" s="234" t="s">
        <v>368</v>
      </c>
      <c r="R130" s="230">
        <v>121</v>
      </c>
      <c r="S130" s="234">
        <v>0</v>
      </c>
      <c r="T130" s="234"/>
      <c r="U130" s="234">
        <v>121</v>
      </c>
      <c r="V130" s="234"/>
      <c r="W130" s="230">
        <v>99</v>
      </c>
      <c r="X130" s="230">
        <v>46</v>
      </c>
      <c r="Y130" s="235">
        <v>6.8</v>
      </c>
      <c r="Z130" s="235">
        <v>0.16</v>
      </c>
      <c r="AA130" s="231"/>
      <c r="AB130" s="236"/>
      <c r="AK130" s="170"/>
      <c r="AL130" s="170"/>
    </row>
    <row r="131" spans="1:38" x14ac:dyDescent="0.25">
      <c r="A131" s="2"/>
      <c r="B131" s="6"/>
      <c r="C131" s="119" t="s">
        <v>89</v>
      </c>
      <c r="D131" s="120"/>
      <c r="E131" s="121">
        <v>148</v>
      </c>
      <c r="F131" s="245">
        <v>210</v>
      </c>
      <c r="G131" s="246">
        <v>48</v>
      </c>
      <c r="H131" s="247">
        <v>164</v>
      </c>
      <c r="I131" s="246">
        <v>42</v>
      </c>
      <c r="J131" s="247">
        <v>145</v>
      </c>
      <c r="K131" s="246">
        <v>37</v>
      </c>
      <c r="L131" s="247">
        <v>142</v>
      </c>
      <c r="M131" s="246">
        <v>37</v>
      </c>
      <c r="N131" s="247">
        <v>140</v>
      </c>
      <c r="O131" s="248">
        <v>89.71</v>
      </c>
      <c r="P131" s="249">
        <v>29</v>
      </c>
      <c r="Q131" s="250" t="s">
        <v>368</v>
      </c>
      <c r="R131" s="246">
        <v>99</v>
      </c>
      <c r="S131" s="250">
        <v>37</v>
      </c>
      <c r="T131" s="250"/>
      <c r="U131" s="250">
        <v>152</v>
      </c>
      <c r="V131" s="250"/>
      <c r="W131" s="246">
        <v>155</v>
      </c>
      <c r="X131" s="246">
        <v>20</v>
      </c>
      <c r="Y131" s="251">
        <v>10.19</v>
      </c>
      <c r="Z131" s="251">
        <v>0.34</v>
      </c>
      <c r="AA131" s="247"/>
      <c r="AB131" s="252" t="str">
        <f t="shared" si="1"/>
        <v/>
      </c>
      <c r="AK131" s="170"/>
      <c r="AL131" s="170"/>
    </row>
    <row r="132" spans="1:38" ht="16.5" thickBot="1" x14ac:dyDescent="0.3">
      <c r="A132" s="7"/>
      <c r="B132" s="6"/>
      <c r="C132" s="416" t="s">
        <v>90</v>
      </c>
      <c r="D132" s="43"/>
      <c r="E132" s="29">
        <v>144</v>
      </c>
      <c r="F132" s="419">
        <v>268</v>
      </c>
      <c r="G132" s="230">
        <v>53</v>
      </c>
      <c r="H132" s="231">
        <v>207</v>
      </c>
      <c r="I132" s="230">
        <v>46</v>
      </c>
      <c r="J132" s="231">
        <v>182</v>
      </c>
      <c r="K132" s="230">
        <v>41</v>
      </c>
      <c r="L132" s="231">
        <v>178</v>
      </c>
      <c r="M132" s="230">
        <v>40</v>
      </c>
      <c r="N132" s="231">
        <v>176</v>
      </c>
      <c r="O132" s="232">
        <v>60.09</v>
      </c>
      <c r="P132" s="233">
        <v>46.04</v>
      </c>
      <c r="Q132" s="234" t="s">
        <v>368</v>
      </c>
      <c r="R132" s="230">
        <v>179</v>
      </c>
      <c r="S132" s="234">
        <v>0</v>
      </c>
      <c r="T132" s="234"/>
      <c r="U132" s="234">
        <v>179</v>
      </c>
      <c r="V132" s="234"/>
      <c r="W132" s="230">
        <v>179</v>
      </c>
      <c r="X132" s="230">
        <v>35</v>
      </c>
      <c r="Y132" s="235">
        <v>13.23</v>
      </c>
      <c r="Z132" s="235">
        <v>0.09</v>
      </c>
      <c r="AA132" s="231"/>
      <c r="AB132" s="236" t="str">
        <f t="shared" si="1"/>
        <v/>
      </c>
      <c r="AK132" s="170"/>
      <c r="AL132" s="170"/>
    </row>
    <row r="133" spans="1:38" s="443" customFormat="1" ht="17.25" thickTop="1" thickBot="1" x14ac:dyDescent="0.3">
      <c r="A133" s="10" t="s">
        <v>362</v>
      </c>
      <c r="B133" s="11"/>
      <c r="C133" s="137" t="s">
        <v>363</v>
      </c>
      <c r="D133" s="138"/>
      <c r="E133" s="139">
        <v>213</v>
      </c>
      <c r="F133" s="355">
        <v>3</v>
      </c>
      <c r="G133" s="356">
        <v>40</v>
      </c>
      <c r="H133" s="357">
        <v>4</v>
      </c>
      <c r="I133" s="356">
        <v>53</v>
      </c>
      <c r="J133" s="357">
        <v>2</v>
      </c>
      <c r="K133" s="356">
        <v>35</v>
      </c>
      <c r="L133" s="357">
        <v>2</v>
      </c>
      <c r="M133" s="356">
        <v>35</v>
      </c>
      <c r="N133" s="357">
        <v>2</v>
      </c>
      <c r="O133" s="358">
        <v>349.16</v>
      </c>
      <c r="P133" s="359">
        <v>70.930000000000007</v>
      </c>
      <c r="Q133" s="360" t="s">
        <v>368</v>
      </c>
      <c r="R133" s="356">
        <v>2</v>
      </c>
      <c r="S133" s="360">
        <v>0</v>
      </c>
      <c r="T133" s="360"/>
      <c r="U133" s="360">
        <v>2</v>
      </c>
      <c r="V133" s="360"/>
      <c r="W133" s="356">
        <v>2</v>
      </c>
      <c r="X133" s="356">
        <v>1</v>
      </c>
      <c r="Y133" s="361">
        <v>0.13</v>
      </c>
      <c r="Z133" s="361">
        <v>0</v>
      </c>
      <c r="AA133" s="357"/>
      <c r="AB133" s="362"/>
      <c r="AC133" s="6"/>
      <c r="AJ133" s="444"/>
      <c r="AK133" s="170"/>
      <c r="AL133" s="170"/>
    </row>
    <row r="134" spans="1:38" ht="17.25" thickTop="1" thickBot="1" x14ac:dyDescent="0.3">
      <c r="A134" s="10" t="s">
        <v>91</v>
      </c>
      <c r="B134" s="11"/>
      <c r="C134" s="137" t="s">
        <v>92</v>
      </c>
      <c r="D134" s="138"/>
      <c r="E134" s="139">
        <v>196</v>
      </c>
      <c r="F134" s="355">
        <v>13</v>
      </c>
      <c r="G134" s="356">
        <v>75</v>
      </c>
      <c r="H134" s="357">
        <v>12</v>
      </c>
      <c r="I134" s="356">
        <v>81</v>
      </c>
      <c r="J134" s="357">
        <v>10</v>
      </c>
      <c r="K134" s="356">
        <v>72</v>
      </c>
      <c r="L134" s="357">
        <v>11</v>
      </c>
      <c r="M134" s="356">
        <v>74</v>
      </c>
      <c r="N134" s="357">
        <v>11</v>
      </c>
      <c r="O134" s="358">
        <v>554.94000000000005</v>
      </c>
      <c r="P134" s="359">
        <v>98.71</v>
      </c>
      <c r="Q134" s="360" t="s">
        <v>368</v>
      </c>
      <c r="R134" s="356">
        <v>10</v>
      </c>
      <c r="S134" s="360">
        <v>0</v>
      </c>
      <c r="T134" s="360"/>
      <c r="U134" s="360">
        <v>12</v>
      </c>
      <c r="V134" s="360"/>
      <c r="W134" s="356">
        <v>11</v>
      </c>
      <c r="X134" s="356">
        <v>11</v>
      </c>
      <c r="Y134" s="361">
        <v>0.22</v>
      </c>
      <c r="Z134" s="361">
        <v>0.01</v>
      </c>
      <c r="AA134" s="357"/>
      <c r="AB134" s="362" t="str">
        <f t="shared" si="1"/>
        <v/>
      </c>
      <c r="AK134" s="170"/>
      <c r="AL134" s="170"/>
    </row>
    <row r="135" spans="1:38" ht="17.25" thickTop="1" thickBot="1" x14ac:dyDescent="0.3">
      <c r="A135" s="10" t="s">
        <v>148</v>
      </c>
      <c r="B135" s="11"/>
      <c r="C135" s="69" t="s">
        <v>93</v>
      </c>
      <c r="D135" s="70"/>
      <c r="E135" s="71">
        <v>283</v>
      </c>
      <c r="F135" s="347">
        <v>9</v>
      </c>
      <c r="G135" s="348">
        <v>17</v>
      </c>
      <c r="H135" s="349">
        <v>9</v>
      </c>
      <c r="I135" s="348">
        <v>20</v>
      </c>
      <c r="J135" s="349">
        <v>6</v>
      </c>
      <c r="K135" s="348">
        <v>13</v>
      </c>
      <c r="L135" s="349">
        <v>6</v>
      </c>
      <c r="M135" s="348">
        <v>13</v>
      </c>
      <c r="N135" s="349">
        <v>6</v>
      </c>
      <c r="O135" s="350">
        <v>83.16</v>
      </c>
      <c r="P135" s="351">
        <v>40.75</v>
      </c>
      <c r="Q135" s="352" t="s">
        <v>368</v>
      </c>
      <c r="R135" s="348">
        <v>0</v>
      </c>
      <c r="S135" s="352">
        <v>8</v>
      </c>
      <c r="T135" s="352"/>
      <c r="U135" s="352">
        <v>8</v>
      </c>
      <c r="V135" s="352">
        <v>0</v>
      </c>
      <c r="W135" s="348">
        <v>4</v>
      </c>
      <c r="X135" s="348">
        <v>6</v>
      </c>
      <c r="Y135" s="353">
        <v>1.4</v>
      </c>
      <c r="Z135" s="353">
        <v>0.04</v>
      </c>
      <c r="AA135" s="349"/>
      <c r="AB135" s="354" t="str">
        <f t="shared" si="1"/>
        <v/>
      </c>
      <c r="AK135" s="170"/>
      <c r="AL135" s="170"/>
    </row>
    <row r="136" spans="1:38" ht="16.5" thickTop="1" x14ac:dyDescent="0.25">
      <c r="A136" s="34" t="s">
        <v>137</v>
      </c>
      <c r="B136" s="35"/>
      <c r="C136" s="141" t="s">
        <v>138</v>
      </c>
      <c r="D136" s="120"/>
      <c r="E136" s="121">
        <v>255</v>
      </c>
      <c r="F136" s="432">
        <v>21</v>
      </c>
      <c r="G136" s="379">
        <v>52</v>
      </c>
      <c r="H136" s="381">
        <v>27</v>
      </c>
      <c r="I136" s="379">
        <v>78</v>
      </c>
      <c r="J136" s="381">
        <v>20</v>
      </c>
      <c r="K136" s="379">
        <v>60</v>
      </c>
      <c r="L136" s="381">
        <v>20</v>
      </c>
      <c r="M136" s="379">
        <v>59</v>
      </c>
      <c r="N136" s="381">
        <v>21</v>
      </c>
      <c r="O136" s="376">
        <v>496.92</v>
      </c>
      <c r="P136" s="377">
        <v>57.68</v>
      </c>
      <c r="Q136" s="378">
        <v>100</v>
      </c>
      <c r="R136" s="379">
        <v>140</v>
      </c>
      <c r="S136" s="378">
        <v>0</v>
      </c>
      <c r="T136" s="378"/>
      <c r="U136" s="378">
        <v>140</v>
      </c>
      <c r="V136" s="378"/>
      <c r="W136" s="379">
        <v>21</v>
      </c>
      <c r="X136" s="379">
        <v>21</v>
      </c>
      <c r="Y136" s="380">
        <v>0.56000000000000005</v>
      </c>
      <c r="Z136" s="380">
        <v>4.62</v>
      </c>
      <c r="AA136" s="381"/>
      <c r="AB136" s="382" t="str">
        <f t="shared" si="1"/>
        <v/>
      </c>
      <c r="AK136" s="170"/>
      <c r="AL136" s="170"/>
    </row>
    <row r="137" spans="1:38" ht="16.5" thickBot="1" x14ac:dyDescent="0.3">
      <c r="A137" s="33"/>
      <c r="B137" s="12"/>
      <c r="C137" s="51" t="s">
        <v>139</v>
      </c>
      <c r="D137" s="44"/>
      <c r="E137" s="38">
        <v>188</v>
      </c>
      <c r="F137" s="301">
        <v>29</v>
      </c>
      <c r="G137" s="302">
        <v>22</v>
      </c>
      <c r="H137" s="303">
        <v>30</v>
      </c>
      <c r="I137" s="302">
        <v>28</v>
      </c>
      <c r="J137" s="303">
        <v>27</v>
      </c>
      <c r="K137" s="302">
        <v>25</v>
      </c>
      <c r="L137" s="303">
        <v>28</v>
      </c>
      <c r="M137" s="302">
        <v>25</v>
      </c>
      <c r="N137" s="303">
        <v>28</v>
      </c>
      <c r="O137" s="264">
        <v>109.49</v>
      </c>
      <c r="P137" s="265">
        <v>49</v>
      </c>
      <c r="Q137" s="266" t="s">
        <v>368</v>
      </c>
      <c r="R137" s="262">
        <v>112</v>
      </c>
      <c r="S137" s="266">
        <v>24</v>
      </c>
      <c r="T137" s="266"/>
      <c r="U137" s="266">
        <v>136</v>
      </c>
      <c r="V137" s="266">
        <v>0</v>
      </c>
      <c r="W137" s="262">
        <v>144</v>
      </c>
      <c r="X137" s="262">
        <v>7</v>
      </c>
      <c r="Y137" s="267">
        <v>4.99</v>
      </c>
      <c r="Z137" s="267">
        <v>1.4</v>
      </c>
      <c r="AA137" s="263"/>
      <c r="AB137" s="268" t="str">
        <f t="shared" si="1"/>
        <v/>
      </c>
      <c r="AK137" s="170"/>
      <c r="AL137" s="170"/>
    </row>
    <row r="138" spans="1:38" ht="17.25" thickTop="1" thickBot="1" x14ac:dyDescent="0.3">
      <c r="A138" s="10" t="s">
        <v>152</v>
      </c>
      <c r="B138" s="11"/>
      <c r="C138" s="137" t="s">
        <v>153</v>
      </c>
      <c r="D138" s="138"/>
      <c r="E138" s="139">
        <v>254</v>
      </c>
      <c r="F138" s="355">
        <v>29</v>
      </c>
      <c r="G138" s="356">
        <v>56</v>
      </c>
      <c r="H138" s="357">
        <v>21</v>
      </c>
      <c r="I138" s="356">
        <v>49</v>
      </c>
      <c r="J138" s="357">
        <v>20</v>
      </c>
      <c r="K138" s="356">
        <v>48</v>
      </c>
      <c r="L138" s="357">
        <v>21</v>
      </c>
      <c r="M138" s="356">
        <v>50</v>
      </c>
      <c r="N138" s="357">
        <v>21</v>
      </c>
      <c r="O138" s="358">
        <v>115.43</v>
      </c>
      <c r="P138" s="359">
        <v>112.73</v>
      </c>
      <c r="Q138" s="360" t="s">
        <v>368</v>
      </c>
      <c r="R138" s="356">
        <v>41</v>
      </c>
      <c r="S138" s="360">
        <v>0</v>
      </c>
      <c r="T138" s="360"/>
      <c r="U138" s="360">
        <v>41</v>
      </c>
      <c r="V138" s="360">
        <v>13</v>
      </c>
      <c r="W138" s="356">
        <v>18</v>
      </c>
      <c r="X138" s="356">
        <v>21</v>
      </c>
      <c r="Y138" s="361">
        <v>13.17</v>
      </c>
      <c r="Z138" s="361">
        <v>2.73</v>
      </c>
      <c r="AA138" s="357"/>
      <c r="AB138" s="362" t="str">
        <f t="shared" si="1"/>
        <v/>
      </c>
      <c r="AK138" s="170"/>
      <c r="AL138" s="170"/>
    </row>
    <row r="139" spans="1:38" ht="16.5" thickTop="1" x14ac:dyDescent="0.25">
      <c r="A139" s="9"/>
      <c r="B139" s="37" t="s">
        <v>247</v>
      </c>
      <c r="C139" s="48" t="s">
        <v>248</v>
      </c>
      <c r="D139" s="45"/>
      <c r="E139" s="39">
        <v>155</v>
      </c>
      <c r="F139" s="368">
        <v>32</v>
      </c>
      <c r="G139" s="369">
        <v>46</v>
      </c>
      <c r="H139" s="370">
        <v>27</v>
      </c>
      <c r="I139" s="369">
        <v>45</v>
      </c>
      <c r="J139" s="370">
        <v>23</v>
      </c>
      <c r="K139" s="369">
        <v>39</v>
      </c>
      <c r="L139" s="370">
        <v>23</v>
      </c>
      <c r="M139" s="369">
        <v>38</v>
      </c>
      <c r="N139" s="370">
        <v>22</v>
      </c>
      <c r="O139" s="371">
        <v>614.33000000000004</v>
      </c>
      <c r="P139" s="372">
        <v>15.62</v>
      </c>
      <c r="Q139" s="373" t="s">
        <v>368</v>
      </c>
      <c r="R139" s="369">
        <v>0</v>
      </c>
      <c r="S139" s="373">
        <v>21</v>
      </c>
      <c r="T139" s="373"/>
      <c r="U139" s="373">
        <v>21</v>
      </c>
      <c r="V139" s="373"/>
      <c r="W139" s="369">
        <v>21</v>
      </c>
      <c r="X139" s="369">
        <v>22</v>
      </c>
      <c r="Y139" s="374">
        <v>2.52</v>
      </c>
      <c r="Z139" s="374">
        <v>0.51</v>
      </c>
      <c r="AA139" s="370"/>
      <c r="AB139" s="375"/>
      <c r="AK139" s="170"/>
      <c r="AL139" s="170"/>
    </row>
    <row r="140" spans="1:38" x14ac:dyDescent="0.25">
      <c r="A140" s="9" t="s">
        <v>110</v>
      </c>
      <c r="B140" s="6"/>
      <c r="C140" s="119" t="s">
        <v>94</v>
      </c>
      <c r="D140" s="120"/>
      <c r="E140" s="124">
        <v>156</v>
      </c>
      <c r="F140" s="245">
        <v>98</v>
      </c>
      <c r="G140" s="246">
        <v>38</v>
      </c>
      <c r="H140" s="247">
        <v>54</v>
      </c>
      <c r="I140" s="246">
        <v>26</v>
      </c>
      <c r="J140" s="247">
        <v>41</v>
      </c>
      <c r="K140" s="246">
        <v>19</v>
      </c>
      <c r="L140" s="247">
        <v>40</v>
      </c>
      <c r="M140" s="246">
        <v>19</v>
      </c>
      <c r="N140" s="247">
        <v>40</v>
      </c>
      <c r="O140" s="248">
        <v>564.66</v>
      </c>
      <c r="P140" s="249">
        <v>54.74</v>
      </c>
      <c r="Q140" s="250">
        <v>100</v>
      </c>
      <c r="R140" s="246">
        <v>401</v>
      </c>
      <c r="S140" s="250">
        <v>0</v>
      </c>
      <c r="T140" s="250"/>
      <c r="U140" s="250">
        <v>401</v>
      </c>
      <c r="V140" s="250"/>
      <c r="W140" s="246">
        <v>31</v>
      </c>
      <c r="X140" s="246">
        <v>17</v>
      </c>
      <c r="Y140" s="251">
        <v>8.93</v>
      </c>
      <c r="Z140" s="251">
        <v>13.77</v>
      </c>
      <c r="AA140" s="247"/>
      <c r="AB140" s="252" t="str">
        <f t="shared" si="1"/>
        <v/>
      </c>
      <c r="AK140" s="170"/>
      <c r="AL140" s="170"/>
    </row>
    <row r="141" spans="1:38" x14ac:dyDescent="0.25">
      <c r="A141" s="25" t="s">
        <v>111</v>
      </c>
      <c r="B141" s="37" t="s">
        <v>145</v>
      </c>
      <c r="C141" s="48" t="s">
        <v>146</v>
      </c>
      <c r="D141" s="45"/>
      <c r="E141" s="39">
        <v>158</v>
      </c>
      <c r="F141" s="368">
        <v>21</v>
      </c>
      <c r="G141" s="369">
        <v>63</v>
      </c>
      <c r="H141" s="370">
        <v>19</v>
      </c>
      <c r="I141" s="369">
        <v>65</v>
      </c>
      <c r="J141" s="370">
        <v>17</v>
      </c>
      <c r="K141" s="369">
        <v>59</v>
      </c>
      <c r="L141" s="370">
        <v>17</v>
      </c>
      <c r="M141" s="369">
        <v>61</v>
      </c>
      <c r="N141" s="370">
        <v>17</v>
      </c>
      <c r="O141" s="371">
        <v>826.22</v>
      </c>
      <c r="P141" s="372">
        <v>76.17</v>
      </c>
      <c r="Q141" s="373">
        <v>100</v>
      </c>
      <c r="R141" s="369">
        <v>45</v>
      </c>
      <c r="S141" s="373">
        <v>0</v>
      </c>
      <c r="T141" s="373"/>
      <c r="U141" s="373">
        <v>45</v>
      </c>
      <c r="V141" s="373"/>
      <c r="W141" s="369">
        <v>13</v>
      </c>
      <c r="X141" s="369">
        <v>17</v>
      </c>
      <c r="Y141" s="374">
        <v>2.4700000000000002</v>
      </c>
      <c r="Z141" s="374">
        <v>1.37</v>
      </c>
      <c r="AA141" s="370"/>
      <c r="AB141" s="375" t="str">
        <f t="shared" si="1"/>
        <v/>
      </c>
      <c r="AK141" s="170"/>
      <c r="AL141" s="170"/>
    </row>
    <row r="142" spans="1:38" x14ac:dyDescent="0.25">
      <c r="A142" s="27"/>
      <c r="B142" s="6"/>
      <c r="C142" s="119" t="s">
        <v>116</v>
      </c>
      <c r="D142" s="120"/>
      <c r="E142" s="121">
        <v>168</v>
      </c>
      <c r="F142" s="245">
        <v>391</v>
      </c>
      <c r="G142" s="246">
        <v>43</v>
      </c>
      <c r="H142" s="247">
        <v>358</v>
      </c>
      <c r="I142" s="246">
        <v>44</v>
      </c>
      <c r="J142" s="247">
        <v>342</v>
      </c>
      <c r="K142" s="246">
        <v>42</v>
      </c>
      <c r="L142" s="247">
        <v>339</v>
      </c>
      <c r="M142" s="246">
        <v>42</v>
      </c>
      <c r="N142" s="247">
        <v>337</v>
      </c>
      <c r="O142" s="248"/>
      <c r="P142" s="249"/>
      <c r="Q142" s="250" t="s">
        <v>368</v>
      </c>
      <c r="R142" s="246"/>
      <c r="S142" s="250"/>
      <c r="T142" s="250"/>
      <c r="U142" s="250"/>
      <c r="V142" s="250"/>
      <c r="W142" s="246"/>
      <c r="X142" s="246">
        <v>337</v>
      </c>
      <c r="Y142" s="251"/>
      <c r="Z142" s="251"/>
      <c r="AA142" s="247"/>
      <c r="AB142" s="252" t="str">
        <f t="shared" si="1"/>
        <v/>
      </c>
      <c r="AK142" s="170"/>
      <c r="AL142" s="170"/>
    </row>
    <row r="143" spans="1:38" x14ac:dyDescent="0.25">
      <c r="A143" s="2"/>
      <c r="B143" s="6"/>
      <c r="C143" s="47" t="s">
        <v>95</v>
      </c>
      <c r="D143" s="44"/>
      <c r="E143" s="38">
        <v>169</v>
      </c>
      <c r="F143" s="261">
        <v>534</v>
      </c>
      <c r="G143" s="262">
        <v>43</v>
      </c>
      <c r="H143" s="263">
        <v>453</v>
      </c>
      <c r="I143" s="262">
        <v>43</v>
      </c>
      <c r="J143" s="263">
        <v>419</v>
      </c>
      <c r="K143" s="262">
        <v>39</v>
      </c>
      <c r="L143" s="263">
        <v>414</v>
      </c>
      <c r="M143" s="262">
        <v>39</v>
      </c>
      <c r="N143" s="263">
        <v>411</v>
      </c>
      <c r="O143" s="264">
        <v>388.74</v>
      </c>
      <c r="P143" s="265">
        <v>54.44</v>
      </c>
      <c r="Q143" s="266">
        <v>100</v>
      </c>
      <c r="R143" s="262">
        <v>1333</v>
      </c>
      <c r="S143" s="266">
        <v>0</v>
      </c>
      <c r="T143" s="266"/>
      <c r="U143" s="266">
        <v>1333</v>
      </c>
      <c r="V143" s="266"/>
      <c r="W143" s="262">
        <v>400</v>
      </c>
      <c r="X143" s="262">
        <v>337</v>
      </c>
      <c r="Y143" s="267">
        <v>120.95</v>
      </c>
      <c r="Z143" s="267">
        <v>230.6</v>
      </c>
      <c r="AA143" s="263"/>
      <c r="AB143" s="268" t="str">
        <f t="shared" si="1"/>
        <v/>
      </c>
      <c r="AK143" s="170"/>
      <c r="AL143" s="170"/>
    </row>
    <row r="144" spans="1:38" x14ac:dyDescent="0.25">
      <c r="A144" s="2"/>
      <c r="B144" s="6"/>
      <c r="C144" s="119" t="s">
        <v>96</v>
      </c>
      <c r="D144" s="120"/>
      <c r="E144" s="121">
        <v>172</v>
      </c>
      <c r="F144" s="245">
        <v>538</v>
      </c>
      <c r="G144" s="246">
        <v>43</v>
      </c>
      <c r="H144" s="247">
        <v>459</v>
      </c>
      <c r="I144" s="246">
        <v>42</v>
      </c>
      <c r="J144" s="247">
        <v>426</v>
      </c>
      <c r="K144" s="246">
        <v>39</v>
      </c>
      <c r="L144" s="247">
        <v>421</v>
      </c>
      <c r="M144" s="246">
        <v>38</v>
      </c>
      <c r="N144" s="247">
        <v>419</v>
      </c>
      <c r="O144" s="248">
        <v>303.25</v>
      </c>
      <c r="P144" s="249">
        <v>83.12</v>
      </c>
      <c r="Q144" s="250">
        <v>100</v>
      </c>
      <c r="R144" s="246">
        <v>1121</v>
      </c>
      <c r="S144" s="250">
        <v>0</v>
      </c>
      <c r="T144" s="250"/>
      <c r="U144" s="250">
        <v>1121</v>
      </c>
      <c r="V144" s="250"/>
      <c r="W144" s="246">
        <v>1200</v>
      </c>
      <c r="X144" s="246">
        <v>0</v>
      </c>
      <c r="Y144" s="251">
        <v>197.42</v>
      </c>
      <c r="Z144" s="251">
        <v>48.2</v>
      </c>
      <c r="AA144" s="247"/>
      <c r="AB144" s="252" t="str">
        <f t="shared" si="1"/>
        <v/>
      </c>
      <c r="AK144" s="170"/>
      <c r="AL144" s="170"/>
    </row>
    <row r="145" spans="1:38" x14ac:dyDescent="0.25">
      <c r="A145" s="2"/>
      <c r="B145" s="6"/>
      <c r="C145" s="47" t="s">
        <v>97</v>
      </c>
      <c r="D145" s="44"/>
      <c r="E145" s="38">
        <v>173</v>
      </c>
      <c r="F145" s="261">
        <v>538</v>
      </c>
      <c r="G145" s="262">
        <v>42</v>
      </c>
      <c r="H145" s="263">
        <v>459</v>
      </c>
      <c r="I145" s="262">
        <v>41</v>
      </c>
      <c r="J145" s="263">
        <v>426</v>
      </c>
      <c r="K145" s="262">
        <v>38</v>
      </c>
      <c r="L145" s="263">
        <v>421</v>
      </c>
      <c r="M145" s="262">
        <v>38</v>
      </c>
      <c r="N145" s="263">
        <v>419</v>
      </c>
      <c r="O145" s="264">
        <v>251.54</v>
      </c>
      <c r="P145" s="265">
        <v>76.56</v>
      </c>
      <c r="Q145" s="266" t="s">
        <v>368</v>
      </c>
      <c r="R145" s="262">
        <v>129</v>
      </c>
      <c r="S145" s="266">
        <v>0</v>
      </c>
      <c r="T145" s="266"/>
      <c r="U145" s="266">
        <v>129</v>
      </c>
      <c r="V145" s="266">
        <v>1030</v>
      </c>
      <c r="W145" s="262">
        <v>1101</v>
      </c>
      <c r="X145" s="262">
        <v>0</v>
      </c>
      <c r="Y145" s="267">
        <v>200.08</v>
      </c>
      <c r="Z145" s="267"/>
      <c r="AA145" s="263"/>
      <c r="AB145" s="268" t="str">
        <f t="shared" si="1"/>
        <v/>
      </c>
      <c r="AK145" s="170"/>
      <c r="AL145" s="170"/>
    </row>
    <row r="146" spans="1:38" x14ac:dyDescent="0.25">
      <c r="A146" s="2"/>
      <c r="B146" s="6"/>
      <c r="C146" s="119" t="s">
        <v>98</v>
      </c>
      <c r="D146" s="120"/>
      <c r="E146" s="121">
        <v>174</v>
      </c>
      <c r="F146" s="245">
        <v>538</v>
      </c>
      <c r="G146" s="246">
        <v>42</v>
      </c>
      <c r="H146" s="247">
        <v>459</v>
      </c>
      <c r="I146" s="246">
        <v>41</v>
      </c>
      <c r="J146" s="247">
        <v>426</v>
      </c>
      <c r="K146" s="246">
        <v>38</v>
      </c>
      <c r="L146" s="247">
        <v>421</v>
      </c>
      <c r="M146" s="246">
        <v>38</v>
      </c>
      <c r="N146" s="247">
        <v>419</v>
      </c>
      <c r="O146" s="248">
        <v>230.14</v>
      </c>
      <c r="P146" s="249">
        <v>94.9</v>
      </c>
      <c r="Q146" s="250" t="s">
        <v>368</v>
      </c>
      <c r="R146" s="246">
        <v>128</v>
      </c>
      <c r="S146" s="250">
        <v>0</v>
      </c>
      <c r="T146" s="250"/>
      <c r="U146" s="250">
        <v>128</v>
      </c>
      <c r="V146" s="250"/>
      <c r="W146" s="246">
        <v>129</v>
      </c>
      <c r="X146" s="246">
        <v>0</v>
      </c>
      <c r="Y146" s="251">
        <v>200.15</v>
      </c>
      <c r="Z146" s="251">
        <v>0.31</v>
      </c>
      <c r="AA146" s="247"/>
      <c r="AB146" s="252" t="str">
        <f t="shared" si="1"/>
        <v/>
      </c>
      <c r="AK146" s="170"/>
      <c r="AL146" s="170"/>
    </row>
    <row r="147" spans="1:38" x14ac:dyDescent="0.25">
      <c r="A147" s="2"/>
      <c r="B147" s="6"/>
      <c r="C147" s="47" t="s">
        <v>99</v>
      </c>
      <c r="D147" s="44"/>
      <c r="E147" s="38">
        <v>175</v>
      </c>
      <c r="F147" s="261">
        <v>538</v>
      </c>
      <c r="G147" s="262">
        <v>42</v>
      </c>
      <c r="H147" s="263">
        <v>459</v>
      </c>
      <c r="I147" s="262">
        <v>41</v>
      </c>
      <c r="J147" s="263">
        <v>426</v>
      </c>
      <c r="K147" s="262">
        <v>38</v>
      </c>
      <c r="L147" s="263">
        <v>421</v>
      </c>
      <c r="M147" s="262">
        <v>38</v>
      </c>
      <c r="N147" s="263">
        <v>419</v>
      </c>
      <c r="O147" s="264">
        <v>251.32</v>
      </c>
      <c r="P147" s="265">
        <v>65.55</v>
      </c>
      <c r="Q147" s="266" t="s">
        <v>368</v>
      </c>
      <c r="R147" s="262">
        <v>1030</v>
      </c>
      <c r="S147" s="266">
        <v>0</v>
      </c>
      <c r="T147" s="266"/>
      <c r="U147" s="266">
        <v>1030</v>
      </c>
      <c r="V147" s="266"/>
      <c r="W147" s="262">
        <v>961</v>
      </c>
      <c r="X147" s="262"/>
      <c r="Y147" s="267">
        <v>200.15</v>
      </c>
      <c r="Z147" s="267"/>
      <c r="AA147" s="263"/>
      <c r="AB147" s="268" t="str">
        <f t="shared" si="1"/>
        <v/>
      </c>
      <c r="AK147" s="170"/>
      <c r="AL147" s="170"/>
    </row>
    <row r="148" spans="1:38" ht="16.5" thickBot="1" x14ac:dyDescent="0.3">
      <c r="A148" s="7"/>
      <c r="B148" s="12"/>
      <c r="C148" s="132" t="s">
        <v>100</v>
      </c>
      <c r="D148" s="120"/>
      <c r="E148" s="121">
        <v>178</v>
      </c>
      <c r="F148" s="245">
        <v>540</v>
      </c>
      <c r="G148" s="246">
        <v>43</v>
      </c>
      <c r="H148" s="247">
        <v>462</v>
      </c>
      <c r="I148" s="246">
        <v>42</v>
      </c>
      <c r="J148" s="247">
        <v>429</v>
      </c>
      <c r="K148" s="246">
        <v>39</v>
      </c>
      <c r="L148" s="247">
        <v>424</v>
      </c>
      <c r="M148" s="246">
        <v>38</v>
      </c>
      <c r="N148" s="247">
        <v>420</v>
      </c>
      <c r="O148" s="312">
        <v>137.66</v>
      </c>
      <c r="P148" s="313">
        <v>60.98</v>
      </c>
      <c r="Q148" s="314" t="s">
        <v>368</v>
      </c>
      <c r="R148" s="310">
        <v>1167</v>
      </c>
      <c r="S148" s="314">
        <v>0</v>
      </c>
      <c r="T148" s="314"/>
      <c r="U148" s="314">
        <v>1167</v>
      </c>
      <c r="V148" s="314"/>
      <c r="W148" s="310">
        <v>1158</v>
      </c>
      <c r="X148" s="310">
        <v>0</v>
      </c>
      <c r="Y148" s="315">
        <v>200.41</v>
      </c>
      <c r="Z148" s="315">
        <v>3.69</v>
      </c>
      <c r="AA148" s="311"/>
      <c r="AB148" s="316" t="str">
        <f t="shared" si="1"/>
        <v/>
      </c>
      <c r="AK148" s="170"/>
      <c r="AL148" s="170"/>
    </row>
    <row r="149" spans="1:38" ht="17.25" thickTop="1" thickBot="1" x14ac:dyDescent="0.3">
      <c r="A149" s="10" t="s">
        <v>101</v>
      </c>
      <c r="B149" s="11"/>
      <c r="C149" s="55" t="s">
        <v>102</v>
      </c>
      <c r="D149" s="56"/>
      <c r="E149" s="57">
        <v>190</v>
      </c>
      <c r="F149" s="363">
        <v>210</v>
      </c>
      <c r="G149" s="364">
        <v>81</v>
      </c>
      <c r="H149" s="365">
        <v>203</v>
      </c>
      <c r="I149" s="364">
        <v>86</v>
      </c>
      <c r="J149" s="365">
        <v>195</v>
      </c>
      <c r="K149" s="364">
        <v>83</v>
      </c>
      <c r="L149" s="365">
        <v>193</v>
      </c>
      <c r="M149" s="364">
        <v>81</v>
      </c>
      <c r="N149" s="365">
        <v>189</v>
      </c>
      <c r="O149" s="264">
        <v>301.52</v>
      </c>
      <c r="P149" s="265">
        <v>54.39</v>
      </c>
      <c r="Q149" s="266">
        <v>100</v>
      </c>
      <c r="R149" s="262">
        <v>275</v>
      </c>
      <c r="S149" s="266">
        <v>0</v>
      </c>
      <c r="T149" s="266"/>
      <c r="U149" s="266">
        <v>275</v>
      </c>
      <c r="V149" s="266"/>
      <c r="W149" s="262">
        <v>206</v>
      </c>
      <c r="X149" s="262">
        <v>189</v>
      </c>
      <c r="Y149" s="267">
        <v>6.51</v>
      </c>
      <c r="Z149" s="267">
        <v>11.54</v>
      </c>
      <c r="AA149" s="263"/>
      <c r="AB149" s="268" t="str">
        <f t="shared" si="1"/>
        <v/>
      </c>
      <c r="AK149" s="170"/>
      <c r="AL149" s="170"/>
    </row>
    <row r="150" spans="1:38" ht="16.5" thickTop="1" x14ac:dyDescent="0.25">
      <c r="A150" s="9" t="s">
        <v>103</v>
      </c>
      <c r="B150" s="6"/>
      <c r="C150" s="141" t="s">
        <v>179</v>
      </c>
      <c r="D150" s="120"/>
      <c r="E150" s="121">
        <v>270</v>
      </c>
      <c r="F150" s="245">
        <v>152</v>
      </c>
      <c r="G150" s="246">
        <v>54</v>
      </c>
      <c r="H150" s="247">
        <v>106</v>
      </c>
      <c r="I150" s="246">
        <v>49</v>
      </c>
      <c r="J150" s="247">
        <v>105</v>
      </c>
      <c r="K150" s="246">
        <v>48</v>
      </c>
      <c r="L150" s="247">
        <v>104</v>
      </c>
      <c r="M150" s="246">
        <v>47</v>
      </c>
      <c r="N150" s="247">
        <v>104</v>
      </c>
      <c r="O150" s="376">
        <v>451.06200000000001</v>
      </c>
      <c r="P150" s="377">
        <v>67.150000000000006</v>
      </c>
      <c r="Q150" s="378" t="s">
        <v>368</v>
      </c>
      <c r="R150" s="379">
        <v>694</v>
      </c>
      <c r="S150" s="378">
        <v>0</v>
      </c>
      <c r="T150" s="378"/>
      <c r="U150" s="378">
        <v>694</v>
      </c>
      <c r="V150" s="378"/>
      <c r="W150" s="379">
        <v>34</v>
      </c>
      <c r="X150" s="379">
        <v>104</v>
      </c>
      <c r="Y150" s="380">
        <v>27.13</v>
      </c>
      <c r="Z150" s="380">
        <v>55.81</v>
      </c>
      <c r="AA150" s="381"/>
      <c r="AB150" s="382" t="str">
        <f>IF(Q150="-","",IF(TEXT(P150,"000,00")&gt;TEXT(Q150,"000,00"),"OVE",""))</f>
        <v/>
      </c>
      <c r="AK150" s="170"/>
      <c r="AL150" s="170"/>
    </row>
    <row r="151" spans="1:38" x14ac:dyDescent="0.25">
      <c r="A151" s="2"/>
      <c r="B151" s="6"/>
      <c r="C151" s="47" t="s">
        <v>104</v>
      </c>
      <c r="D151" s="44"/>
      <c r="E151" s="38">
        <v>191</v>
      </c>
      <c r="F151" s="261">
        <v>169</v>
      </c>
      <c r="G151" s="262">
        <v>53</v>
      </c>
      <c r="H151" s="263">
        <v>119</v>
      </c>
      <c r="I151" s="262">
        <v>48</v>
      </c>
      <c r="J151" s="263">
        <v>115</v>
      </c>
      <c r="K151" s="262">
        <v>46</v>
      </c>
      <c r="L151" s="263">
        <v>114</v>
      </c>
      <c r="M151" s="262">
        <v>46</v>
      </c>
      <c r="N151" s="263">
        <v>113</v>
      </c>
      <c r="O151" s="264">
        <v>332.81</v>
      </c>
      <c r="P151" s="265">
        <v>93.3</v>
      </c>
      <c r="Q151" s="266" t="s">
        <v>368</v>
      </c>
      <c r="R151" s="262">
        <v>725</v>
      </c>
      <c r="S151" s="266">
        <v>0</v>
      </c>
      <c r="T151" s="266"/>
      <c r="U151" s="266">
        <v>725</v>
      </c>
      <c r="V151" s="266"/>
      <c r="W151" s="262">
        <v>741</v>
      </c>
      <c r="X151" s="262">
        <v>10</v>
      </c>
      <c r="Y151" s="267">
        <v>27.29</v>
      </c>
      <c r="Z151" s="267">
        <v>4.95</v>
      </c>
      <c r="AA151" s="263"/>
      <c r="AB151" s="268" t="str">
        <f>IF(Q151="-","",IF(TEXT(P151,"000,00")&gt;TEXT(Q151,"000,00"),"OVE",""))</f>
        <v/>
      </c>
      <c r="AK151" s="170"/>
      <c r="AL151" s="170"/>
    </row>
    <row r="152" spans="1:38" x14ac:dyDescent="0.25">
      <c r="A152" s="2"/>
      <c r="B152" s="6"/>
      <c r="C152" s="119" t="s">
        <v>228</v>
      </c>
      <c r="D152" s="120"/>
      <c r="E152" s="121">
        <v>253</v>
      </c>
      <c r="F152" s="245">
        <v>187</v>
      </c>
      <c r="G152" s="246">
        <v>53</v>
      </c>
      <c r="H152" s="247">
        <v>131</v>
      </c>
      <c r="I152" s="246">
        <v>48</v>
      </c>
      <c r="J152" s="247">
        <v>127</v>
      </c>
      <c r="K152" s="246">
        <v>46</v>
      </c>
      <c r="L152" s="247">
        <v>124</v>
      </c>
      <c r="M152" s="246">
        <v>45</v>
      </c>
      <c r="N152" s="247">
        <v>123</v>
      </c>
      <c r="O152" s="248">
        <v>286.86</v>
      </c>
      <c r="P152" s="249">
        <v>71.38</v>
      </c>
      <c r="Q152" s="250" t="s">
        <v>368</v>
      </c>
      <c r="R152" s="246">
        <v>727</v>
      </c>
      <c r="S152" s="250">
        <v>0</v>
      </c>
      <c r="T152" s="250"/>
      <c r="U152" s="250">
        <v>727</v>
      </c>
      <c r="V152" s="250"/>
      <c r="W152" s="246">
        <v>727</v>
      </c>
      <c r="X152" s="246">
        <v>9</v>
      </c>
      <c r="Y152" s="251">
        <v>27.51</v>
      </c>
      <c r="Z152" s="251">
        <v>3.38</v>
      </c>
      <c r="AA152" s="247"/>
      <c r="AB152" s="252"/>
      <c r="AK152" s="170"/>
      <c r="AL152" s="170"/>
    </row>
    <row r="153" spans="1:38" x14ac:dyDescent="0.25">
      <c r="A153" s="2"/>
      <c r="B153" s="6"/>
      <c r="C153" s="47" t="s">
        <v>147</v>
      </c>
      <c r="D153" s="44"/>
      <c r="E153" s="38">
        <v>257</v>
      </c>
      <c r="F153" s="261">
        <v>314</v>
      </c>
      <c r="G153" s="262">
        <v>55</v>
      </c>
      <c r="H153" s="263">
        <v>229</v>
      </c>
      <c r="I153" s="262">
        <v>50</v>
      </c>
      <c r="J153" s="263">
        <v>210</v>
      </c>
      <c r="K153" s="262">
        <v>46</v>
      </c>
      <c r="L153" s="263">
        <v>202</v>
      </c>
      <c r="M153" s="262">
        <v>44</v>
      </c>
      <c r="N153" s="263">
        <v>198</v>
      </c>
      <c r="O153" s="264">
        <v>262.11</v>
      </c>
      <c r="P153" s="265">
        <v>53.51</v>
      </c>
      <c r="Q153" s="266" t="s">
        <v>368</v>
      </c>
      <c r="R153" s="262">
        <v>858</v>
      </c>
      <c r="S153" s="266">
        <v>0</v>
      </c>
      <c r="T153" s="266"/>
      <c r="U153" s="266">
        <v>858</v>
      </c>
      <c r="V153" s="266"/>
      <c r="W153" s="262">
        <v>1011</v>
      </c>
      <c r="X153" s="262">
        <v>74</v>
      </c>
      <c r="Y153" s="267">
        <v>34.159999999999997</v>
      </c>
      <c r="Z153" s="267">
        <v>8.32</v>
      </c>
      <c r="AA153" s="263"/>
      <c r="AB153" s="268" t="str">
        <f>IF(Q153="-","",IF(TEXT(P153,"000,00")&gt;TEXT(Q153,"000,00"),"OVE",""))</f>
        <v/>
      </c>
      <c r="AK153" s="170"/>
      <c r="AL153" s="170"/>
    </row>
    <row r="154" spans="1:38" x14ac:dyDescent="0.25">
      <c r="A154" s="2"/>
      <c r="B154" s="6"/>
      <c r="C154" s="119" t="s">
        <v>105</v>
      </c>
      <c r="D154" s="120"/>
      <c r="E154" s="121">
        <v>273</v>
      </c>
      <c r="F154" s="245">
        <v>455</v>
      </c>
      <c r="G154" s="246">
        <v>58</v>
      </c>
      <c r="H154" s="247">
        <v>337</v>
      </c>
      <c r="I154" s="246">
        <v>57</v>
      </c>
      <c r="J154" s="247">
        <v>308</v>
      </c>
      <c r="K154" s="246">
        <v>52</v>
      </c>
      <c r="L154" s="247">
        <v>296</v>
      </c>
      <c r="M154" s="246">
        <v>50</v>
      </c>
      <c r="N154" s="247">
        <v>288</v>
      </c>
      <c r="O154" s="248">
        <v>211.8</v>
      </c>
      <c r="P154" s="249">
        <v>36.79</v>
      </c>
      <c r="Q154" s="250" t="s">
        <v>368</v>
      </c>
      <c r="R154" s="250">
        <v>1016</v>
      </c>
      <c r="S154" s="250">
        <v>0</v>
      </c>
      <c r="T154" s="250"/>
      <c r="U154" s="250">
        <v>1016</v>
      </c>
      <c r="V154" s="250"/>
      <c r="W154" s="246">
        <v>947</v>
      </c>
      <c r="X154" s="246">
        <v>78</v>
      </c>
      <c r="Y154" s="251">
        <v>37.08</v>
      </c>
      <c r="Z154" s="251">
        <v>19.52</v>
      </c>
      <c r="AA154" s="247"/>
      <c r="AB154" s="252" t="str">
        <f>IF(Q154="-","",IF(TEXT(P154,"000,00")&gt;TEXT(Q154,"000,00"),"OVE",""))</f>
        <v/>
      </c>
      <c r="AK154" s="170"/>
      <c r="AL154" s="170"/>
    </row>
    <row r="155" spans="1:38" x14ac:dyDescent="0.25">
      <c r="A155" s="2"/>
      <c r="B155" s="6"/>
      <c r="C155" s="47" t="s">
        <v>168</v>
      </c>
      <c r="D155" s="44"/>
      <c r="E155" s="38">
        <v>271</v>
      </c>
      <c r="F155" s="261">
        <v>1002</v>
      </c>
      <c r="G155" s="262">
        <v>62</v>
      </c>
      <c r="H155" s="263">
        <v>826</v>
      </c>
      <c r="I155" s="262">
        <v>67</v>
      </c>
      <c r="J155" s="263">
        <v>757</v>
      </c>
      <c r="K155" s="262">
        <v>61</v>
      </c>
      <c r="L155" s="263">
        <v>751</v>
      </c>
      <c r="M155" s="262">
        <v>61</v>
      </c>
      <c r="N155" s="263">
        <v>746</v>
      </c>
      <c r="O155" s="264">
        <v>155.76</v>
      </c>
      <c r="P155" s="265">
        <v>94.52</v>
      </c>
      <c r="Q155" s="266" t="s">
        <v>368</v>
      </c>
      <c r="R155" s="262">
        <v>1440</v>
      </c>
      <c r="S155" s="266">
        <v>0</v>
      </c>
      <c r="T155" s="266"/>
      <c r="U155" s="266">
        <v>1440</v>
      </c>
      <c r="V155" s="266"/>
      <c r="W155" s="262">
        <v>1440</v>
      </c>
      <c r="X155" s="262">
        <v>438</v>
      </c>
      <c r="Y155" s="267">
        <v>39.869999999999997</v>
      </c>
      <c r="Z155" s="267">
        <v>16.88</v>
      </c>
      <c r="AA155" s="263"/>
      <c r="AB155" s="268" t="str">
        <f>IF(Q155="-","",IF(TEXT(P155,"000,00")&gt;TEXT(Q155,"000,00"),"OVE",""))</f>
        <v/>
      </c>
      <c r="AK155" s="170"/>
      <c r="AL155" s="170"/>
    </row>
    <row r="156" spans="1:38" ht="16.5" thickBot="1" x14ac:dyDescent="0.3">
      <c r="A156" s="7"/>
      <c r="B156" s="12"/>
      <c r="C156" s="119" t="s">
        <v>106</v>
      </c>
      <c r="D156" s="120"/>
      <c r="E156" s="121">
        <v>275</v>
      </c>
      <c r="F156" s="245">
        <v>2087</v>
      </c>
      <c r="G156" s="246">
        <v>51</v>
      </c>
      <c r="H156" s="247">
        <v>1504</v>
      </c>
      <c r="I156" s="246">
        <v>53</v>
      </c>
      <c r="J156" s="247">
        <v>1358</v>
      </c>
      <c r="K156" s="246">
        <v>48</v>
      </c>
      <c r="L156" s="247">
        <v>1344</v>
      </c>
      <c r="M156" s="246">
        <v>47</v>
      </c>
      <c r="N156" s="247">
        <v>1338</v>
      </c>
      <c r="O156" s="248">
        <v>70.349999999999994</v>
      </c>
      <c r="P156" s="249">
        <v>73.989999999999995</v>
      </c>
      <c r="Q156" s="250" t="s">
        <v>368</v>
      </c>
      <c r="R156" s="250">
        <v>2567</v>
      </c>
      <c r="S156" s="250">
        <v>0</v>
      </c>
      <c r="T156" s="250"/>
      <c r="U156" s="250">
        <v>2567</v>
      </c>
      <c r="V156" s="250"/>
      <c r="W156" s="246">
        <v>1916</v>
      </c>
      <c r="X156" s="246">
        <v>572</v>
      </c>
      <c r="Y156" s="251">
        <v>108.26</v>
      </c>
      <c r="Z156" s="251">
        <v>6.24</v>
      </c>
      <c r="AA156" s="247"/>
      <c r="AB156" s="252" t="str">
        <f>IF(Q156="-","",IF(TEXT(P156,"000,00")&gt;TEXT(Q156,"000,00"),"OVE",""))</f>
        <v/>
      </c>
      <c r="AK156" s="170"/>
      <c r="AL156" s="170"/>
    </row>
    <row r="157" spans="1:38" ht="16.5" thickTop="1" x14ac:dyDescent="0.25">
      <c r="A157" s="34" t="s">
        <v>279</v>
      </c>
      <c r="B157" s="35"/>
      <c r="C157" s="58" t="s">
        <v>283</v>
      </c>
      <c r="D157" s="59"/>
      <c r="E157" s="53">
        <v>204</v>
      </c>
      <c r="F157" s="317">
        <v>932</v>
      </c>
      <c r="G157" s="318">
        <v>79</v>
      </c>
      <c r="H157" s="319">
        <v>536</v>
      </c>
      <c r="I157" s="318">
        <v>68</v>
      </c>
      <c r="J157" s="319">
        <v>351</v>
      </c>
      <c r="K157" s="318">
        <v>44</v>
      </c>
      <c r="L157" s="319">
        <v>334</v>
      </c>
      <c r="M157" s="318">
        <v>42</v>
      </c>
      <c r="N157" s="319">
        <v>327</v>
      </c>
      <c r="O157" s="366">
        <v>58.3</v>
      </c>
      <c r="P157" s="367">
        <v>100</v>
      </c>
      <c r="Q157" s="320" t="s">
        <v>368</v>
      </c>
      <c r="R157" s="318">
        <v>398</v>
      </c>
      <c r="S157" s="320">
        <v>0</v>
      </c>
      <c r="T157" s="320"/>
      <c r="U157" s="320">
        <v>398</v>
      </c>
      <c r="V157" s="320"/>
      <c r="W157" s="318">
        <v>398</v>
      </c>
      <c r="X157" s="318">
        <v>327</v>
      </c>
      <c r="Y157" s="321"/>
      <c r="Z157" s="321">
        <v>-0.34</v>
      </c>
      <c r="AA157" s="319"/>
      <c r="AB157" s="322"/>
      <c r="AK157" s="170"/>
      <c r="AL157" s="170"/>
    </row>
    <row r="158" spans="1:38" x14ac:dyDescent="0.25">
      <c r="A158" s="9"/>
      <c r="B158" s="6"/>
      <c r="C158" s="119" t="s">
        <v>280</v>
      </c>
      <c r="D158" s="120"/>
      <c r="E158" s="121">
        <v>280</v>
      </c>
      <c r="F158" s="245">
        <v>936</v>
      </c>
      <c r="G158" s="246">
        <v>79</v>
      </c>
      <c r="H158" s="247">
        <v>539</v>
      </c>
      <c r="I158" s="246">
        <v>68</v>
      </c>
      <c r="J158" s="247">
        <v>353</v>
      </c>
      <c r="K158" s="246">
        <v>45</v>
      </c>
      <c r="L158" s="247">
        <v>336</v>
      </c>
      <c r="M158" s="246">
        <v>42</v>
      </c>
      <c r="N158" s="247">
        <v>328</v>
      </c>
      <c r="O158" s="248">
        <v>42.14</v>
      </c>
      <c r="P158" s="249">
        <v>100</v>
      </c>
      <c r="Q158" s="250" t="s">
        <v>368</v>
      </c>
      <c r="R158" s="246">
        <v>374</v>
      </c>
      <c r="S158" s="250">
        <v>0</v>
      </c>
      <c r="T158" s="250"/>
      <c r="U158" s="250">
        <v>374</v>
      </c>
      <c r="V158" s="250"/>
      <c r="W158" s="246">
        <v>395</v>
      </c>
      <c r="X158" s="246">
        <v>1</v>
      </c>
      <c r="Y158" s="251">
        <v>0</v>
      </c>
      <c r="Z158" s="251"/>
      <c r="AA158" s="247"/>
      <c r="AB158" s="252"/>
      <c r="AK158" s="170"/>
      <c r="AL158" s="170"/>
    </row>
    <row r="159" spans="1:38" ht="16.5" thickBot="1" x14ac:dyDescent="0.3">
      <c r="A159" s="33"/>
      <c r="B159" s="12"/>
      <c r="C159" s="51" t="s">
        <v>284</v>
      </c>
      <c r="D159" s="52"/>
      <c r="E159" s="54">
        <v>297</v>
      </c>
      <c r="F159" s="301">
        <v>945</v>
      </c>
      <c r="G159" s="302">
        <v>79</v>
      </c>
      <c r="H159" s="303">
        <v>544</v>
      </c>
      <c r="I159" s="302">
        <v>68</v>
      </c>
      <c r="J159" s="303">
        <v>357</v>
      </c>
      <c r="K159" s="302">
        <v>45</v>
      </c>
      <c r="L159" s="303">
        <v>339</v>
      </c>
      <c r="M159" s="302">
        <v>43</v>
      </c>
      <c r="N159" s="303">
        <v>331</v>
      </c>
      <c r="O159" s="304">
        <v>20.63</v>
      </c>
      <c r="P159" s="305">
        <v>32.090000000000003</v>
      </c>
      <c r="Q159" s="306" t="s">
        <v>368</v>
      </c>
      <c r="R159" s="302">
        <v>369</v>
      </c>
      <c r="S159" s="306">
        <v>0</v>
      </c>
      <c r="T159" s="306"/>
      <c r="U159" s="306">
        <v>369</v>
      </c>
      <c r="V159" s="306"/>
      <c r="W159" s="302">
        <v>377</v>
      </c>
      <c r="X159" s="302">
        <v>3</v>
      </c>
      <c r="Y159" s="307">
        <v>0.01</v>
      </c>
      <c r="Z159" s="307">
        <v>-0.16</v>
      </c>
      <c r="AA159" s="303"/>
      <c r="AB159" s="308"/>
      <c r="AK159" s="170"/>
      <c r="AL159" s="170"/>
    </row>
    <row r="160" spans="1:38" ht="16.5" thickTop="1" x14ac:dyDescent="0.25">
      <c r="A160" s="25" t="s">
        <v>107</v>
      </c>
      <c r="B160" s="23" t="s">
        <v>108</v>
      </c>
      <c r="C160" s="119" t="s">
        <v>108</v>
      </c>
      <c r="D160" s="120"/>
      <c r="E160" s="121">
        <v>296</v>
      </c>
      <c r="F160" s="245">
        <v>27</v>
      </c>
      <c r="G160" s="246">
        <v>89</v>
      </c>
      <c r="H160" s="247">
        <v>26</v>
      </c>
      <c r="I160" s="246">
        <v>88</v>
      </c>
      <c r="J160" s="247">
        <v>26</v>
      </c>
      <c r="K160" s="246">
        <v>87</v>
      </c>
      <c r="L160" s="247">
        <v>26</v>
      </c>
      <c r="M160" s="246">
        <v>87</v>
      </c>
      <c r="N160" s="247">
        <v>26</v>
      </c>
      <c r="O160" s="248">
        <v>479.14</v>
      </c>
      <c r="P160" s="249">
        <v>87.8</v>
      </c>
      <c r="Q160" s="250" t="s">
        <v>368</v>
      </c>
      <c r="R160" s="246">
        <v>23</v>
      </c>
      <c r="S160" s="250">
        <v>0</v>
      </c>
      <c r="T160" s="250"/>
      <c r="U160" s="250">
        <v>26</v>
      </c>
      <c r="V160" s="250">
        <v>0</v>
      </c>
      <c r="W160" s="246">
        <v>26</v>
      </c>
      <c r="X160" s="246">
        <v>26</v>
      </c>
      <c r="Y160" s="251">
        <v>0.04</v>
      </c>
      <c r="Z160" s="251">
        <v>0.06</v>
      </c>
      <c r="AA160" s="247"/>
      <c r="AB160" s="252" t="str">
        <f>IF(Q160="-","",IF(TEXT(P160,"000,00")&gt;TEXT(Q160,"000,00"),"OVE",""))</f>
        <v/>
      </c>
      <c r="AK160" s="170"/>
      <c r="AL160" s="170"/>
    </row>
    <row r="161" spans="1:38" x14ac:dyDescent="0.25">
      <c r="A161" s="25"/>
      <c r="B161" s="21" t="s">
        <v>237</v>
      </c>
      <c r="C161" s="73" t="s">
        <v>238</v>
      </c>
      <c r="D161" s="74"/>
      <c r="E161" s="75">
        <v>285</v>
      </c>
      <c r="F161" s="383">
        <v>5777</v>
      </c>
      <c r="G161" s="384">
        <v>50</v>
      </c>
      <c r="H161" s="385">
        <v>4064</v>
      </c>
      <c r="I161" s="384">
        <v>58</v>
      </c>
      <c r="J161" s="385">
        <v>3325</v>
      </c>
      <c r="K161" s="384">
        <v>47</v>
      </c>
      <c r="L161" s="385">
        <v>3184</v>
      </c>
      <c r="M161" s="384">
        <v>45</v>
      </c>
      <c r="N161" s="385">
        <v>3158</v>
      </c>
      <c r="O161" s="386">
        <v>82.5</v>
      </c>
      <c r="P161" s="387">
        <v>0.94</v>
      </c>
      <c r="Q161" s="388" t="s">
        <v>368</v>
      </c>
      <c r="R161" s="384">
        <v>3060</v>
      </c>
      <c r="S161" s="388">
        <v>0</v>
      </c>
      <c r="T161" s="388"/>
      <c r="U161" s="388">
        <v>3060</v>
      </c>
      <c r="V161" s="388">
        <v>0</v>
      </c>
      <c r="W161" s="384">
        <v>3045</v>
      </c>
      <c r="X161" s="384">
        <v>3158</v>
      </c>
      <c r="Y161" s="389">
        <v>62.56</v>
      </c>
      <c r="Z161" s="389">
        <v>1.5</v>
      </c>
      <c r="AA161" s="385"/>
      <c r="AB161" s="390"/>
      <c r="AK161" s="170"/>
      <c r="AL161" s="170"/>
    </row>
    <row r="162" spans="1:38" x14ac:dyDescent="0.25">
      <c r="A162" s="25"/>
      <c r="B162" s="31"/>
      <c r="C162" s="142" t="s">
        <v>239</v>
      </c>
      <c r="D162" s="143"/>
      <c r="E162" s="144">
        <v>287</v>
      </c>
      <c r="F162" s="391">
        <v>5962</v>
      </c>
      <c r="G162" s="392">
        <v>51</v>
      </c>
      <c r="H162" s="393">
        <v>4133</v>
      </c>
      <c r="I162" s="392">
        <v>58</v>
      </c>
      <c r="J162" s="393">
        <v>3432</v>
      </c>
      <c r="K162" s="392">
        <v>48</v>
      </c>
      <c r="L162" s="393">
        <v>3245</v>
      </c>
      <c r="M162" s="392">
        <v>45</v>
      </c>
      <c r="N162" s="393">
        <v>3176</v>
      </c>
      <c r="O162" s="394">
        <v>70.52</v>
      </c>
      <c r="P162" s="395">
        <v>37.49</v>
      </c>
      <c r="Q162" s="396" t="s">
        <v>368</v>
      </c>
      <c r="R162" s="392">
        <v>2880</v>
      </c>
      <c r="S162" s="396">
        <v>0</v>
      </c>
      <c r="T162" s="396"/>
      <c r="U162" s="396">
        <v>2889</v>
      </c>
      <c r="V162" s="396">
        <v>0</v>
      </c>
      <c r="W162" s="392">
        <v>2956</v>
      </c>
      <c r="X162" s="392">
        <v>8</v>
      </c>
      <c r="Y162" s="397">
        <v>62.56</v>
      </c>
      <c r="Z162" s="397">
        <v>3.06</v>
      </c>
      <c r="AA162" s="393"/>
      <c r="AB162" s="398"/>
      <c r="AK162" s="170"/>
      <c r="AL162" s="170"/>
    </row>
    <row r="163" spans="1:38" x14ac:dyDescent="0.25">
      <c r="A163" s="25"/>
      <c r="B163" s="36" t="s">
        <v>277</v>
      </c>
      <c r="C163" s="47" t="s">
        <v>278</v>
      </c>
      <c r="D163" s="44"/>
      <c r="E163" s="38">
        <v>269</v>
      </c>
      <c r="F163" s="261">
        <v>329</v>
      </c>
      <c r="G163" s="262">
        <v>49</v>
      </c>
      <c r="H163" s="263">
        <v>188</v>
      </c>
      <c r="I163" s="262">
        <v>45</v>
      </c>
      <c r="J163" s="263">
        <v>198</v>
      </c>
      <c r="K163" s="262">
        <v>47</v>
      </c>
      <c r="L163" s="263">
        <v>209</v>
      </c>
      <c r="M163" s="262">
        <v>50</v>
      </c>
      <c r="N163" s="263">
        <v>222</v>
      </c>
      <c r="O163" s="264">
        <v>47.66</v>
      </c>
      <c r="P163" s="265">
        <v>28.32</v>
      </c>
      <c r="Q163" s="266" t="s">
        <v>368</v>
      </c>
      <c r="R163" s="262">
        <v>493</v>
      </c>
      <c r="S163" s="266">
        <v>0</v>
      </c>
      <c r="T163" s="266"/>
      <c r="U163" s="266">
        <v>493</v>
      </c>
      <c r="V163" s="266"/>
      <c r="W163" s="262">
        <v>69</v>
      </c>
      <c r="X163" s="262">
        <v>222</v>
      </c>
      <c r="Y163" s="267">
        <v>0.04</v>
      </c>
      <c r="Z163" s="267">
        <v>-16.920000000000002</v>
      </c>
      <c r="AA163" s="263"/>
      <c r="AB163" s="268"/>
      <c r="AK163" s="170"/>
      <c r="AL163" s="170"/>
    </row>
    <row r="164" spans="1:38" x14ac:dyDescent="0.25">
      <c r="A164" s="25"/>
      <c r="B164" s="23" t="s">
        <v>240</v>
      </c>
      <c r="C164" s="119" t="s">
        <v>241</v>
      </c>
      <c r="D164" s="120"/>
      <c r="E164" s="121">
        <v>279</v>
      </c>
      <c r="F164" s="245">
        <v>46</v>
      </c>
      <c r="G164" s="246">
        <v>34</v>
      </c>
      <c r="H164" s="247">
        <v>30</v>
      </c>
      <c r="I164" s="246">
        <v>35</v>
      </c>
      <c r="J164" s="247">
        <v>35</v>
      </c>
      <c r="K164" s="246">
        <v>41</v>
      </c>
      <c r="L164" s="247">
        <v>37</v>
      </c>
      <c r="M164" s="246">
        <v>43</v>
      </c>
      <c r="N164" s="247">
        <v>38</v>
      </c>
      <c r="O164" s="248">
        <v>84.48</v>
      </c>
      <c r="P164" s="249">
        <v>44.17</v>
      </c>
      <c r="Q164" s="250" t="s">
        <v>368</v>
      </c>
      <c r="R164" s="246">
        <v>219</v>
      </c>
      <c r="S164" s="250">
        <v>0</v>
      </c>
      <c r="T164" s="250"/>
      <c r="U164" s="250">
        <v>219</v>
      </c>
      <c r="V164" s="250"/>
      <c r="W164" s="246">
        <v>40</v>
      </c>
      <c r="X164" s="246">
        <v>38</v>
      </c>
      <c r="Y164" s="251">
        <v>0.41</v>
      </c>
      <c r="Z164" s="251">
        <v>2.54</v>
      </c>
      <c r="AA164" s="247"/>
      <c r="AB164" s="252"/>
      <c r="AK164" s="170"/>
      <c r="AL164" s="170"/>
    </row>
    <row r="165" spans="1:38" x14ac:dyDescent="0.25">
      <c r="A165" s="25"/>
      <c r="B165" s="36" t="s">
        <v>242</v>
      </c>
      <c r="C165" s="48" t="s">
        <v>243</v>
      </c>
      <c r="D165" s="45"/>
      <c r="E165" s="39">
        <v>291</v>
      </c>
      <c r="F165" s="368">
        <v>74</v>
      </c>
      <c r="G165" s="369">
        <v>74</v>
      </c>
      <c r="H165" s="370">
        <v>39</v>
      </c>
      <c r="I165" s="369">
        <v>68</v>
      </c>
      <c r="J165" s="370">
        <v>27</v>
      </c>
      <c r="K165" s="369">
        <v>46</v>
      </c>
      <c r="L165" s="370">
        <v>21</v>
      </c>
      <c r="M165" s="369">
        <v>37</v>
      </c>
      <c r="N165" s="370">
        <v>21</v>
      </c>
      <c r="O165" s="371">
        <v>213.48</v>
      </c>
      <c r="P165" s="372">
        <v>0</v>
      </c>
      <c r="Q165" s="373" t="s">
        <v>368</v>
      </c>
      <c r="R165" s="369">
        <v>0</v>
      </c>
      <c r="S165" s="373">
        <v>21</v>
      </c>
      <c r="T165" s="373"/>
      <c r="U165" s="373">
        <v>21</v>
      </c>
      <c r="V165" s="373">
        <v>0</v>
      </c>
      <c r="W165" s="369">
        <v>21</v>
      </c>
      <c r="X165" s="369">
        <v>21</v>
      </c>
      <c r="Y165" s="374">
        <v>0.2</v>
      </c>
      <c r="Z165" s="374">
        <v>0</v>
      </c>
      <c r="AA165" s="370"/>
      <c r="AB165" s="375"/>
      <c r="AK165" s="170"/>
      <c r="AL165" s="170"/>
    </row>
    <row r="166" spans="1:38" x14ac:dyDescent="0.25">
      <c r="A166" s="25"/>
      <c r="B166" s="36" t="s">
        <v>244</v>
      </c>
      <c r="C166" s="125" t="s">
        <v>245</v>
      </c>
      <c r="D166" s="126"/>
      <c r="E166" s="127">
        <v>145</v>
      </c>
      <c r="F166" s="269">
        <v>53</v>
      </c>
      <c r="G166" s="270">
        <v>91</v>
      </c>
      <c r="H166" s="271">
        <v>41</v>
      </c>
      <c r="I166" s="270">
        <v>77</v>
      </c>
      <c r="J166" s="271">
        <v>41</v>
      </c>
      <c r="K166" s="270">
        <v>76</v>
      </c>
      <c r="L166" s="271">
        <v>43</v>
      </c>
      <c r="M166" s="270">
        <v>80</v>
      </c>
      <c r="N166" s="271">
        <v>45</v>
      </c>
      <c r="O166" s="272">
        <v>264.68</v>
      </c>
      <c r="P166" s="273">
        <v>22.44</v>
      </c>
      <c r="Q166" s="274" t="s">
        <v>368</v>
      </c>
      <c r="R166" s="270">
        <v>34</v>
      </c>
      <c r="S166" s="274">
        <v>0</v>
      </c>
      <c r="T166" s="274"/>
      <c r="U166" s="274">
        <v>54</v>
      </c>
      <c r="V166" s="274"/>
      <c r="W166" s="270">
        <v>43</v>
      </c>
      <c r="X166" s="270">
        <v>45</v>
      </c>
      <c r="Y166" s="275">
        <v>0.3</v>
      </c>
      <c r="Z166" s="275">
        <v>0.28999999999999998</v>
      </c>
      <c r="AA166" s="271"/>
      <c r="AB166" s="276"/>
      <c r="AK166" s="170"/>
      <c r="AL166" s="170"/>
    </row>
    <row r="167" spans="1:38" x14ac:dyDescent="0.25">
      <c r="A167" s="25"/>
      <c r="B167" s="21" t="s">
        <v>287</v>
      </c>
      <c r="C167" s="76" t="s">
        <v>285</v>
      </c>
      <c r="D167" s="78"/>
      <c r="E167" s="77">
        <v>227</v>
      </c>
      <c r="F167" s="277">
        <v>377</v>
      </c>
      <c r="G167" s="278">
        <v>72</v>
      </c>
      <c r="H167" s="279">
        <v>323</v>
      </c>
      <c r="I167" s="278">
        <v>73</v>
      </c>
      <c r="J167" s="279">
        <v>285</v>
      </c>
      <c r="K167" s="278">
        <v>65</v>
      </c>
      <c r="L167" s="279">
        <v>281</v>
      </c>
      <c r="M167" s="278">
        <v>64</v>
      </c>
      <c r="N167" s="279">
        <v>285</v>
      </c>
      <c r="O167" s="280">
        <v>298.58</v>
      </c>
      <c r="P167" s="281">
        <v>57.16</v>
      </c>
      <c r="Q167" s="282" t="s">
        <v>368</v>
      </c>
      <c r="R167" s="278">
        <v>427</v>
      </c>
      <c r="S167" s="282">
        <v>0</v>
      </c>
      <c r="T167" s="282"/>
      <c r="U167" s="282">
        <v>427</v>
      </c>
      <c r="V167" s="282">
        <v>0</v>
      </c>
      <c r="W167" s="278">
        <v>282</v>
      </c>
      <c r="X167" s="278">
        <v>285</v>
      </c>
      <c r="Y167" s="283">
        <v>15.45</v>
      </c>
      <c r="Z167" s="283">
        <v>0</v>
      </c>
      <c r="AA167" s="279"/>
      <c r="AB167" s="284"/>
      <c r="AK167" s="170"/>
      <c r="AL167" s="170"/>
    </row>
    <row r="168" spans="1:38" x14ac:dyDescent="0.25">
      <c r="A168" s="25"/>
      <c r="B168" s="23"/>
      <c r="C168" s="119" t="s">
        <v>286</v>
      </c>
      <c r="D168" s="120"/>
      <c r="E168" s="121">
        <v>228</v>
      </c>
      <c r="F168" s="245">
        <v>413</v>
      </c>
      <c r="G168" s="246">
        <v>72</v>
      </c>
      <c r="H168" s="247">
        <v>355</v>
      </c>
      <c r="I168" s="246">
        <v>74</v>
      </c>
      <c r="J168" s="247">
        <v>314</v>
      </c>
      <c r="K168" s="246">
        <v>65</v>
      </c>
      <c r="L168" s="247">
        <v>307</v>
      </c>
      <c r="M168" s="246">
        <v>64</v>
      </c>
      <c r="N168" s="247">
        <v>310</v>
      </c>
      <c r="O168" s="248">
        <v>271.58</v>
      </c>
      <c r="P168" s="249">
        <v>30</v>
      </c>
      <c r="Q168" s="250" t="s">
        <v>368</v>
      </c>
      <c r="R168" s="246">
        <v>376</v>
      </c>
      <c r="S168" s="250">
        <v>0</v>
      </c>
      <c r="T168" s="250"/>
      <c r="U168" s="250">
        <v>376</v>
      </c>
      <c r="V168" s="250"/>
      <c r="W168" s="246">
        <v>432</v>
      </c>
      <c r="X168" s="246">
        <v>27</v>
      </c>
      <c r="Y168" s="251">
        <v>15.45</v>
      </c>
      <c r="Z168" s="251">
        <v>0</v>
      </c>
      <c r="AA168" s="247"/>
      <c r="AB168" s="252"/>
      <c r="AK168" s="170"/>
      <c r="AL168" s="170"/>
    </row>
    <row r="169" spans="1:38" x14ac:dyDescent="0.25">
      <c r="A169" s="25"/>
      <c r="B169" s="23"/>
      <c r="C169" s="76" t="s">
        <v>287</v>
      </c>
      <c r="D169" s="78"/>
      <c r="E169" s="77">
        <v>229</v>
      </c>
      <c r="F169" s="277">
        <v>648</v>
      </c>
      <c r="G169" s="278">
        <v>63</v>
      </c>
      <c r="H169" s="279">
        <v>495</v>
      </c>
      <c r="I169" s="278">
        <v>62</v>
      </c>
      <c r="J169" s="279">
        <v>460</v>
      </c>
      <c r="K169" s="278">
        <v>58</v>
      </c>
      <c r="L169" s="279">
        <v>449</v>
      </c>
      <c r="M169" s="278">
        <v>57</v>
      </c>
      <c r="N169" s="279">
        <v>447</v>
      </c>
      <c r="O169" s="280">
        <v>220.44</v>
      </c>
      <c r="P169" s="281">
        <v>100</v>
      </c>
      <c r="Q169" s="282" t="s">
        <v>368</v>
      </c>
      <c r="R169" s="278">
        <v>351</v>
      </c>
      <c r="S169" s="282">
        <v>0</v>
      </c>
      <c r="T169" s="282"/>
      <c r="U169" s="282">
        <v>351</v>
      </c>
      <c r="V169" s="282"/>
      <c r="W169" s="278">
        <v>368</v>
      </c>
      <c r="X169" s="278">
        <v>109</v>
      </c>
      <c r="Y169" s="283">
        <v>17.149999999999999</v>
      </c>
      <c r="Z169" s="283">
        <v>2.29</v>
      </c>
      <c r="AA169" s="279"/>
      <c r="AB169" s="284"/>
      <c r="AK169" s="170"/>
      <c r="AL169" s="170"/>
    </row>
    <row r="170" spans="1:38" x14ac:dyDescent="0.25">
      <c r="A170" s="25"/>
      <c r="B170" s="23"/>
      <c r="C170" s="119" t="s">
        <v>288</v>
      </c>
      <c r="D170" s="120"/>
      <c r="E170" s="121">
        <v>230</v>
      </c>
      <c r="F170" s="245">
        <v>651</v>
      </c>
      <c r="G170" s="246">
        <v>62</v>
      </c>
      <c r="H170" s="247">
        <v>498</v>
      </c>
      <c r="I170" s="246">
        <v>62</v>
      </c>
      <c r="J170" s="247">
        <v>463</v>
      </c>
      <c r="K170" s="246">
        <v>58</v>
      </c>
      <c r="L170" s="247">
        <v>451</v>
      </c>
      <c r="M170" s="246">
        <v>56</v>
      </c>
      <c r="N170" s="247">
        <v>451</v>
      </c>
      <c r="O170" s="248">
        <v>161.44999999999999</v>
      </c>
      <c r="P170" s="249">
        <v>100.71</v>
      </c>
      <c r="Q170" s="250" t="s">
        <v>368</v>
      </c>
      <c r="R170" s="246">
        <v>405</v>
      </c>
      <c r="S170" s="250">
        <v>0</v>
      </c>
      <c r="T170" s="250"/>
      <c r="U170" s="250">
        <v>405</v>
      </c>
      <c r="V170" s="250"/>
      <c r="W170" s="246">
        <v>405</v>
      </c>
      <c r="X170" s="246">
        <v>1</v>
      </c>
      <c r="Y170" s="251">
        <v>17.149999999999999</v>
      </c>
      <c r="Z170" s="251">
        <v>0</v>
      </c>
      <c r="AA170" s="247"/>
      <c r="AB170" s="252"/>
      <c r="AK170" s="170"/>
      <c r="AL170" s="170"/>
    </row>
    <row r="171" spans="1:38" x14ac:dyDescent="0.25">
      <c r="A171" s="25"/>
      <c r="B171" s="36" t="s">
        <v>118</v>
      </c>
      <c r="C171" s="83" t="s">
        <v>109</v>
      </c>
      <c r="D171" s="84"/>
      <c r="E171" s="85">
        <v>277</v>
      </c>
      <c r="F171" s="399">
        <v>187</v>
      </c>
      <c r="G171" s="400">
        <v>95</v>
      </c>
      <c r="H171" s="401">
        <v>156</v>
      </c>
      <c r="I171" s="400">
        <v>105</v>
      </c>
      <c r="J171" s="401">
        <v>153</v>
      </c>
      <c r="K171" s="400">
        <v>103</v>
      </c>
      <c r="L171" s="401">
        <v>156</v>
      </c>
      <c r="M171" s="400">
        <v>105</v>
      </c>
      <c r="N171" s="401">
        <v>157</v>
      </c>
      <c r="O171" s="402">
        <v>30.11</v>
      </c>
      <c r="P171" s="403">
        <v>59.26</v>
      </c>
      <c r="Q171" s="404" t="s">
        <v>368</v>
      </c>
      <c r="R171" s="400">
        <v>181</v>
      </c>
      <c r="S171" s="404">
        <v>0</v>
      </c>
      <c r="T171" s="404"/>
      <c r="U171" s="404">
        <v>181</v>
      </c>
      <c r="V171" s="404"/>
      <c r="W171" s="400">
        <v>153</v>
      </c>
      <c r="X171" s="400">
        <v>157</v>
      </c>
      <c r="Y171" s="405">
        <v>7.0000000000000007E-2</v>
      </c>
      <c r="Z171" s="405">
        <v>-0.16</v>
      </c>
      <c r="AA171" s="401"/>
      <c r="AB171" s="406" t="s">
        <v>289</v>
      </c>
      <c r="AK171" s="170"/>
      <c r="AL171" s="170"/>
    </row>
    <row r="172" spans="1:38" x14ac:dyDescent="0.25">
      <c r="A172" s="25"/>
      <c r="B172" s="21" t="s">
        <v>292</v>
      </c>
      <c r="C172" s="128" t="s">
        <v>295</v>
      </c>
      <c r="D172" s="135"/>
      <c r="E172" s="136">
        <v>288</v>
      </c>
      <c r="F172" s="293">
        <v>1631</v>
      </c>
      <c r="G172" s="294">
        <v>56</v>
      </c>
      <c r="H172" s="295">
        <v>913</v>
      </c>
      <c r="I172" s="294">
        <v>58</v>
      </c>
      <c r="J172" s="295">
        <v>775</v>
      </c>
      <c r="K172" s="294">
        <v>49</v>
      </c>
      <c r="L172" s="295">
        <v>759</v>
      </c>
      <c r="M172" s="294">
        <v>48</v>
      </c>
      <c r="N172" s="295">
        <v>748</v>
      </c>
      <c r="O172" s="296">
        <v>95.08</v>
      </c>
      <c r="P172" s="297">
        <v>0</v>
      </c>
      <c r="Q172" s="298" t="s">
        <v>368</v>
      </c>
      <c r="R172" s="294">
        <v>812</v>
      </c>
      <c r="S172" s="298">
        <v>0</v>
      </c>
      <c r="T172" s="298"/>
      <c r="U172" s="298">
        <v>813</v>
      </c>
      <c r="V172" s="298">
        <v>225</v>
      </c>
      <c r="W172" s="294">
        <v>688</v>
      </c>
      <c r="X172" s="294">
        <v>748</v>
      </c>
      <c r="Y172" s="299">
        <v>8.6</v>
      </c>
      <c r="Z172" s="299">
        <v>0</v>
      </c>
      <c r="AA172" s="295">
        <v>748</v>
      </c>
      <c r="AB172" s="300"/>
      <c r="AK172" s="170"/>
      <c r="AL172" s="170"/>
    </row>
    <row r="173" spans="1:38" x14ac:dyDescent="0.25">
      <c r="A173" s="25"/>
      <c r="B173" s="31"/>
      <c r="C173" s="86" t="s">
        <v>293</v>
      </c>
      <c r="D173" s="88" t="s">
        <v>211</v>
      </c>
      <c r="E173" s="87">
        <v>292</v>
      </c>
      <c r="F173" s="407">
        <v>431</v>
      </c>
      <c r="G173" s="408">
        <v>24</v>
      </c>
      <c r="H173" s="409">
        <v>24</v>
      </c>
      <c r="I173" s="408">
        <v>4</v>
      </c>
      <c r="J173" s="409">
        <v>0</v>
      </c>
      <c r="K173" s="408">
        <v>0</v>
      </c>
      <c r="L173" s="409">
        <v>0</v>
      </c>
      <c r="M173" s="408">
        <v>0</v>
      </c>
      <c r="N173" s="409">
        <v>0</v>
      </c>
      <c r="O173" s="410">
        <v>95.15</v>
      </c>
      <c r="P173" s="411">
        <v>26.92</v>
      </c>
      <c r="Q173" s="412" t="s">
        <v>368</v>
      </c>
      <c r="R173" s="408">
        <v>315</v>
      </c>
      <c r="S173" s="412">
        <v>0</v>
      </c>
      <c r="T173" s="412"/>
      <c r="U173" s="412">
        <v>315</v>
      </c>
      <c r="V173" s="412">
        <v>0</v>
      </c>
      <c r="W173" s="408">
        <v>0</v>
      </c>
      <c r="X173" s="408">
        <v>0</v>
      </c>
      <c r="Y173" s="413"/>
      <c r="Z173" s="413">
        <v>0</v>
      </c>
      <c r="AA173" s="409">
        <v>0</v>
      </c>
      <c r="AB173" s="414"/>
      <c r="AK173" s="170"/>
      <c r="AL173" s="170"/>
    </row>
    <row r="174" spans="1:38" ht="16.5" thickBot="1" x14ac:dyDescent="0.3">
      <c r="A174" s="7"/>
      <c r="B174" s="82" t="s">
        <v>290</v>
      </c>
      <c r="C174" s="132" t="s">
        <v>291</v>
      </c>
      <c r="D174" s="133"/>
      <c r="E174" s="134">
        <v>290</v>
      </c>
      <c r="F174" s="309">
        <v>1131</v>
      </c>
      <c r="G174" s="310">
        <v>77</v>
      </c>
      <c r="H174" s="311">
        <v>647</v>
      </c>
      <c r="I174" s="310">
        <v>66</v>
      </c>
      <c r="J174" s="311">
        <v>508</v>
      </c>
      <c r="K174" s="310">
        <v>52</v>
      </c>
      <c r="L174" s="311">
        <v>496</v>
      </c>
      <c r="M174" s="310">
        <v>51</v>
      </c>
      <c r="N174" s="311">
        <v>485</v>
      </c>
      <c r="O174" s="312">
        <v>29.11</v>
      </c>
      <c r="P174" s="313">
        <v>1.04</v>
      </c>
      <c r="Q174" s="314" t="s">
        <v>368</v>
      </c>
      <c r="R174" s="314">
        <v>407</v>
      </c>
      <c r="S174" s="314">
        <v>0</v>
      </c>
      <c r="T174" s="314"/>
      <c r="U174" s="314">
        <v>452</v>
      </c>
      <c r="V174" s="314"/>
      <c r="W174" s="310">
        <v>452</v>
      </c>
      <c r="X174" s="310">
        <v>485</v>
      </c>
      <c r="Y174" s="315">
        <v>0.89</v>
      </c>
      <c r="Z174" s="315">
        <v>-0.28999999999999998</v>
      </c>
      <c r="AA174" s="311"/>
      <c r="AB174" s="316"/>
      <c r="AK174" s="170"/>
      <c r="AL174" s="170"/>
    </row>
    <row r="175" spans="1:38" ht="16.5" thickTop="1" x14ac:dyDescent="0.25">
      <c r="A175" s="159"/>
      <c r="B175" s="159"/>
      <c r="C175" s="160"/>
      <c r="D175" s="159"/>
      <c r="E175" s="159" t="s">
        <v>196</v>
      </c>
      <c r="F175" s="217"/>
      <c r="G175" s="217"/>
      <c r="H175" s="217"/>
      <c r="I175" s="217"/>
      <c r="J175" s="217"/>
      <c r="K175" s="217"/>
      <c r="L175" s="217"/>
      <c r="M175" s="217"/>
      <c r="N175" s="217"/>
      <c r="O175" s="208"/>
      <c r="P175" s="208" t="s">
        <v>214</v>
      </c>
      <c r="Q175" s="217"/>
      <c r="R175" s="217"/>
      <c r="S175" s="217"/>
      <c r="T175" s="217"/>
      <c r="U175" s="217"/>
      <c r="V175" s="217"/>
      <c r="W175" s="217"/>
      <c r="X175" s="217"/>
      <c r="Y175" s="208"/>
      <c r="Z175" s="208"/>
      <c r="AA175" s="217"/>
      <c r="AK175" s="170"/>
      <c r="AL175" s="170"/>
    </row>
    <row r="176" spans="1:38" x14ac:dyDescent="0.25">
      <c r="A176" s="161" t="s">
        <v>226</v>
      </c>
      <c r="B176" s="159"/>
      <c r="C176" s="160"/>
      <c r="D176" s="159"/>
      <c r="E176" s="159" t="s">
        <v>205</v>
      </c>
      <c r="F176" s="217"/>
      <c r="G176" s="217"/>
      <c r="H176" s="217"/>
      <c r="I176" s="217"/>
      <c r="J176" s="217"/>
      <c r="K176" s="217"/>
      <c r="L176" s="217"/>
      <c r="M176" s="217"/>
      <c r="N176" s="217"/>
      <c r="O176" s="208"/>
      <c r="P176" s="208" t="s">
        <v>215</v>
      </c>
      <c r="Q176" s="217"/>
      <c r="R176" s="217"/>
      <c r="S176" s="217"/>
      <c r="T176" s="217"/>
      <c r="U176" s="217"/>
      <c r="V176" s="217"/>
      <c r="W176" s="217"/>
      <c r="X176" s="217"/>
      <c r="Y176" s="208"/>
      <c r="Z176" s="208"/>
      <c r="AA176" s="217"/>
      <c r="AK176" s="170"/>
      <c r="AL176" s="170"/>
    </row>
    <row r="177" spans="1:38" x14ac:dyDescent="0.25">
      <c r="A177" s="159" t="s">
        <v>206</v>
      </c>
      <c r="B177" s="159"/>
      <c r="C177" s="160"/>
      <c r="D177" s="159"/>
      <c r="E177" s="159" t="s">
        <v>197</v>
      </c>
      <c r="F177" s="217"/>
      <c r="G177" s="217"/>
      <c r="H177" s="217"/>
      <c r="I177" s="217"/>
      <c r="J177" s="217"/>
      <c r="K177" s="217"/>
      <c r="L177" s="217"/>
      <c r="M177" s="217"/>
      <c r="N177" s="217"/>
      <c r="O177" s="208"/>
      <c r="P177" s="208" t="s">
        <v>216</v>
      </c>
      <c r="Q177" s="217"/>
      <c r="R177" s="217"/>
      <c r="S177" s="217"/>
      <c r="T177" s="217"/>
      <c r="U177" s="217"/>
      <c r="V177" s="217"/>
      <c r="W177" s="217"/>
      <c r="X177" s="217"/>
      <c r="Y177" s="208"/>
      <c r="Z177" s="208"/>
      <c r="AA177" s="217"/>
      <c r="AK177" s="170"/>
      <c r="AL177" s="170"/>
    </row>
    <row r="178" spans="1:38" x14ac:dyDescent="0.25">
      <c r="A178" s="159" t="s">
        <v>212</v>
      </c>
      <c r="B178" s="159"/>
      <c r="C178" s="160"/>
      <c r="D178" s="159"/>
      <c r="E178" s="159" t="s">
        <v>201</v>
      </c>
      <c r="F178" s="217"/>
      <c r="G178" s="217"/>
      <c r="H178" s="217"/>
      <c r="I178" s="217"/>
      <c r="J178" s="217"/>
      <c r="K178" s="217"/>
      <c r="L178" s="217"/>
      <c r="M178" s="217"/>
      <c r="N178" s="217"/>
      <c r="O178" s="208"/>
      <c r="P178" s="208" t="s">
        <v>202</v>
      </c>
      <c r="Q178" s="217"/>
      <c r="R178" s="217"/>
      <c r="S178" s="217"/>
      <c r="T178" s="217"/>
      <c r="U178" s="217"/>
      <c r="V178" s="217"/>
      <c r="W178" s="217"/>
      <c r="X178" s="217"/>
      <c r="Y178" s="208"/>
      <c r="Z178" s="208"/>
      <c r="AA178" s="217"/>
      <c r="AK178" s="170"/>
      <c r="AL178" s="170"/>
    </row>
    <row r="179" spans="1:38" x14ac:dyDescent="0.25">
      <c r="A179" s="159" t="s">
        <v>221</v>
      </c>
      <c r="B179" s="159"/>
      <c r="C179" s="160"/>
      <c r="D179" s="159"/>
      <c r="E179" s="159" t="s">
        <v>203</v>
      </c>
      <c r="F179" s="217"/>
      <c r="G179" s="217"/>
      <c r="H179" s="218"/>
      <c r="I179" s="217"/>
      <c r="J179" s="217"/>
      <c r="K179" s="217"/>
      <c r="L179" s="217"/>
      <c r="M179" s="217"/>
      <c r="N179" s="217"/>
      <c r="O179" s="208"/>
      <c r="P179" s="208" t="s">
        <v>217</v>
      </c>
      <c r="Q179" s="217"/>
      <c r="R179" s="217"/>
      <c r="S179" s="217"/>
      <c r="T179" s="217"/>
      <c r="U179" s="217"/>
      <c r="V179" s="217"/>
      <c r="W179" s="217"/>
      <c r="X179" s="217"/>
      <c r="Y179" s="208"/>
      <c r="Z179" s="208"/>
      <c r="AA179" s="217"/>
      <c r="AK179" s="170"/>
      <c r="AL179" s="170"/>
    </row>
    <row r="180" spans="1:38" x14ac:dyDescent="0.25">
      <c r="A180" s="159" t="s">
        <v>227</v>
      </c>
      <c r="B180" s="159"/>
      <c r="C180" s="160"/>
      <c r="D180" s="159"/>
      <c r="E180" s="159" t="s">
        <v>192</v>
      </c>
      <c r="F180" s="217"/>
      <c r="G180" s="217"/>
      <c r="H180" s="217"/>
      <c r="I180" s="217"/>
      <c r="J180" s="217"/>
      <c r="K180" s="217"/>
      <c r="L180" s="217"/>
      <c r="M180" s="217"/>
      <c r="N180" s="217"/>
      <c r="O180" s="208"/>
      <c r="P180" s="208" t="s">
        <v>218</v>
      </c>
      <c r="Q180" s="217"/>
      <c r="R180" s="217"/>
      <c r="S180" s="217"/>
      <c r="T180" s="217"/>
      <c r="U180" s="217"/>
      <c r="V180" s="217"/>
      <c r="W180" s="217"/>
      <c r="X180" s="217"/>
      <c r="Y180" s="208"/>
      <c r="Z180" s="208"/>
      <c r="AA180" s="217"/>
      <c r="AK180" s="170"/>
      <c r="AL180" s="170"/>
    </row>
    <row r="181" spans="1:38" x14ac:dyDescent="0.25">
      <c r="A181" s="159"/>
      <c r="B181" s="159"/>
      <c r="C181" s="160"/>
      <c r="D181" s="159"/>
      <c r="E181" s="159" t="s">
        <v>191</v>
      </c>
      <c r="F181" s="217"/>
      <c r="G181" s="217"/>
      <c r="H181" s="217"/>
      <c r="I181" s="217"/>
      <c r="J181" s="217"/>
      <c r="K181" s="217"/>
      <c r="L181" s="217"/>
      <c r="M181" s="217"/>
      <c r="N181" s="217"/>
      <c r="O181" s="208"/>
      <c r="P181" s="208" t="s">
        <v>219</v>
      </c>
      <c r="Q181" s="217"/>
      <c r="R181" s="217"/>
      <c r="S181" s="217"/>
      <c r="T181" s="217"/>
      <c r="U181" s="217"/>
      <c r="V181" s="217"/>
      <c r="W181" s="217"/>
      <c r="X181" s="217"/>
      <c r="Y181" s="208"/>
      <c r="Z181" s="208"/>
      <c r="AA181" s="217"/>
      <c r="AK181" s="170"/>
      <c r="AL181" s="170"/>
    </row>
    <row r="182" spans="1:38" x14ac:dyDescent="0.25">
      <c r="A182" s="159"/>
      <c r="B182" s="159"/>
      <c r="C182" s="160"/>
      <c r="D182" s="159"/>
      <c r="E182" s="159" t="s">
        <v>220</v>
      </c>
      <c r="F182" s="217"/>
      <c r="G182" s="217"/>
      <c r="H182" s="217"/>
      <c r="I182" s="217"/>
      <c r="J182" s="217"/>
      <c r="K182" s="217"/>
      <c r="L182" s="217"/>
      <c r="M182" s="217"/>
      <c r="N182" s="217"/>
      <c r="O182" s="208"/>
      <c r="P182" s="208" t="s">
        <v>222</v>
      </c>
      <c r="Q182" s="217"/>
      <c r="R182" s="217"/>
      <c r="S182" s="217"/>
      <c r="T182" s="217"/>
      <c r="U182" s="217"/>
      <c r="V182" s="217"/>
      <c r="W182" s="217"/>
      <c r="X182" s="217"/>
      <c r="Y182" s="208"/>
      <c r="Z182" s="208"/>
      <c r="AA182" s="217"/>
      <c r="AK182" s="170"/>
      <c r="AL182" s="170"/>
    </row>
    <row r="183" spans="1:38" x14ac:dyDescent="0.25">
      <c r="AK183" s="170"/>
      <c r="AL183" s="170"/>
    </row>
    <row r="184" spans="1:38" ht="16.149999999999999" customHeight="1" thickBot="1" x14ac:dyDescent="0.3">
      <c r="P184" s="313">
        <v>0</v>
      </c>
      <c r="Q184" s="447" t="s">
        <v>348</v>
      </c>
      <c r="R184" s="447"/>
      <c r="S184" s="447"/>
      <c r="T184" s="447"/>
      <c r="U184" s="447"/>
      <c r="V184" s="447"/>
      <c r="W184" s="447"/>
      <c r="X184" s="447"/>
      <c r="Y184" s="447"/>
      <c r="Z184" s="447"/>
      <c r="AA184" s="447"/>
      <c r="AB184" s="447"/>
      <c r="AK184" s="170"/>
      <c r="AL184" s="170"/>
    </row>
    <row r="185" spans="1:38" ht="16.5" thickTop="1" x14ac:dyDescent="0.25">
      <c r="Q185" s="447"/>
      <c r="R185" s="447"/>
      <c r="S185" s="447"/>
      <c r="T185" s="447"/>
      <c r="U185" s="447"/>
      <c r="V185" s="447"/>
      <c r="W185" s="447"/>
      <c r="X185" s="447"/>
      <c r="Y185" s="447"/>
      <c r="Z185" s="447"/>
      <c r="AA185" s="447"/>
      <c r="AB185" s="447"/>
      <c r="AK185" s="170"/>
      <c r="AL185" s="170"/>
    </row>
    <row r="186" spans="1:38" x14ac:dyDescent="0.25">
      <c r="Q186" s="447"/>
      <c r="R186" s="447"/>
      <c r="S186" s="447"/>
      <c r="T186" s="447"/>
      <c r="U186" s="447"/>
      <c r="V186" s="447"/>
      <c r="W186" s="447"/>
      <c r="X186" s="447"/>
      <c r="Y186" s="447"/>
      <c r="Z186" s="447"/>
      <c r="AA186" s="447"/>
      <c r="AB186" s="447"/>
      <c r="AK186" s="170"/>
      <c r="AL186" s="170"/>
    </row>
  </sheetData>
  <mergeCells count="27">
    <mergeCell ref="A1:B3"/>
    <mergeCell ref="L6:M6"/>
    <mergeCell ref="V6:V7"/>
    <mergeCell ref="AA6:AA7"/>
    <mergeCell ref="R6:R7"/>
    <mergeCell ref="S6:S7"/>
    <mergeCell ref="J6:K6"/>
    <mergeCell ref="C1:S2"/>
    <mergeCell ref="Z6:Z7"/>
    <mergeCell ref="O4:AA4"/>
    <mergeCell ref="P6:P7"/>
    <mergeCell ref="Q6:Q7"/>
    <mergeCell ref="B4:B7"/>
    <mergeCell ref="E4:E7"/>
    <mergeCell ref="H6:I6"/>
    <mergeCell ref="C4:D7"/>
    <mergeCell ref="A4:A7"/>
    <mergeCell ref="F5:M5"/>
    <mergeCell ref="F6:G6"/>
    <mergeCell ref="F4:N4"/>
    <mergeCell ref="T6:T7"/>
    <mergeCell ref="Q184:AB186"/>
    <mergeCell ref="AB4:AB7"/>
    <mergeCell ref="W6:W7"/>
    <mergeCell ref="X6:X7"/>
    <mergeCell ref="U6:U7"/>
    <mergeCell ref="R5:AA5"/>
  </mergeCells>
  <phoneticPr fontId="0" type="noConversion"/>
  <conditionalFormatting sqref="W1:Y132 AA1:AA132 F1:U44 F187:U1048576 AA187:AA1048576 W187:Y1048576 F184:P186 F46:U47 F45:O45 Q45:U45 F49:U80 F48:O48 Q48:U48 F82:U121 F81:O81 Q81:U81 F124:U132 F122:O123 Q122:U123 F143:U183 F142:O142 Q142:U142 F134:U141 AA134:AA183 W134:Y183">
    <cfRule type="cellIs" dxfId="5" priority="15" stopIfTrue="1" operator="lessThan">
      <formula>0</formula>
    </cfRule>
  </conditionalFormatting>
  <conditionalFormatting sqref="P8:P44 P46:P47 P49:P80 P82:P121 P124:P132 P143:P174 P134:P141">
    <cfRule type="cellIs" dxfId="4" priority="5" operator="equal">
      <formula>0</formula>
    </cfRule>
  </conditionalFormatting>
  <conditionalFormatting sqref="P184">
    <cfRule type="cellIs" dxfId="3" priority="4" operator="equal">
      <formula>0</formula>
    </cfRule>
  </conditionalFormatting>
  <conditionalFormatting sqref="Q184">
    <cfRule type="cellIs" dxfId="2" priority="3" stopIfTrue="1" operator="lessThan">
      <formula>0</formula>
    </cfRule>
  </conditionalFormatting>
  <conditionalFormatting sqref="W133:Y133 AA133 F133:U133">
    <cfRule type="cellIs" dxfId="1" priority="2" stopIfTrue="1" operator="lessThan">
      <formula>0</formula>
    </cfRule>
  </conditionalFormatting>
  <conditionalFormatting sqref="P133">
    <cfRule type="cellIs" dxfId="0" priority="1" operator="equal">
      <formula>0</formula>
    </cfRule>
  </conditionalFormatting>
  <pageMargins left="0.39370078740157483" right="0.47244094488188981" top="0.51181102362204722" bottom="0.39370078740157483" header="0.39370078740157483" footer="0.19685039370078741"/>
  <pageSetup paperSize="9" scale="52" fitToHeight="2" orientation="landscape" r:id="rId1"/>
  <headerFooter alignWithMargins="0"/>
  <rowBreaks count="3" manualBreakCount="3">
    <brk id="58" max="27" man="1"/>
    <brk id="105" max="27" man="1"/>
    <brk id="156" max="2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M45"/>
  <sheetViews>
    <sheetView showGridLines="0" zoomScale="70" zoomScaleNormal="70" zoomScaleSheetLayoutView="80" workbookViewId="0">
      <selection activeCell="C3" sqref="C3"/>
    </sheetView>
  </sheetViews>
  <sheetFormatPr defaultColWidth="9.140625" defaultRowHeight="12.75" x14ac:dyDescent="0.2"/>
  <cols>
    <col min="1" max="1" width="14.85546875" style="28" customWidth="1"/>
    <col min="2" max="2" width="17.5703125" style="28" customWidth="1"/>
    <col min="3" max="3" width="9.7109375" style="28" customWidth="1"/>
    <col min="4" max="7" width="14.5703125" style="28" customWidth="1"/>
    <col min="8" max="8" width="12.28515625" style="28" customWidth="1"/>
    <col min="9" max="9" width="8.7109375" style="28" customWidth="1"/>
    <col min="10" max="12" width="9.7109375" style="28" customWidth="1"/>
    <col min="13" max="13" width="3.7109375" style="28" customWidth="1"/>
    <col min="14" max="16384" width="9.140625" style="28"/>
  </cols>
  <sheetData>
    <row r="1" spans="1:13" ht="24.95" customHeight="1" x14ac:dyDescent="0.2">
      <c r="A1" s="508"/>
      <c r="B1" s="508"/>
      <c r="C1" s="469" t="s">
        <v>310</v>
      </c>
      <c r="D1" s="469"/>
      <c r="E1" s="469"/>
      <c r="F1" s="469"/>
      <c r="G1" s="469"/>
      <c r="H1" s="469"/>
      <c r="I1" s="469"/>
      <c r="J1" s="176"/>
      <c r="K1" s="176"/>
      <c r="L1" s="176"/>
      <c r="M1" s="165"/>
    </row>
    <row r="2" spans="1:13" ht="24.95" customHeight="1" x14ac:dyDescent="0.2">
      <c r="A2" s="508"/>
      <c r="B2" s="508"/>
      <c r="C2" s="469"/>
      <c r="D2" s="469"/>
      <c r="E2" s="469"/>
      <c r="F2" s="469"/>
      <c r="G2" s="469"/>
      <c r="H2" s="469"/>
      <c r="I2" s="469"/>
      <c r="J2" s="210" t="str">
        <f>'Hidráulico-Hidrológica'!U2</f>
        <v>Data considerada: 29/08/2024</v>
      </c>
      <c r="K2" s="176"/>
      <c r="L2" s="176"/>
      <c r="M2" s="165"/>
    </row>
    <row r="3" spans="1:13" ht="20.100000000000001" customHeight="1" thickBot="1" x14ac:dyDescent="0.25">
      <c r="A3" s="177"/>
      <c r="B3" s="177"/>
      <c r="C3" s="173"/>
      <c r="D3" s="173"/>
      <c r="E3" s="173"/>
      <c r="F3" s="173"/>
      <c r="G3" s="173"/>
      <c r="H3" s="173"/>
      <c r="I3" s="173"/>
      <c r="J3" s="177"/>
      <c r="K3" s="171"/>
      <c r="L3" s="171"/>
      <c r="M3" s="171"/>
    </row>
    <row r="4" spans="1:13" ht="20.100000000000001" customHeight="1" thickTop="1" thickBot="1" x14ac:dyDescent="0.25">
      <c r="A4" s="492" t="s">
        <v>307</v>
      </c>
      <c r="B4" s="493"/>
      <c r="C4" s="499" t="s">
        <v>119</v>
      </c>
      <c r="D4" s="500"/>
      <c r="E4" s="500"/>
      <c r="F4" s="500"/>
      <c r="G4" s="500"/>
      <c r="H4" s="501"/>
      <c r="I4" s="499" t="s">
        <v>120</v>
      </c>
      <c r="J4" s="500"/>
      <c r="K4" s="500"/>
      <c r="L4" s="501"/>
    </row>
    <row r="5" spans="1:13" ht="20.100000000000001" customHeight="1" thickTop="1" x14ac:dyDescent="0.2">
      <c r="A5" s="494"/>
      <c r="B5" s="495"/>
      <c r="C5" s="512" t="s">
        <v>365</v>
      </c>
      <c r="D5" s="509" t="s">
        <v>127</v>
      </c>
      <c r="E5" s="510"/>
      <c r="F5" s="510"/>
      <c r="G5" s="511"/>
      <c r="H5" s="172" t="s">
        <v>126</v>
      </c>
      <c r="I5" s="504"/>
      <c r="J5" s="502" t="s">
        <v>365</v>
      </c>
      <c r="K5" s="166" t="s">
        <v>128</v>
      </c>
      <c r="L5" s="167" t="s">
        <v>128</v>
      </c>
    </row>
    <row r="6" spans="1:13" ht="20.100000000000001" customHeight="1" thickBot="1" x14ac:dyDescent="0.25">
      <c r="A6" s="496"/>
      <c r="B6" s="497"/>
      <c r="C6" s="513"/>
      <c r="D6" s="169" t="s">
        <v>369</v>
      </c>
      <c r="E6" s="169" t="s">
        <v>370</v>
      </c>
      <c r="F6" s="169" t="s">
        <v>371</v>
      </c>
      <c r="G6" s="169" t="s">
        <v>372</v>
      </c>
      <c r="H6" s="168" t="s">
        <v>373</v>
      </c>
      <c r="I6" s="505"/>
      <c r="J6" s="503"/>
      <c r="K6" s="197">
        <v>45527</v>
      </c>
      <c r="L6" s="198">
        <v>45533</v>
      </c>
    </row>
    <row r="7" spans="1:13" ht="20.100000000000001" customHeight="1" thickTop="1" thickBot="1" x14ac:dyDescent="0.25">
      <c r="A7" s="486" t="s">
        <v>313</v>
      </c>
      <c r="B7" s="178" t="s">
        <v>314</v>
      </c>
      <c r="C7" s="145">
        <v>14972</v>
      </c>
      <c r="D7" s="146">
        <v>12378</v>
      </c>
      <c r="E7" s="146">
        <v>12574</v>
      </c>
      <c r="F7" s="146">
        <v>11963</v>
      </c>
      <c r="G7" s="147">
        <v>11071</v>
      </c>
      <c r="H7" s="148">
        <v>12074</v>
      </c>
      <c r="I7" s="174" t="s">
        <v>121</v>
      </c>
      <c r="J7" s="150">
        <v>62.6</v>
      </c>
      <c r="K7" s="150">
        <v>57.7</v>
      </c>
      <c r="L7" s="200">
        <v>56.3</v>
      </c>
    </row>
    <row r="8" spans="1:13" ht="20.100000000000001" customHeight="1" thickTop="1" x14ac:dyDescent="0.2">
      <c r="A8" s="487"/>
      <c r="B8" s="179" t="s">
        <v>304</v>
      </c>
      <c r="C8" s="145">
        <v>59</v>
      </c>
      <c r="D8" s="146">
        <v>60</v>
      </c>
      <c r="E8" s="146">
        <v>61</v>
      </c>
      <c r="F8" s="146">
        <v>58</v>
      </c>
      <c r="G8" s="147">
        <v>54</v>
      </c>
      <c r="H8" s="148">
        <v>59</v>
      </c>
      <c r="I8" s="175"/>
      <c r="J8" s="175"/>
      <c r="K8" s="175"/>
      <c r="L8" s="175"/>
    </row>
    <row r="9" spans="1:13" ht="20.100000000000001" customHeight="1" thickBot="1" x14ac:dyDescent="0.25">
      <c r="A9" s="488"/>
      <c r="B9" s="180" t="s">
        <v>306</v>
      </c>
      <c r="C9" s="151">
        <v>58</v>
      </c>
      <c r="D9" s="152">
        <v>59</v>
      </c>
      <c r="E9" s="152">
        <v>60</v>
      </c>
      <c r="F9" s="152">
        <v>57</v>
      </c>
      <c r="G9" s="153">
        <v>53</v>
      </c>
      <c r="H9" s="154">
        <v>58</v>
      </c>
      <c r="I9" s="175"/>
      <c r="J9" s="175"/>
      <c r="K9" s="175"/>
      <c r="L9" s="175"/>
    </row>
    <row r="10" spans="1:13" ht="20.100000000000001" customHeight="1" thickTop="1" thickBot="1" x14ac:dyDescent="0.25">
      <c r="A10" s="189" t="s">
        <v>298</v>
      </c>
      <c r="B10" s="181" t="s">
        <v>314</v>
      </c>
      <c r="C10" s="155">
        <v>15342</v>
      </c>
      <c r="D10" s="156">
        <v>12733</v>
      </c>
      <c r="E10" s="156">
        <v>12907</v>
      </c>
      <c r="F10" s="156">
        <v>12292</v>
      </c>
      <c r="G10" s="157">
        <v>11390</v>
      </c>
      <c r="H10" s="158">
        <v>12416</v>
      </c>
      <c r="I10" s="175"/>
      <c r="J10" s="175"/>
      <c r="K10" s="175"/>
      <c r="L10" s="175"/>
    </row>
    <row r="11" spans="1:13" ht="21" customHeight="1" thickTop="1" thickBot="1" x14ac:dyDescent="0.3">
      <c r="A11" s="19"/>
      <c r="B11" s="26"/>
      <c r="C11" s="101"/>
      <c r="D11" s="101"/>
      <c r="E11" s="101"/>
      <c r="F11" s="101"/>
      <c r="G11" s="101"/>
      <c r="H11" s="101"/>
      <c r="I11" s="95"/>
      <c r="J11" s="95"/>
      <c r="K11" s="95"/>
      <c r="L11" s="95"/>
    </row>
    <row r="12" spans="1:13" ht="20.100000000000001" customHeight="1" thickTop="1" thickBot="1" x14ac:dyDescent="0.25">
      <c r="A12" s="492" t="s">
        <v>122</v>
      </c>
      <c r="B12" s="493"/>
      <c r="C12" s="499" t="s">
        <v>119</v>
      </c>
      <c r="D12" s="500"/>
      <c r="E12" s="500"/>
      <c r="F12" s="500"/>
      <c r="G12" s="500"/>
      <c r="H12" s="501"/>
      <c r="I12" s="499" t="s">
        <v>120</v>
      </c>
      <c r="J12" s="500"/>
      <c r="K12" s="500"/>
      <c r="L12" s="501"/>
    </row>
    <row r="13" spans="1:13" ht="20.100000000000001" customHeight="1" thickTop="1" x14ac:dyDescent="0.2">
      <c r="A13" s="494"/>
      <c r="B13" s="495"/>
      <c r="C13" s="512" t="s">
        <v>365</v>
      </c>
      <c r="D13" s="509" t="s">
        <v>127</v>
      </c>
      <c r="E13" s="510"/>
      <c r="F13" s="510"/>
      <c r="G13" s="511"/>
      <c r="H13" s="172" t="s">
        <v>126</v>
      </c>
      <c r="I13" s="504"/>
      <c r="J13" s="502" t="s">
        <v>365</v>
      </c>
      <c r="K13" s="166" t="s">
        <v>128</v>
      </c>
      <c r="L13" s="167" t="s">
        <v>128</v>
      </c>
    </row>
    <row r="14" spans="1:13" ht="20.100000000000001" customHeight="1" thickBot="1" x14ac:dyDescent="0.25">
      <c r="A14" s="496"/>
      <c r="B14" s="497"/>
      <c r="C14" s="513"/>
      <c r="D14" s="169" t="s">
        <v>369</v>
      </c>
      <c r="E14" s="169" t="s">
        <v>370</v>
      </c>
      <c r="F14" s="169" t="s">
        <v>371</v>
      </c>
      <c r="G14" s="169" t="s">
        <v>372</v>
      </c>
      <c r="H14" s="168" t="s">
        <v>373</v>
      </c>
      <c r="I14" s="505"/>
      <c r="J14" s="503"/>
      <c r="K14" s="197">
        <v>45527</v>
      </c>
      <c r="L14" s="198">
        <v>45533</v>
      </c>
    </row>
    <row r="15" spans="1:13" ht="20.100000000000001" customHeight="1" thickTop="1" thickBot="1" x14ac:dyDescent="0.25">
      <c r="A15" s="486" t="s">
        <v>313</v>
      </c>
      <c r="B15" s="178" t="s">
        <v>314</v>
      </c>
      <c r="C15" s="145">
        <v>19465</v>
      </c>
      <c r="D15" s="146">
        <v>8100</v>
      </c>
      <c r="E15" s="146">
        <v>5798</v>
      </c>
      <c r="F15" s="146">
        <v>4531</v>
      </c>
      <c r="G15" s="147">
        <v>6128</v>
      </c>
      <c r="H15" s="148">
        <v>6411</v>
      </c>
      <c r="I15" s="174" t="s">
        <v>121</v>
      </c>
      <c r="J15" s="150">
        <v>90.3</v>
      </c>
      <c r="K15" s="150">
        <v>71.5</v>
      </c>
      <c r="L15" s="200">
        <v>67.099999999999994</v>
      </c>
    </row>
    <row r="16" spans="1:13" ht="20.100000000000001" customHeight="1" thickTop="1" x14ac:dyDescent="0.2">
      <c r="A16" s="487"/>
      <c r="B16" s="179" t="s">
        <v>304</v>
      </c>
      <c r="C16" s="145">
        <v>179</v>
      </c>
      <c r="D16" s="146">
        <v>81</v>
      </c>
      <c r="E16" s="146">
        <v>58</v>
      </c>
      <c r="F16" s="146">
        <v>45</v>
      </c>
      <c r="G16" s="147">
        <v>61</v>
      </c>
      <c r="H16" s="148">
        <v>64</v>
      </c>
      <c r="I16" s="175"/>
      <c r="J16" s="175"/>
      <c r="K16" s="175"/>
      <c r="L16" s="175"/>
    </row>
    <row r="17" spans="1:12" ht="20.100000000000001" customHeight="1" thickBot="1" x14ac:dyDescent="0.25">
      <c r="A17" s="488"/>
      <c r="B17" s="180" t="s">
        <v>306</v>
      </c>
      <c r="C17" s="151">
        <v>112</v>
      </c>
      <c r="D17" s="152">
        <v>76</v>
      </c>
      <c r="E17" s="152">
        <v>48</v>
      </c>
      <c r="F17" s="152">
        <v>41</v>
      </c>
      <c r="G17" s="153">
        <v>55</v>
      </c>
      <c r="H17" s="154">
        <v>58</v>
      </c>
      <c r="I17" s="175"/>
      <c r="J17" s="175"/>
      <c r="K17" s="175"/>
      <c r="L17" s="175"/>
    </row>
    <row r="18" spans="1:12" ht="20.100000000000001" customHeight="1" thickTop="1" thickBot="1" x14ac:dyDescent="0.25">
      <c r="A18" s="189" t="s">
        <v>298</v>
      </c>
      <c r="B18" s="181" t="s">
        <v>314</v>
      </c>
      <c r="C18" s="155">
        <v>19503</v>
      </c>
      <c r="D18" s="156">
        <v>8211</v>
      </c>
      <c r="E18" s="156">
        <v>5860</v>
      </c>
      <c r="F18" s="156">
        <v>4551</v>
      </c>
      <c r="G18" s="157">
        <v>6098</v>
      </c>
      <c r="H18" s="158">
        <v>6461</v>
      </c>
      <c r="I18" s="175"/>
      <c r="J18" s="175"/>
      <c r="K18" s="175"/>
      <c r="L18" s="175"/>
    </row>
    <row r="19" spans="1:12" ht="21" customHeight="1" thickTop="1" thickBot="1" x14ac:dyDescent="0.3">
      <c r="B19" s="26"/>
      <c r="C19" s="101"/>
      <c r="D19" s="101"/>
      <c r="E19" s="101"/>
      <c r="F19" s="101"/>
      <c r="G19" s="101"/>
      <c r="H19" s="101"/>
      <c r="I19" s="95"/>
      <c r="J19" s="95"/>
      <c r="K19" s="95"/>
      <c r="L19" s="95"/>
    </row>
    <row r="20" spans="1:12" ht="20.100000000000001" customHeight="1" thickTop="1" thickBot="1" x14ac:dyDescent="0.25">
      <c r="A20" s="492" t="s">
        <v>123</v>
      </c>
      <c r="B20" s="493"/>
      <c r="C20" s="499" t="s">
        <v>119</v>
      </c>
      <c r="D20" s="500"/>
      <c r="E20" s="500"/>
      <c r="F20" s="500"/>
      <c r="G20" s="500"/>
      <c r="H20" s="501"/>
      <c r="I20" s="499" t="s">
        <v>120</v>
      </c>
      <c r="J20" s="500"/>
      <c r="K20" s="500"/>
      <c r="L20" s="501"/>
    </row>
    <row r="21" spans="1:12" ht="20.100000000000001" customHeight="1" thickTop="1" x14ac:dyDescent="0.2">
      <c r="A21" s="494"/>
      <c r="B21" s="495"/>
      <c r="C21" s="512" t="s">
        <v>365</v>
      </c>
      <c r="D21" s="509" t="s">
        <v>127</v>
      </c>
      <c r="E21" s="510"/>
      <c r="F21" s="510"/>
      <c r="G21" s="511"/>
      <c r="H21" s="172" t="s">
        <v>126</v>
      </c>
      <c r="I21" s="504"/>
      <c r="J21" s="502" t="s">
        <v>365</v>
      </c>
      <c r="K21" s="166" t="s">
        <v>128</v>
      </c>
      <c r="L21" s="167" t="s">
        <v>128</v>
      </c>
    </row>
    <row r="22" spans="1:12" ht="20.100000000000001" customHeight="1" thickBot="1" x14ac:dyDescent="0.25">
      <c r="A22" s="496"/>
      <c r="B22" s="497"/>
      <c r="C22" s="513"/>
      <c r="D22" s="169" t="s">
        <v>369</v>
      </c>
      <c r="E22" s="169" t="s">
        <v>370</v>
      </c>
      <c r="F22" s="169" t="s">
        <v>371</v>
      </c>
      <c r="G22" s="169" t="s">
        <v>372</v>
      </c>
      <c r="H22" s="168" t="s">
        <v>373</v>
      </c>
      <c r="I22" s="505"/>
      <c r="J22" s="503"/>
      <c r="K22" s="197">
        <v>45527</v>
      </c>
      <c r="L22" s="198">
        <v>45533</v>
      </c>
    </row>
    <row r="23" spans="1:12" ht="20.100000000000001" customHeight="1" thickTop="1" thickBot="1" x14ac:dyDescent="0.25">
      <c r="A23" s="486" t="s">
        <v>297</v>
      </c>
      <c r="B23" s="178" t="s">
        <v>305</v>
      </c>
      <c r="C23" s="145">
        <v>1627</v>
      </c>
      <c r="D23" s="146">
        <v>1475</v>
      </c>
      <c r="E23" s="146">
        <v>1404</v>
      </c>
      <c r="F23" s="146">
        <v>1374</v>
      </c>
      <c r="G23" s="147">
        <v>1302</v>
      </c>
      <c r="H23" s="148">
        <v>1399</v>
      </c>
      <c r="I23" s="174" t="s">
        <v>121</v>
      </c>
      <c r="J23" s="150">
        <v>63.1</v>
      </c>
      <c r="K23" s="150">
        <v>58</v>
      </c>
      <c r="L23" s="200">
        <v>56.6</v>
      </c>
    </row>
    <row r="24" spans="1:12" ht="20.100000000000001" customHeight="1" thickTop="1" x14ac:dyDescent="0.2">
      <c r="A24" s="487"/>
      <c r="B24" s="179" t="s">
        <v>304</v>
      </c>
      <c r="C24" s="145">
        <v>43</v>
      </c>
      <c r="D24" s="146">
        <v>45</v>
      </c>
      <c r="E24" s="146">
        <v>43</v>
      </c>
      <c r="F24" s="146">
        <v>42</v>
      </c>
      <c r="G24" s="147">
        <v>40</v>
      </c>
      <c r="H24" s="148">
        <v>43</v>
      </c>
      <c r="I24" s="175"/>
      <c r="J24" s="175"/>
      <c r="K24" s="175"/>
      <c r="L24" s="175"/>
    </row>
    <row r="25" spans="1:12" ht="20.100000000000001" customHeight="1" thickBot="1" x14ac:dyDescent="0.25">
      <c r="A25" s="488"/>
      <c r="B25" s="180" t="s">
        <v>306</v>
      </c>
      <c r="C25" s="151">
        <v>43</v>
      </c>
      <c r="D25" s="152">
        <v>45</v>
      </c>
      <c r="E25" s="152">
        <v>43</v>
      </c>
      <c r="F25" s="152">
        <v>42</v>
      </c>
      <c r="G25" s="153">
        <v>39</v>
      </c>
      <c r="H25" s="154">
        <v>42</v>
      </c>
      <c r="I25" s="175"/>
      <c r="J25" s="175"/>
      <c r="K25" s="175"/>
      <c r="L25" s="175"/>
    </row>
    <row r="26" spans="1:12" ht="20.100000000000001" customHeight="1" thickTop="1" thickBot="1" x14ac:dyDescent="0.25">
      <c r="A26" s="189" t="s">
        <v>298</v>
      </c>
      <c r="B26" s="181" t="s">
        <v>305</v>
      </c>
      <c r="C26" s="155">
        <v>2041</v>
      </c>
      <c r="D26" s="156">
        <v>1483</v>
      </c>
      <c r="E26" s="156">
        <v>1406</v>
      </c>
      <c r="F26" s="156">
        <v>1379</v>
      </c>
      <c r="G26" s="157">
        <v>1308</v>
      </c>
      <c r="H26" s="158">
        <v>1405</v>
      </c>
      <c r="I26" s="175"/>
      <c r="J26" s="175"/>
      <c r="K26" s="175"/>
      <c r="L26" s="175"/>
    </row>
    <row r="27" spans="1:12" ht="21" customHeight="1" thickTop="1" thickBot="1" x14ac:dyDescent="0.3">
      <c r="B27" s="26"/>
      <c r="C27" s="101"/>
      <c r="D27" s="101"/>
      <c r="E27" s="101"/>
      <c r="F27" s="101"/>
      <c r="G27" s="101"/>
      <c r="H27" s="101"/>
      <c r="I27" s="95"/>
      <c r="J27" s="95"/>
      <c r="K27" s="95"/>
      <c r="L27" s="95"/>
    </row>
    <row r="28" spans="1:12" ht="20.100000000000001" customHeight="1" thickTop="1" thickBot="1" x14ac:dyDescent="0.25">
      <c r="A28" s="492" t="s">
        <v>124</v>
      </c>
      <c r="B28" s="493"/>
      <c r="C28" s="499" t="s">
        <v>119</v>
      </c>
      <c r="D28" s="500"/>
      <c r="E28" s="500"/>
      <c r="F28" s="500"/>
      <c r="G28" s="500"/>
      <c r="H28" s="501"/>
      <c r="I28" s="499" t="s">
        <v>120</v>
      </c>
      <c r="J28" s="500"/>
      <c r="K28" s="500"/>
      <c r="L28" s="501"/>
    </row>
    <row r="29" spans="1:12" ht="20.100000000000001" customHeight="1" thickTop="1" x14ac:dyDescent="0.2">
      <c r="A29" s="494"/>
      <c r="B29" s="495"/>
      <c r="C29" s="512" t="s">
        <v>365</v>
      </c>
      <c r="D29" s="509" t="s">
        <v>127</v>
      </c>
      <c r="E29" s="510"/>
      <c r="F29" s="510"/>
      <c r="G29" s="511"/>
      <c r="H29" s="172" t="s">
        <v>126</v>
      </c>
      <c r="I29" s="504"/>
      <c r="J29" s="502" t="s">
        <v>365</v>
      </c>
      <c r="K29" s="166" t="s">
        <v>128</v>
      </c>
      <c r="L29" s="167" t="s">
        <v>128</v>
      </c>
    </row>
    <row r="30" spans="1:12" ht="20.100000000000001" customHeight="1" thickBot="1" x14ac:dyDescent="0.25">
      <c r="A30" s="496"/>
      <c r="B30" s="497"/>
      <c r="C30" s="513"/>
      <c r="D30" s="169" t="s">
        <v>369</v>
      </c>
      <c r="E30" s="169" t="s">
        <v>370</v>
      </c>
      <c r="F30" s="169" t="s">
        <v>371</v>
      </c>
      <c r="G30" s="169" t="s">
        <v>372</v>
      </c>
      <c r="H30" s="168" t="s">
        <v>373</v>
      </c>
      <c r="I30" s="505"/>
      <c r="J30" s="503"/>
      <c r="K30" s="197">
        <v>45527</v>
      </c>
      <c r="L30" s="198">
        <v>45533</v>
      </c>
    </row>
    <row r="31" spans="1:12" ht="20.100000000000001" customHeight="1" thickTop="1" thickBot="1" x14ac:dyDescent="0.25">
      <c r="A31" s="486" t="s">
        <v>297</v>
      </c>
      <c r="B31" s="178" t="s">
        <v>305</v>
      </c>
      <c r="C31" s="145">
        <v>2651</v>
      </c>
      <c r="D31" s="146">
        <v>1767</v>
      </c>
      <c r="E31" s="146">
        <v>1646</v>
      </c>
      <c r="F31" s="146">
        <v>1479</v>
      </c>
      <c r="G31" s="147">
        <v>1345</v>
      </c>
      <c r="H31" s="148">
        <v>1591</v>
      </c>
      <c r="I31" s="174" t="s">
        <v>121</v>
      </c>
      <c r="J31" s="150">
        <v>84.5</v>
      </c>
      <c r="K31" s="150">
        <v>80.400000000000006</v>
      </c>
      <c r="L31" s="200">
        <v>79.599999999999994</v>
      </c>
    </row>
    <row r="32" spans="1:12" ht="20.100000000000001" customHeight="1" thickTop="1" x14ac:dyDescent="0.2">
      <c r="A32" s="487"/>
      <c r="B32" s="179" t="s">
        <v>304</v>
      </c>
      <c r="C32" s="145">
        <v>50</v>
      </c>
      <c r="D32" s="146">
        <v>55</v>
      </c>
      <c r="E32" s="146">
        <v>52</v>
      </c>
      <c r="F32" s="146">
        <v>46</v>
      </c>
      <c r="G32" s="147">
        <v>42</v>
      </c>
      <c r="H32" s="148">
        <v>50</v>
      </c>
      <c r="I32" s="175"/>
      <c r="J32" s="175"/>
      <c r="K32" s="175"/>
      <c r="L32" s="175"/>
    </row>
    <row r="33" spans="1:13" ht="20.100000000000001" customHeight="1" thickBot="1" x14ac:dyDescent="0.25">
      <c r="A33" s="488"/>
      <c r="B33" s="180" t="s">
        <v>306</v>
      </c>
      <c r="C33" s="151">
        <v>48</v>
      </c>
      <c r="D33" s="152">
        <v>54</v>
      </c>
      <c r="E33" s="152">
        <v>50</v>
      </c>
      <c r="F33" s="152">
        <v>46</v>
      </c>
      <c r="G33" s="153">
        <v>42</v>
      </c>
      <c r="H33" s="154">
        <v>49</v>
      </c>
      <c r="I33" s="175"/>
      <c r="J33" s="175"/>
      <c r="K33" s="175"/>
      <c r="L33" s="175"/>
    </row>
    <row r="34" spans="1:13" ht="20.100000000000001" customHeight="1" thickTop="1" thickBot="1" x14ac:dyDescent="0.25">
      <c r="A34" s="189" t="s">
        <v>298</v>
      </c>
      <c r="B34" s="181" t="s">
        <v>305</v>
      </c>
      <c r="C34" s="155">
        <v>2778</v>
      </c>
      <c r="D34" s="156">
        <v>1854</v>
      </c>
      <c r="E34" s="156">
        <v>1726</v>
      </c>
      <c r="F34" s="156">
        <v>1553</v>
      </c>
      <c r="G34" s="157">
        <v>1411</v>
      </c>
      <c r="H34" s="158">
        <v>1669</v>
      </c>
      <c r="I34" s="175"/>
      <c r="J34" s="175"/>
      <c r="K34" s="175"/>
      <c r="L34" s="175"/>
    </row>
    <row r="35" spans="1:13" ht="34.5" customHeight="1" thickTop="1" x14ac:dyDescent="0.2"/>
    <row r="36" spans="1:13" ht="15.75" x14ac:dyDescent="0.25">
      <c r="A36" s="131"/>
      <c r="B36" s="506" t="s">
        <v>131</v>
      </c>
      <c r="C36" s="507"/>
      <c r="D36" s="507"/>
      <c r="E36" s="507"/>
      <c r="F36" s="507"/>
      <c r="G36" s="1"/>
      <c r="H36" s="1"/>
      <c r="I36" s="1"/>
      <c r="J36" s="1"/>
      <c r="K36" s="1"/>
      <c r="L36" s="1"/>
      <c r="M36" s="1"/>
    </row>
    <row r="37" spans="1:13" ht="15.75" x14ac:dyDescent="0.25">
      <c r="A37" s="90"/>
      <c r="B37" s="91"/>
      <c r="C37" s="92"/>
      <c r="D37" s="92"/>
      <c r="E37" s="92"/>
      <c r="F37" s="92"/>
      <c r="G37" s="1"/>
      <c r="H37" s="1"/>
      <c r="I37" s="1"/>
      <c r="J37" s="1"/>
      <c r="K37" s="1"/>
      <c r="L37" s="1"/>
      <c r="M37" s="1"/>
    </row>
    <row r="38" spans="1:13" ht="30" customHeight="1" x14ac:dyDescent="0.2">
      <c r="A38" s="129" t="s">
        <v>296</v>
      </c>
      <c r="B38" s="498" t="s">
        <v>299</v>
      </c>
      <c r="C38" s="498"/>
      <c r="D38" s="498"/>
      <c r="E38" s="498"/>
      <c r="F38" s="498"/>
      <c r="G38" s="498"/>
      <c r="H38" s="498"/>
      <c r="I38" s="498"/>
      <c r="J38" s="498"/>
      <c r="K38" s="498"/>
      <c r="L38" s="498"/>
      <c r="M38" s="1"/>
    </row>
    <row r="39" spans="1:13" ht="30" customHeight="1" x14ac:dyDescent="0.2">
      <c r="A39" s="129" t="s">
        <v>129</v>
      </c>
      <c r="B39" s="489" t="s">
        <v>303</v>
      </c>
      <c r="C39" s="490"/>
      <c r="D39" s="490"/>
      <c r="E39" s="490"/>
      <c r="F39" s="490"/>
      <c r="G39" s="490"/>
      <c r="H39" s="490"/>
      <c r="I39" s="490"/>
      <c r="J39" s="490"/>
      <c r="K39" s="490"/>
      <c r="L39" s="491"/>
      <c r="M39" s="1"/>
    </row>
    <row r="40" spans="1:13" ht="30" customHeight="1" x14ac:dyDescent="0.2">
      <c r="A40" s="130" t="s">
        <v>132</v>
      </c>
      <c r="B40" s="489" t="s">
        <v>302</v>
      </c>
      <c r="C40" s="490"/>
      <c r="D40" s="490"/>
      <c r="E40" s="490"/>
      <c r="F40" s="490"/>
      <c r="G40" s="490"/>
      <c r="H40" s="490"/>
      <c r="I40" s="490"/>
      <c r="J40" s="490"/>
      <c r="K40" s="490"/>
      <c r="L40" s="491"/>
      <c r="M40" s="1"/>
    </row>
    <row r="41" spans="1:13" ht="30" customHeight="1" x14ac:dyDescent="0.2">
      <c r="A41" s="130" t="s">
        <v>130</v>
      </c>
      <c r="B41" s="489" t="s">
        <v>301</v>
      </c>
      <c r="C41" s="490"/>
      <c r="D41" s="490"/>
      <c r="E41" s="490"/>
      <c r="F41" s="490"/>
      <c r="G41" s="490"/>
      <c r="H41" s="490"/>
      <c r="I41" s="490"/>
      <c r="J41" s="490"/>
      <c r="K41" s="490"/>
      <c r="L41" s="491"/>
      <c r="M41" s="1"/>
    </row>
    <row r="42" spans="1:13" ht="30" customHeight="1" x14ac:dyDescent="0.2">
      <c r="A42" s="129" t="s">
        <v>298</v>
      </c>
      <c r="B42" s="489" t="s">
        <v>300</v>
      </c>
      <c r="C42" s="490"/>
      <c r="D42" s="490"/>
      <c r="E42" s="490"/>
      <c r="F42" s="490"/>
      <c r="G42" s="490"/>
      <c r="H42" s="490"/>
      <c r="I42" s="490"/>
      <c r="J42" s="490"/>
      <c r="K42" s="490"/>
      <c r="L42" s="491"/>
      <c r="M42" s="1"/>
    </row>
    <row r="43" spans="1:13" ht="15.75" x14ac:dyDescent="0.25">
      <c r="B43" s="89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</row>
    <row r="44" spans="1:13" ht="15" x14ac:dyDescent="0.2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</row>
    <row r="45" spans="1:13" ht="15" x14ac:dyDescent="0.2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</row>
  </sheetData>
  <mergeCells count="40">
    <mergeCell ref="A31:A33"/>
    <mergeCell ref="D21:G21"/>
    <mergeCell ref="C4:H4"/>
    <mergeCell ref="C21:C22"/>
    <mergeCell ref="J29:J30"/>
    <mergeCell ref="I28:L28"/>
    <mergeCell ref="A15:A17"/>
    <mergeCell ref="C28:H28"/>
    <mergeCell ref="D29:G29"/>
    <mergeCell ref="A7:A9"/>
    <mergeCell ref="C5:C6"/>
    <mergeCell ref="C13:C14"/>
    <mergeCell ref="A4:B6"/>
    <mergeCell ref="I4:L4"/>
    <mergeCell ref="B42:L42"/>
    <mergeCell ref="I5:I6"/>
    <mergeCell ref="C12:H12"/>
    <mergeCell ref="B41:L41"/>
    <mergeCell ref="D5:G5"/>
    <mergeCell ref="I29:I30"/>
    <mergeCell ref="I21:I22"/>
    <mergeCell ref="D13:G13"/>
    <mergeCell ref="C20:H20"/>
    <mergeCell ref="C29:C30"/>
    <mergeCell ref="C1:I2"/>
    <mergeCell ref="A23:A25"/>
    <mergeCell ref="B40:L40"/>
    <mergeCell ref="A12:B14"/>
    <mergeCell ref="A20:B22"/>
    <mergeCell ref="A28:B30"/>
    <mergeCell ref="B38:L38"/>
    <mergeCell ref="B39:L39"/>
    <mergeCell ref="I20:L20"/>
    <mergeCell ref="J13:J14"/>
    <mergeCell ref="I13:I14"/>
    <mergeCell ref="J21:J22"/>
    <mergeCell ref="J5:J6"/>
    <mergeCell ref="I12:L12"/>
    <mergeCell ref="B36:F36"/>
    <mergeCell ref="A1:B2"/>
  </mergeCells>
  <phoneticPr fontId="0" type="noConversion"/>
  <pageMargins left="0.59055118110236227" right="0.59055118110236227" top="0.59055118110236227" bottom="0.78740157480314965" header="0.51181102362204722" footer="0.51181102362204722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7"/>
  <dimension ref="A1:M109"/>
  <sheetViews>
    <sheetView showGridLines="0" zoomScale="70" zoomScaleNormal="70" zoomScaleSheetLayoutView="80" workbookViewId="0">
      <selection activeCell="C3" sqref="C3"/>
    </sheetView>
  </sheetViews>
  <sheetFormatPr defaultColWidth="9.140625" defaultRowHeight="12.75" x14ac:dyDescent="0.2"/>
  <cols>
    <col min="1" max="1" width="14.85546875" style="177" customWidth="1"/>
    <col min="2" max="2" width="17.5703125" style="177" customWidth="1"/>
    <col min="3" max="3" width="9.7109375" style="177" customWidth="1"/>
    <col min="4" max="7" width="14.5703125" style="177" customWidth="1"/>
    <col min="8" max="8" width="12.28515625" style="177" customWidth="1"/>
    <col min="9" max="9" width="8.7109375" style="177" customWidth="1"/>
    <col min="10" max="12" width="9.7109375" style="177" customWidth="1"/>
    <col min="13" max="13" width="3.7109375" style="28" customWidth="1"/>
    <col min="14" max="16384" width="9.140625" style="28"/>
  </cols>
  <sheetData>
    <row r="1" spans="1:13" ht="24.95" customHeight="1" x14ac:dyDescent="0.2">
      <c r="A1" s="508"/>
      <c r="B1" s="508"/>
      <c r="C1" s="469" t="s">
        <v>327</v>
      </c>
      <c r="D1" s="469"/>
      <c r="E1" s="469"/>
      <c r="F1" s="469"/>
      <c r="G1" s="469"/>
      <c r="H1" s="469"/>
      <c r="I1" s="469"/>
      <c r="J1" s="176"/>
      <c r="K1" s="176"/>
      <c r="L1" s="176"/>
      <c r="M1" s="165"/>
    </row>
    <row r="2" spans="1:13" ht="24.95" customHeight="1" x14ac:dyDescent="0.2">
      <c r="A2" s="508"/>
      <c r="B2" s="508"/>
      <c r="C2" s="469"/>
      <c r="D2" s="469"/>
      <c r="E2" s="469"/>
      <c r="F2" s="469"/>
      <c r="G2" s="469"/>
      <c r="H2" s="469"/>
      <c r="I2" s="469"/>
      <c r="J2" s="210" t="s">
        <v>366</v>
      </c>
      <c r="K2" s="176"/>
      <c r="L2" s="176"/>
      <c r="M2" s="165"/>
    </row>
    <row r="3" spans="1:13" ht="20.100000000000001" customHeight="1" thickBot="1" x14ac:dyDescent="0.25">
      <c r="C3" s="173"/>
      <c r="D3" s="173"/>
      <c r="E3" s="173"/>
      <c r="F3" s="173"/>
      <c r="G3" s="173"/>
      <c r="H3" s="173"/>
      <c r="I3" s="173"/>
      <c r="K3" s="171"/>
      <c r="L3" s="171"/>
      <c r="M3" s="171"/>
    </row>
    <row r="4" spans="1:13" ht="20.100000000000001" customHeight="1" thickTop="1" thickBot="1" x14ac:dyDescent="0.25">
      <c r="A4" s="492" t="s">
        <v>328</v>
      </c>
      <c r="B4" s="493"/>
      <c r="C4" s="499" t="s">
        <v>119</v>
      </c>
      <c r="D4" s="500"/>
      <c r="E4" s="500"/>
      <c r="F4" s="500"/>
      <c r="G4" s="500"/>
      <c r="H4" s="501"/>
      <c r="I4" s="499" t="s">
        <v>120</v>
      </c>
      <c r="J4" s="500"/>
      <c r="K4" s="500"/>
      <c r="L4" s="501"/>
    </row>
    <row r="5" spans="1:13" ht="20.100000000000001" customHeight="1" thickTop="1" x14ac:dyDescent="0.2">
      <c r="A5" s="494"/>
      <c r="B5" s="495"/>
      <c r="C5" s="512" t="s">
        <v>365</v>
      </c>
      <c r="D5" s="509" t="s">
        <v>127</v>
      </c>
      <c r="E5" s="510"/>
      <c r="F5" s="510"/>
      <c r="G5" s="511"/>
      <c r="H5" s="172" t="s">
        <v>126</v>
      </c>
      <c r="I5" s="504"/>
      <c r="J5" s="502" t="s">
        <v>365</v>
      </c>
      <c r="K5" s="166" t="s">
        <v>128</v>
      </c>
      <c r="L5" s="167" t="s">
        <v>128</v>
      </c>
    </row>
    <row r="6" spans="1:13" ht="20.100000000000001" customHeight="1" thickBot="1" x14ac:dyDescent="0.25">
      <c r="A6" s="496"/>
      <c r="B6" s="497"/>
      <c r="C6" s="513"/>
      <c r="D6" s="169" t="s">
        <v>369</v>
      </c>
      <c r="E6" s="169" t="s">
        <v>370</v>
      </c>
      <c r="F6" s="169" t="s">
        <v>371</v>
      </c>
      <c r="G6" s="169" t="s">
        <v>372</v>
      </c>
      <c r="H6" s="168" t="s">
        <v>373</v>
      </c>
      <c r="I6" s="505"/>
      <c r="J6" s="503"/>
      <c r="K6" s="197">
        <v>45527</v>
      </c>
      <c r="L6" s="198">
        <v>45533</v>
      </c>
    </row>
    <row r="7" spans="1:13" ht="20.100000000000001" customHeight="1" thickTop="1" thickBot="1" x14ac:dyDescent="0.25">
      <c r="A7" s="486" t="s">
        <v>313</v>
      </c>
      <c r="B7" s="178" t="s">
        <v>314</v>
      </c>
      <c r="C7" s="145">
        <v>1933</v>
      </c>
      <c r="D7" s="146">
        <v>1695</v>
      </c>
      <c r="E7" s="146">
        <v>1854</v>
      </c>
      <c r="F7" s="146">
        <v>1615</v>
      </c>
      <c r="G7" s="147">
        <v>1562</v>
      </c>
      <c r="H7" s="148">
        <v>1684</v>
      </c>
      <c r="I7" s="174" t="s">
        <v>121</v>
      </c>
      <c r="J7" s="150">
        <v>69.3</v>
      </c>
      <c r="K7" s="150">
        <v>65.7</v>
      </c>
      <c r="L7" s="200">
        <v>64.7</v>
      </c>
    </row>
    <row r="8" spans="1:13" ht="20.100000000000001" customHeight="1" thickTop="1" x14ac:dyDescent="0.2">
      <c r="A8" s="487"/>
      <c r="B8" s="179" t="s">
        <v>304</v>
      </c>
      <c r="C8" s="145">
        <v>65</v>
      </c>
      <c r="D8" s="146">
        <v>68</v>
      </c>
      <c r="E8" s="146">
        <v>74</v>
      </c>
      <c r="F8" s="146">
        <v>65</v>
      </c>
      <c r="G8" s="147">
        <v>63</v>
      </c>
      <c r="H8" s="148">
        <v>67</v>
      </c>
      <c r="I8" s="175"/>
      <c r="J8" s="175"/>
      <c r="K8" s="175"/>
      <c r="L8" s="175"/>
    </row>
    <row r="9" spans="1:13" ht="20.100000000000001" customHeight="1" thickBot="1" x14ac:dyDescent="0.25">
      <c r="A9" s="488"/>
      <c r="B9" s="180" t="s">
        <v>306</v>
      </c>
      <c r="C9" s="151">
        <v>63</v>
      </c>
      <c r="D9" s="152">
        <v>66</v>
      </c>
      <c r="E9" s="152">
        <v>72</v>
      </c>
      <c r="F9" s="152">
        <v>63</v>
      </c>
      <c r="G9" s="153">
        <v>61</v>
      </c>
      <c r="H9" s="154">
        <v>66</v>
      </c>
      <c r="I9" s="175"/>
      <c r="J9" s="175"/>
      <c r="K9" s="175"/>
      <c r="L9" s="175"/>
    </row>
    <row r="10" spans="1:13" ht="20.100000000000001" customHeight="1" thickTop="1" thickBot="1" x14ac:dyDescent="0.25">
      <c r="A10" s="189" t="s">
        <v>298</v>
      </c>
      <c r="B10" s="181" t="s">
        <v>314</v>
      </c>
      <c r="C10" s="155">
        <v>1954</v>
      </c>
      <c r="D10" s="156">
        <v>1708</v>
      </c>
      <c r="E10" s="156">
        <v>1850</v>
      </c>
      <c r="F10" s="156">
        <v>1621</v>
      </c>
      <c r="G10" s="157">
        <v>1565</v>
      </c>
      <c r="H10" s="158">
        <v>1690</v>
      </c>
      <c r="I10" s="175"/>
      <c r="J10" s="175"/>
      <c r="K10" s="175"/>
      <c r="L10" s="175"/>
    </row>
    <row r="11" spans="1:13" ht="21" customHeight="1" thickTop="1" thickBot="1" x14ac:dyDescent="0.25">
      <c r="A11" s="190"/>
      <c r="B11" s="182"/>
      <c r="C11" s="101"/>
      <c r="D11" s="101"/>
      <c r="E11" s="101"/>
      <c r="F11" s="101"/>
      <c r="G11" s="101"/>
      <c r="H11" s="101"/>
      <c r="I11" s="175"/>
      <c r="J11" s="175"/>
      <c r="K11" s="175"/>
      <c r="L11" s="175"/>
    </row>
    <row r="12" spans="1:13" ht="20.100000000000001" customHeight="1" thickTop="1" thickBot="1" x14ac:dyDescent="0.25">
      <c r="A12" s="492" t="s">
        <v>26</v>
      </c>
      <c r="B12" s="493"/>
      <c r="C12" s="499" t="s">
        <v>119</v>
      </c>
      <c r="D12" s="500"/>
      <c r="E12" s="500"/>
      <c r="F12" s="500"/>
      <c r="G12" s="500"/>
      <c r="H12" s="501"/>
      <c r="I12" s="499" t="s">
        <v>120</v>
      </c>
      <c r="J12" s="500"/>
      <c r="K12" s="500"/>
      <c r="L12" s="501"/>
    </row>
    <row r="13" spans="1:13" ht="20.100000000000001" customHeight="1" thickTop="1" x14ac:dyDescent="0.2">
      <c r="A13" s="494"/>
      <c r="B13" s="495"/>
      <c r="C13" s="512" t="s">
        <v>365</v>
      </c>
      <c r="D13" s="509" t="s">
        <v>127</v>
      </c>
      <c r="E13" s="510"/>
      <c r="F13" s="510"/>
      <c r="G13" s="511"/>
      <c r="H13" s="172" t="s">
        <v>126</v>
      </c>
      <c r="I13" s="504"/>
      <c r="J13" s="502" t="s">
        <v>365</v>
      </c>
      <c r="K13" s="166" t="s">
        <v>128</v>
      </c>
      <c r="L13" s="167" t="s">
        <v>128</v>
      </c>
    </row>
    <row r="14" spans="1:13" ht="20.100000000000001" customHeight="1" thickBot="1" x14ac:dyDescent="0.25">
      <c r="A14" s="496"/>
      <c r="B14" s="497"/>
      <c r="C14" s="513"/>
      <c r="D14" s="169" t="s">
        <v>369</v>
      </c>
      <c r="E14" s="169" t="s">
        <v>370</v>
      </c>
      <c r="F14" s="169" t="s">
        <v>371</v>
      </c>
      <c r="G14" s="169" t="s">
        <v>372</v>
      </c>
      <c r="H14" s="168" t="s">
        <v>373</v>
      </c>
      <c r="I14" s="505"/>
      <c r="J14" s="503"/>
      <c r="K14" s="197">
        <v>45527</v>
      </c>
      <c r="L14" s="198">
        <v>45533</v>
      </c>
    </row>
    <row r="15" spans="1:13" ht="20.100000000000001" customHeight="1" thickTop="1" thickBot="1" x14ac:dyDescent="0.25">
      <c r="A15" s="486" t="s">
        <v>313</v>
      </c>
      <c r="B15" s="178" t="s">
        <v>314</v>
      </c>
      <c r="C15" s="145">
        <v>7344</v>
      </c>
      <c r="D15" s="146">
        <v>6281</v>
      </c>
      <c r="E15" s="146">
        <v>6151</v>
      </c>
      <c r="F15" s="146">
        <v>6153</v>
      </c>
      <c r="G15" s="147">
        <v>5443</v>
      </c>
      <c r="H15" s="148">
        <v>6056</v>
      </c>
      <c r="I15" s="174" t="s">
        <v>121</v>
      </c>
      <c r="J15" s="150">
        <v>61.4</v>
      </c>
      <c r="K15" s="150">
        <v>55.9</v>
      </c>
      <c r="L15" s="200">
        <v>54.2</v>
      </c>
    </row>
    <row r="16" spans="1:13" ht="20.100000000000001" customHeight="1" thickTop="1" x14ac:dyDescent="0.2">
      <c r="A16" s="487"/>
      <c r="B16" s="179" t="s">
        <v>304</v>
      </c>
      <c r="C16" s="145">
        <v>59</v>
      </c>
      <c r="D16" s="146">
        <v>60</v>
      </c>
      <c r="E16" s="146">
        <v>59</v>
      </c>
      <c r="F16" s="146">
        <v>59</v>
      </c>
      <c r="G16" s="147">
        <v>52</v>
      </c>
      <c r="H16" s="148">
        <v>58</v>
      </c>
      <c r="I16" s="175"/>
      <c r="J16" s="175"/>
      <c r="K16" s="175"/>
      <c r="L16" s="175"/>
    </row>
    <row r="17" spans="1:12" ht="20.100000000000001" customHeight="1" thickBot="1" x14ac:dyDescent="0.25">
      <c r="A17" s="488"/>
      <c r="B17" s="180" t="s">
        <v>306</v>
      </c>
      <c r="C17" s="151">
        <v>59</v>
      </c>
      <c r="D17" s="152">
        <v>60</v>
      </c>
      <c r="E17" s="152">
        <v>58</v>
      </c>
      <c r="F17" s="152">
        <v>58</v>
      </c>
      <c r="G17" s="153">
        <v>51</v>
      </c>
      <c r="H17" s="154">
        <v>57</v>
      </c>
      <c r="I17" s="175"/>
      <c r="J17" s="175"/>
      <c r="K17" s="175"/>
      <c r="L17" s="175"/>
    </row>
    <row r="18" spans="1:12" ht="20.100000000000001" customHeight="1" thickTop="1" thickBot="1" x14ac:dyDescent="0.25">
      <c r="A18" s="189" t="s">
        <v>298</v>
      </c>
      <c r="B18" s="181" t="s">
        <v>314</v>
      </c>
      <c r="C18" s="155">
        <v>7493</v>
      </c>
      <c r="D18" s="156">
        <v>6428</v>
      </c>
      <c r="E18" s="156">
        <v>6285</v>
      </c>
      <c r="F18" s="156">
        <v>6288</v>
      </c>
      <c r="G18" s="157">
        <v>5542</v>
      </c>
      <c r="H18" s="158">
        <v>6192</v>
      </c>
      <c r="I18" s="175"/>
      <c r="J18" s="175"/>
      <c r="K18" s="175"/>
      <c r="L18" s="175"/>
    </row>
    <row r="19" spans="1:12" ht="21" customHeight="1" thickTop="1" thickBot="1" x14ac:dyDescent="0.25">
      <c r="A19" s="190"/>
      <c r="B19" s="182"/>
      <c r="C19" s="101"/>
      <c r="D19" s="101"/>
      <c r="E19" s="101"/>
      <c r="F19" s="101"/>
      <c r="G19" s="101"/>
      <c r="H19" s="101"/>
      <c r="I19" s="175"/>
      <c r="J19" s="175"/>
      <c r="K19" s="175"/>
      <c r="L19" s="175"/>
    </row>
    <row r="20" spans="1:12" ht="20.100000000000001" customHeight="1" thickTop="1" thickBot="1" x14ac:dyDescent="0.25">
      <c r="A20" s="492" t="s">
        <v>38</v>
      </c>
      <c r="B20" s="493"/>
      <c r="C20" s="499" t="s">
        <v>119</v>
      </c>
      <c r="D20" s="500"/>
      <c r="E20" s="500"/>
      <c r="F20" s="500"/>
      <c r="G20" s="500"/>
      <c r="H20" s="501"/>
      <c r="I20" s="499" t="s">
        <v>120</v>
      </c>
      <c r="J20" s="500"/>
      <c r="K20" s="500"/>
      <c r="L20" s="501"/>
    </row>
    <row r="21" spans="1:12" ht="20.100000000000001" customHeight="1" thickTop="1" x14ac:dyDescent="0.2">
      <c r="A21" s="494"/>
      <c r="B21" s="495"/>
      <c r="C21" s="512" t="s">
        <v>365</v>
      </c>
      <c r="D21" s="509" t="s">
        <v>127</v>
      </c>
      <c r="E21" s="510"/>
      <c r="F21" s="510"/>
      <c r="G21" s="511"/>
      <c r="H21" s="172" t="s">
        <v>126</v>
      </c>
      <c r="I21" s="504"/>
      <c r="J21" s="502" t="s">
        <v>365</v>
      </c>
      <c r="K21" s="166" t="s">
        <v>128</v>
      </c>
      <c r="L21" s="167" t="s">
        <v>128</v>
      </c>
    </row>
    <row r="22" spans="1:12" ht="20.100000000000001" customHeight="1" thickBot="1" x14ac:dyDescent="0.25">
      <c r="A22" s="496"/>
      <c r="B22" s="497"/>
      <c r="C22" s="513"/>
      <c r="D22" s="169" t="s">
        <v>369</v>
      </c>
      <c r="E22" s="169" t="s">
        <v>370</v>
      </c>
      <c r="F22" s="169" t="s">
        <v>371</v>
      </c>
      <c r="G22" s="169" t="s">
        <v>372</v>
      </c>
      <c r="H22" s="168" t="s">
        <v>373</v>
      </c>
      <c r="I22" s="505"/>
      <c r="J22" s="503"/>
      <c r="K22" s="197">
        <v>45527</v>
      </c>
      <c r="L22" s="198">
        <v>45533</v>
      </c>
    </row>
    <row r="23" spans="1:12" ht="20.100000000000001" customHeight="1" thickTop="1" thickBot="1" x14ac:dyDescent="0.25">
      <c r="A23" s="486" t="s">
        <v>313</v>
      </c>
      <c r="B23" s="178" t="s">
        <v>314</v>
      </c>
      <c r="C23" s="145">
        <v>1086</v>
      </c>
      <c r="D23" s="146">
        <v>805</v>
      </c>
      <c r="E23" s="146">
        <v>904</v>
      </c>
      <c r="F23" s="146">
        <v>659</v>
      </c>
      <c r="G23" s="147">
        <v>775</v>
      </c>
      <c r="H23" s="148">
        <v>790</v>
      </c>
      <c r="I23" s="174" t="s">
        <v>121</v>
      </c>
      <c r="J23" s="150">
        <v>47.3</v>
      </c>
      <c r="K23" s="150">
        <v>45.2</v>
      </c>
      <c r="L23" s="200">
        <v>44.7</v>
      </c>
    </row>
    <row r="24" spans="1:12" ht="20.100000000000001" customHeight="1" thickTop="1" x14ac:dyDescent="0.2">
      <c r="A24" s="487"/>
      <c r="B24" s="179" t="s">
        <v>304</v>
      </c>
      <c r="C24" s="145">
        <v>48</v>
      </c>
      <c r="D24" s="146">
        <v>43</v>
      </c>
      <c r="E24" s="146">
        <v>49</v>
      </c>
      <c r="F24" s="146">
        <v>36</v>
      </c>
      <c r="G24" s="147">
        <v>42</v>
      </c>
      <c r="H24" s="148">
        <v>43</v>
      </c>
      <c r="I24" s="175"/>
      <c r="J24" s="175"/>
      <c r="K24" s="175"/>
      <c r="L24" s="175"/>
    </row>
    <row r="25" spans="1:12" ht="20.100000000000001" customHeight="1" thickBot="1" x14ac:dyDescent="0.25">
      <c r="A25" s="488"/>
      <c r="B25" s="180" t="s">
        <v>306</v>
      </c>
      <c r="C25" s="151">
        <v>48</v>
      </c>
      <c r="D25" s="152">
        <v>43</v>
      </c>
      <c r="E25" s="152">
        <v>48</v>
      </c>
      <c r="F25" s="152">
        <v>34</v>
      </c>
      <c r="G25" s="153">
        <v>42</v>
      </c>
      <c r="H25" s="154">
        <v>42</v>
      </c>
      <c r="I25" s="175"/>
      <c r="J25" s="175"/>
      <c r="K25" s="175"/>
      <c r="L25" s="175"/>
    </row>
    <row r="26" spans="1:12" ht="20.100000000000001" customHeight="1" thickTop="1" thickBot="1" x14ac:dyDescent="0.25">
      <c r="A26" s="189" t="s">
        <v>298</v>
      </c>
      <c r="B26" s="181" t="s">
        <v>314</v>
      </c>
      <c r="C26" s="155">
        <v>1126</v>
      </c>
      <c r="D26" s="156">
        <v>835</v>
      </c>
      <c r="E26" s="156">
        <v>937</v>
      </c>
      <c r="F26" s="156">
        <v>684</v>
      </c>
      <c r="G26" s="157">
        <v>806</v>
      </c>
      <c r="H26" s="158">
        <v>820</v>
      </c>
      <c r="I26" s="175"/>
      <c r="J26" s="175"/>
      <c r="K26" s="175"/>
      <c r="L26" s="175"/>
    </row>
    <row r="27" spans="1:12" ht="21" customHeight="1" thickTop="1" thickBot="1" x14ac:dyDescent="0.25">
      <c r="A27" s="190"/>
      <c r="B27" s="182"/>
      <c r="C27" s="101"/>
      <c r="D27" s="101"/>
      <c r="E27" s="101"/>
      <c r="F27" s="101"/>
      <c r="G27" s="101"/>
      <c r="H27" s="101"/>
      <c r="I27" s="175"/>
      <c r="J27" s="175"/>
      <c r="K27" s="175"/>
      <c r="L27" s="175"/>
    </row>
    <row r="28" spans="1:12" ht="20.100000000000001" customHeight="1" thickTop="1" thickBot="1" x14ac:dyDescent="0.25">
      <c r="A28" s="492" t="s">
        <v>47</v>
      </c>
      <c r="B28" s="493"/>
      <c r="C28" s="499" t="s">
        <v>119</v>
      </c>
      <c r="D28" s="500"/>
      <c r="E28" s="500"/>
      <c r="F28" s="500"/>
      <c r="G28" s="500"/>
      <c r="H28" s="501"/>
      <c r="I28" s="499" t="s">
        <v>120</v>
      </c>
      <c r="J28" s="500"/>
      <c r="K28" s="500"/>
      <c r="L28" s="501"/>
    </row>
    <row r="29" spans="1:12" ht="20.100000000000001" customHeight="1" thickTop="1" x14ac:dyDescent="0.2">
      <c r="A29" s="494"/>
      <c r="B29" s="495"/>
      <c r="C29" s="512" t="s">
        <v>365</v>
      </c>
      <c r="D29" s="509" t="s">
        <v>127</v>
      </c>
      <c r="E29" s="510"/>
      <c r="F29" s="510"/>
      <c r="G29" s="511"/>
      <c r="H29" s="172" t="s">
        <v>126</v>
      </c>
      <c r="I29" s="504"/>
      <c r="J29" s="502" t="s">
        <v>365</v>
      </c>
      <c r="K29" s="166" t="s">
        <v>128</v>
      </c>
      <c r="L29" s="167" t="s">
        <v>128</v>
      </c>
    </row>
    <row r="30" spans="1:12" ht="20.100000000000001" customHeight="1" thickBot="1" x14ac:dyDescent="0.25">
      <c r="A30" s="496"/>
      <c r="B30" s="497"/>
      <c r="C30" s="513"/>
      <c r="D30" s="169" t="s">
        <v>369</v>
      </c>
      <c r="E30" s="169" t="s">
        <v>370</v>
      </c>
      <c r="F30" s="169" t="s">
        <v>371</v>
      </c>
      <c r="G30" s="169" t="s">
        <v>372</v>
      </c>
      <c r="H30" s="168" t="s">
        <v>373</v>
      </c>
      <c r="I30" s="505"/>
      <c r="J30" s="503"/>
      <c r="K30" s="197">
        <v>45527</v>
      </c>
      <c r="L30" s="198">
        <v>45533</v>
      </c>
    </row>
    <row r="31" spans="1:12" ht="20.100000000000001" customHeight="1" thickTop="1" thickBot="1" x14ac:dyDescent="0.25">
      <c r="A31" s="486" t="s">
        <v>313</v>
      </c>
      <c r="B31" s="178" t="s">
        <v>314</v>
      </c>
      <c r="C31" s="145">
        <v>1968</v>
      </c>
      <c r="D31" s="146">
        <v>1617</v>
      </c>
      <c r="E31" s="146">
        <v>1673</v>
      </c>
      <c r="F31" s="146">
        <v>1576</v>
      </c>
      <c r="G31" s="147">
        <v>1666</v>
      </c>
      <c r="H31" s="148">
        <v>1638</v>
      </c>
      <c r="I31" s="174" t="s">
        <v>121</v>
      </c>
      <c r="J31" s="150">
        <v>0</v>
      </c>
      <c r="K31" s="150">
        <v>0</v>
      </c>
      <c r="L31" s="200">
        <v>0</v>
      </c>
    </row>
    <row r="32" spans="1:12" ht="20.100000000000001" customHeight="1" thickTop="1" x14ac:dyDescent="0.2">
      <c r="A32" s="487"/>
      <c r="B32" s="179" t="s">
        <v>304</v>
      </c>
      <c r="C32" s="145">
        <v>64</v>
      </c>
      <c r="D32" s="146">
        <v>62</v>
      </c>
      <c r="E32" s="146">
        <v>64</v>
      </c>
      <c r="F32" s="146">
        <v>60</v>
      </c>
      <c r="G32" s="147">
        <v>64</v>
      </c>
      <c r="H32" s="148">
        <v>63</v>
      </c>
      <c r="I32" s="175"/>
      <c r="J32" s="175"/>
      <c r="K32" s="175"/>
      <c r="L32" s="175"/>
    </row>
    <row r="33" spans="1:12" ht="20.100000000000001" customHeight="1" thickBot="1" x14ac:dyDescent="0.25">
      <c r="A33" s="488"/>
      <c r="B33" s="180" t="s">
        <v>306</v>
      </c>
      <c r="C33" s="151">
        <v>64</v>
      </c>
      <c r="D33" s="152">
        <v>62</v>
      </c>
      <c r="E33" s="152">
        <v>64</v>
      </c>
      <c r="F33" s="152">
        <v>60</v>
      </c>
      <c r="G33" s="153">
        <v>64</v>
      </c>
      <c r="H33" s="154">
        <v>63</v>
      </c>
      <c r="I33" s="175"/>
      <c r="J33" s="175"/>
      <c r="K33" s="175"/>
      <c r="L33" s="175"/>
    </row>
    <row r="34" spans="1:12" ht="20.100000000000001" customHeight="1" thickTop="1" thickBot="1" x14ac:dyDescent="0.25">
      <c r="A34" s="189" t="s">
        <v>298</v>
      </c>
      <c r="B34" s="181" t="s">
        <v>314</v>
      </c>
      <c r="C34" s="155">
        <v>2062</v>
      </c>
      <c r="D34" s="156">
        <v>1701</v>
      </c>
      <c r="E34" s="156">
        <v>1764</v>
      </c>
      <c r="F34" s="156">
        <v>1656</v>
      </c>
      <c r="G34" s="157">
        <v>1760</v>
      </c>
      <c r="H34" s="158">
        <v>1725</v>
      </c>
      <c r="I34" s="175"/>
      <c r="J34" s="175"/>
      <c r="K34" s="175"/>
      <c r="L34" s="175"/>
    </row>
    <row r="35" spans="1:12" ht="21" customHeight="1" thickTop="1" thickBot="1" x14ac:dyDescent="0.25">
      <c r="A35" s="190"/>
      <c r="B35" s="182"/>
      <c r="C35" s="101"/>
      <c r="D35" s="101"/>
      <c r="E35" s="101"/>
      <c r="F35" s="101"/>
      <c r="G35" s="101"/>
      <c r="H35" s="101"/>
      <c r="I35" s="175"/>
      <c r="J35" s="175"/>
      <c r="K35" s="175"/>
      <c r="L35" s="175"/>
    </row>
    <row r="36" spans="1:12" ht="20.100000000000001" customHeight="1" thickTop="1" thickBot="1" x14ac:dyDescent="0.25">
      <c r="A36" s="492" t="s">
        <v>237</v>
      </c>
      <c r="B36" s="493"/>
      <c r="C36" s="499" t="s">
        <v>119</v>
      </c>
      <c r="D36" s="500"/>
      <c r="E36" s="500"/>
      <c r="F36" s="500"/>
      <c r="G36" s="500"/>
      <c r="H36" s="501"/>
      <c r="I36" s="499" t="s">
        <v>120</v>
      </c>
      <c r="J36" s="500"/>
      <c r="K36" s="500"/>
      <c r="L36" s="501"/>
    </row>
    <row r="37" spans="1:12" ht="20.100000000000001" customHeight="1" thickTop="1" x14ac:dyDescent="0.2">
      <c r="A37" s="494"/>
      <c r="B37" s="495"/>
      <c r="C37" s="512" t="s">
        <v>365</v>
      </c>
      <c r="D37" s="509" t="s">
        <v>127</v>
      </c>
      <c r="E37" s="510"/>
      <c r="F37" s="510"/>
      <c r="G37" s="511"/>
      <c r="H37" s="172" t="s">
        <v>126</v>
      </c>
      <c r="I37" s="504"/>
      <c r="J37" s="502" t="s">
        <v>365</v>
      </c>
      <c r="K37" s="166" t="s">
        <v>128</v>
      </c>
      <c r="L37" s="167" t="s">
        <v>128</v>
      </c>
    </row>
    <row r="38" spans="1:12" ht="20.100000000000001" customHeight="1" thickBot="1" x14ac:dyDescent="0.25">
      <c r="A38" s="496"/>
      <c r="B38" s="497"/>
      <c r="C38" s="513"/>
      <c r="D38" s="169" t="s">
        <v>369</v>
      </c>
      <c r="E38" s="169" t="s">
        <v>370</v>
      </c>
      <c r="F38" s="169" t="s">
        <v>371</v>
      </c>
      <c r="G38" s="169" t="s">
        <v>372</v>
      </c>
      <c r="H38" s="168" t="s">
        <v>373</v>
      </c>
      <c r="I38" s="505"/>
      <c r="J38" s="503"/>
      <c r="K38" s="197">
        <v>45527</v>
      </c>
      <c r="L38" s="198">
        <v>45533</v>
      </c>
    </row>
    <row r="39" spans="1:12" ht="20.100000000000001" customHeight="1" thickTop="1" thickBot="1" x14ac:dyDescent="0.25">
      <c r="A39" s="486" t="s">
        <v>313</v>
      </c>
      <c r="B39" s="178" t="s">
        <v>314</v>
      </c>
      <c r="C39" s="145">
        <v>1989</v>
      </c>
      <c r="D39" s="146">
        <v>1447</v>
      </c>
      <c r="E39" s="146">
        <v>1465</v>
      </c>
      <c r="F39" s="146">
        <v>1450</v>
      </c>
      <c r="G39" s="147">
        <v>1155</v>
      </c>
      <c r="H39" s="148">
        <v>1391</v>
      </c>
      <c r="I39" s="174" t="s">
        <v>121</v>
      </c>
      <c r="J39" s="150">
        <v>53</v>
      </c>
      <c r="K39" s="150">
        <v>40.700000000000003</v>
      </c>
      <c r="L39" s="200">
        <v>37.799999999999997</v>
      </c>
    </row>
    <row r="40" spans="1:12" ht="20.100000000000001" customHeight="1" thickTop="1" x14ac:dyDescent="0.2">
      <c r="A40" s="487"/>
      <c r="B40" s="179" t="s">
        <v>304</v>
      </c>
      <c r="C40" s="145">
        <v>52</v>
      </c>
      <c r="D40" s="146">
        <v>61</v>
      </c>
      <c r="E40" s="146">
        <v>61</v>
      </c>
      <c r="F40" s="146">
        <v>61</v>
      </c>
      <c r="G40" s="147">
        <v>48</v>
      </c>
      <c r="H40" s="148">
        <v>58</v>
      </c>
      <c r="I40" s="175"/>
      <c r="J40" s="175"/>
      <c r="K40" s="175"/>
      <c r="L40" s="175"/>
    </row>
    <row r="41" spans="1:12" ht="20.100000000000001" customHeight="1" thickBot="1" x14ac:dyDescent="0.25">
      <c r="A41" s="488"/>
      <c r="B41" s="180" t="s">
        <v>306</v>
      </c>
      <c r="C41" s="151">
        <v>49</v>
      </c>
      <c r="D41" s="152">
        <v>59</v>
      </c>
      <c r="E41" s="152">
        <v>60</v>
      </c>
      <c r="F41" s="152">
        <v>58</v>
      </c>
      <c r="G41" s="153">
        <v>47</v>
      </c>
      <c r="H41" s="154">
        <v>57</v>
      </c>
      <c r="I41" s="175"/>
      <c r="J41" s="175"/>
      <c r="K41" s="175"/>
      <c r="L41" s="175"/>
    </row>
    <row r="42" spans="1:12" ht="20.100000000000001" customHeight="1" thickTop="1" thickBot="1" x14ac:dyDescent="0.25">
      <c r="A42" s="189" t="s">
        <v>298</v>
      </c>
      <c r="B42" s="181" t="s">
        <v>314</v>
      </c>
      <c r="C42" s="155">
        <v>2017</v>
      </c>
      <c r="D42" s="156">
        <v>1498</v>
      </c>
      <c r="E42" s="156">
        <v>1518</v>
      </c>
      <c r="F42" s="156">
        <v>1508</v>
      </c>
      <c r="G42" s="157">
        <v>1222</v>
      </c>
      <c r="H42" s="158">
        <v>1448</v>
      </c>
      <c r="I42" s="175"/>
      <c r="J42" s="175"/>
      <c r="K42" s="175"/>
      <c r="L42" s="175"/>
    </row>
    <row r="43" spans="1:12" ht="21" customHeight="1" thickTop="1" thickBot="1" x14ac:dyDescent="0.25">
      <c r="A43" s="190"/>
      <c r="B43" s="182"/>
      <c r="C43" s="101"/>
      <c r="D43" s="101"/>
      <c r="E43" s="101"/>
      <c r="F43" s="101"/>
      <c r="G43" s="101"/>
      <c r="H43" s="101"/>
      <c r="I43" s="175"/>
      <c r="J43" s="175"/>
      <c r="K43" s="175"/>
      <c r="L43" s="175"/>
    </row>
    <row r="44" spans="1:12" ht="20.100000000000001" customHeight="1" thickTop="1" thickBot="1" x14ac:dyDescent="0.25">
      <c r="A44" s="492" t="s">
        <v>287</v>
      </c>
      <c r="B44" s="493"/>
      <c r="C44" s="499" t="s">
        <v>119</v>
      </c>
      <c r="D44" s="500"/>
      <c r="E44" s="500"/>
      <c r="F44" s="500"/>
      <c r="G44" s="500"/>
      <c r="H44" s="501"/>
      <c r="I44" s="499" t="s">
        <v>120</v>
      </c>
      <c r="J44" s="500"/>
      <c r="K44" s="500"/>
      <c r="L44" s="501"/>
    </row>
    <row r="45" spans="1:12" ht="20.100000000000001" customHeight="1" thickTop="1" x14ac:dyDescent="0.2">
      <c r="A45" s="494"/>
      <c r="B45" s="495"/>
      <c r="C45" s="512" t="s">
        <v>365</v>
      </c>
      <c r="D45" s="509" t="s">
        <v>127</v>
      </c>
      <c r="E45" s="510"/>
      <c r="F45" s="510"/>
      <c r="G45" s="511"/>
      <c r="H45" s="172" t="s">
        <v>126</v>
      </c>
      <c r="I45" s="504"/>
      <c r="J45" s="502" t="s">
        <v>365</v>
      </c>
      <c r="K45" s="166" t="s">
        <v>128</v>
      </c>
      <c r="L45" s="167" t="s">
        <v>128</v>
      </c>
    </row>
    <row r="46" spans="1:12" ht="20.100000000000001" customHeight="1" thickBot="1" x14ac:dyDescent="0.25">
      <c r="A46" s="496"/>
      <c r="B46" s="497"/>
      <c r="C46" s="513"/>
      <c r="D46" s="169" t="s">
        <v>369</v>
      </c>
      <c r="E46" s="169" t="s">
        <v>370</v>
      </c>
      <c r="F46" s="169" t="s">
        <v>371</v>
      </c>
      <c r="G46" s="169" t="s">
        <v>372</v>
      </c>
      <c r="H46" s="168" t="s">
        <v>373</v>
      </c>
      <c r="I46" s="505"/>
      <c r="J46" s="503"/>
      <c r="K46" s="197">
        <v>45527</v>
      </c>
      <c r="L46" s="198">
        <v>45533</v>
      </c>
    </row>
    <row r="47" spans="1:12" ht="20.100000000000001" customHeight="1" thickTop="1" thickBot="1" x14ac:dyDescent="0.25">
      <c r="A47" s="486" t="s">
        <v>313</v>
      </c>
      <c r="B47" s="178" t="s">
        <v>314</v>
      </c>
      <c r="C47" s="145">
        <v>652</v>
      </c>
      <c r="D47" s="146">
        <v>534</v>
      </c>
      <c r="E47" s="146">
        <v>527</v>
      </c>
      <c r="F47" s="146">
        <v>510</v>
      </c>
      <c r="G47" s="147">
        <v>472</v>
      </c>
      <c r="H47" s="148">
        <v>515</v>
      </c>
      <c r="I47" s="174" t="s">
        <v>121</v>
      </c>
      <c r="J47" s="150">
        <v>61.4</v>
      </c>
      <c r="K47" s="150">
        <v>58.1</v>
      </c>
      <c r="L47" s="200">
        <v>56.3</v>
      </c>
    </row>
    <row r="48" spans="1:12" ht="20.100000000000001" customHeight="1" thickTop="1" x14ac:dyDescent="0.2">
      <c r="A48" s="487"/>
      <c r="B48" s="179" t="s">
        <v>304</v>
      </c>
      <c r="C48" s="145">
        <v>65</v>
      </c>
      <c r="D48" s="146">
        <v>68</v>
      </c>
      <c r="E48" s="146">
        <v>67</v>
      </c>
      <c r="F48" s="146">
        <v>64</v>
      </c>
      <c r="G48" s="147">
        <v>60</v>
      </c>
      <c r="H48" s="148">
        <v>65</v>
      </c>
      <c r="I48" s="175"/>
      <c r="J48" s="175"/>
      <c r="K48" s="175"/>
      <c r="L48" s="175"/>
    </row>
    <row r="49" spans="1:12" ht="20.100000000000001" customHeight="1" thickBot="1" x14ac:dyDescent="0.25">
      <c r="A49" s="488"/>
      <c r="B49" s="180" t="s">
        <v>306</v>
      </c>
      <c r="C49" s="151">
        <v>65</v>
      </c>
      <c r="D49" s="152">
        <v>58</v>
      </c>
      <c r="E49" s="152">
        <v>62</v>
      </c>
      <c r="F49" s="152">
        <v>64</v>
      </c>
      <c r="G49" s="153">
        <v>59</v>
      </c>
      <c r="H49" s="154">
        <v>62</v>
      </c>
      <c r="I49" s="175"/>
      <c r="J49" s="175"/>
      <c r="K49" s="175"/>
      <c r="L49" s="175"/>
    </row>
    <row r="50" spans="1:12" ht="20.100000000000001" customHeight="1" thickTop="1" thickBot="1" x14ac:dyDescent="0.25">
      <c r="A50" s="189" t="s">
        <v>298</v>
      </c>
      <c r="B50" s="181" t="s">
        <v>314</v>
      </c>
      <c r="C50" s="155">
        <v>689</v>
      </c>
      <c r="D50" s="156">
        <v>562</v>
      </c>
      <c r="E50" s="156">
        <v>554</v>
      </c>
      <c r="F50" s="156">
        <v>536</v>
      </c>
      <c r="G50" s="157">
        <v>496</v>
      </c>
      <c r="H50" s="158">
        <v>542</v>
      </c>
      <c r="I50" s="175"/>
      <c r="J50" s="175"/>
      <c r="K50" s="175"/>
      <c r="L50" s="175"/>
    </row>
    <row r="51" spans="1:12" ht="21" customHeight="1" thickTop="1" thickBot="1" x14ac:dyDescent="0.25">
      <c r="A51" s="190"/>
      <c r="B51" s="182"/>
      <c r="C51" s="101"/>
      <c r="D51" s="101"/>
      <c r="E51" s="101"/>
      <c r="F51" s="101"/>
      <c r="G51" s="101"/>
      <c r="H51" s="101"/>
      <c r="I51" s="175"/>
      <c r="J51" s="175"/>
      <c r="K51" s="175"/>
      <c r="L51" s="175"/>
    </row>
    <row r="52" spans="1:12" ht="20.100000000000001" customHeight="1" thickTop="1" thickBot="1" x14ac:dyDescent="0.25">
      <c r="A52" s="492" t="s">
        <v>122</v>
      </c>
      <c r="B52" s="493"/>
      <c r="C52" s="499" t="s">
        <v>119</v>
      </c>
      <c r="D52" s="500"/>
      <c r="E52" s="500"/>
      <c r="F52" s="500"/>
      <c r="G52" s="500"/>
      <c r="H52" s="501"/>
      <c r="I52" s="499" t="s">
        <v>120</v>
      </c>
      <c r="J52" s="500"/>
      <c r="K52" s="500"/>
      <c r="L52" s="501"/>
    </row>
    <row r="53" spans="1:12" ht="20.100000000000001" customHeight="1" thickTop="1" x14ac:dyDescent="0.2">
      <c r="A53" s="494"/>
      <c r="B53" s="495"/>
      <c r="C53" s="512" t="s">
        <v>365</v>
      </c>
      <c r="D53" s="509" t="s">
        <v>127</v>
      </c>
      <c r="E53" s="510"/>
      <c r="F53" s="510"/>
      <c r="G53" s="511"/>
      <c r="H53" s="172" t="s">
        <v>126</v>
      </c>
      <c r="I53" s="504"/>
      <c r="J53" s="502" t="s">
        <v>365</v>
      </c>
      <c r="K53" s="166" t="s">
        <v>128</v>
      </c>
      <c r="L53" s="167" t="s">
        <v>128</v>
      </c>
    </row>
    <row r="54" spans="1:12" ht="20.100000000000001" customHeight="1" thickBot="1" x14ac:dyDescent="0.25">
      <c r="A54" s="496"/>
      <c r="B54" s="497"/>
      <c r="C54" s="513"/>
      <c r="D54" s="169" t="s">
        <v>369</v>
      </c>
      <c r="E54" s="169" t="s">
        <v>370</v>
      </c>
      <c r="F54" s="169" t="s">
        <v>371</v>
      </c>
      <c r="G54" s="169" t="s">
        <v>372</v>
      </c>
      <c r="H54" s="168" t="s">
        <v>373</v>
      </c>
      <c r="I54" s="505"/>
      <c r="J54" s="503"/>
      <c r="K54" s="197">
        <v>45527</v>
      </c>
      <c r="L54" s="198">
        <v>45533</v>
      </c>
    </row>
    <row r="55" spans="1:12" ht="20.100000000000001" customHeight="1" thickTop="1" thickBot="1" x14ac:dyDescent="0.25">
      <c r="A55" s="486" t="s">
        <v>313</v>
      </c>
      <c r="B55" s="178" t="s">
        <v>314</v>
      </c>
      <c r="C55" s="145">
        <v>11771</v>
      </c>
      <c r="D55" s="146">
        <v>4141</v>
      </c>
      <c r="E55" s="146">
        <v>3160</v>
      </c>
      <c r="F55" s="146">
        <v>2540</v>
      </c>
      <c r="G55" s="147">
        <v>4205</v>
      </c>
      <c r="H55" s="148">
        <v>3545</v>
      </c>
      <c r="I55" s="174" t="s">
        <v>121</v>
      </c>
      <c r="J55" s="150">
        <v>89.7</v>
      </c>
      <c r="K55" s="150">
        <v>70.099999999999994</v>
      </c>
      <c r="L55" s="200">
        <v>67.099999999999994</v>
      </c>
    </row>
    <row r="56" spans="1:12" ht="20.100000000000001" customHeight="1" thickTop="1" x14ac:dyDescent="0.2">
      <c r="A56" s="487"/>
      <c r="B56" s="179" t="s">
        <v>304</v>
      </c>
      <c r="C56" s="145">
        <v>195</v>
      </c>
      <c r="D56" s="146">
        <v>69</v>
      </c>
      <c r="E56" s="146">
        <v>53</v>
      </c>
      <c r="F56" s="146">
        <v>42</v>
      </c>
      <c r="G56" s="147">
        <v>70</v>
      </c>
      <c r="H56" s="148">
        <v>59</v>
      </c>
      <c r="I56" s="175"/>
      <c r="J56" s="175"/>
      <c r="K56" s="175"/>
      <c r="L56" s="175"/>
    </row>
    <row r="57" spans="1:12" ht="20.100000000000001" customHeight="1" thickBot="1" x14ac:dyDescent="0.25">
      <c r="A57" s="488"/>
      <c r="B57" s="180" t="s">
        <v>306</v>
      </c>
      <c r="C57" s="151">
        <v>100</v>
      </c>
      <c r="D57" s="152">
        <v>63</v>
      </c>
      <c r="E57" s="152">
        <v>48</v>
      </c>
      <c r="F57" s="152">
        <v>38</v>
      </c>
      <c r="G57" s="153">
        <v>63</v>
      </c>
      <c r="H57" s="154">
        <v>53</v>
      </c>
      <c r="I57" s="175"/>
      <c r="J57" s="175"/>
      <c r="K57" s="175"/>
      <c r="L57" s="175"/>
    </row>
    <row r="58" spans="1:12" ht="20.100000000000001" customHeight="1" thickTop="1" thickBot="1" x14ac:dyDescent="0.25">
      <c r="A58" s="189" t="s">
        <v>298</v>
      </c>
      <c r="B58" s="181" t="s">
        <v>314</v>
      </c>
      <c r="C58" s="155">
        <v>11723</v>
      </c>
      <c r="D58" s="156">
        <v>4162</v>
      </c>
      <c r="E58" s="156">
        <v>3174</v>
      </c>
      <c r="F58" s="156">
        <v>2533</v>
      </c>
      <c r="G58" s="157">
        <v>4158</v>
      </c>
      <c r="H58" s="158">
        <v>3544</v>
      </c>
      <c r="I58" s="175"/>
      <c r="J58" s="175"/>
      <c r="K58" s="175"/>
      <c r="L58" s="175"/>
    </row>
    <row r="59" spans="1:12" ht="21" customHeight="1" thickTop="1" thickBot="1" x14ac:dyDescent="0.25">
      <c r="A59" s="190"/>
      <c r="B59" s="182"/>
      <c r="C59" s="101"/>
      <c r="D59" s="101"/>
      <c r="E59" s="101"/>
      <c r="F59" s="101"/>
      <c r="G59" s="101"/>
      <c r="H59" s="101"/>
      <c r="I59" s="175"/>
      <c r="J59" s="175"/>
      <c r="K59" s="175"/>
      <c r="L59" s="175"/>
    </row>
    <row r="60" spans="1:12" ht="20.100000000000001" customHeight="1" thickTop="1" thickBot="1" x14ac:dyDescent="0.25">
      <c r="A60" s="492" t="s">
        <v>48</v>
      </c>
      <c r="B60" s="493"/>
      <c r="C60" s="499" t="s">
        <v>119</v>
      </c>
      <c r="D60" s="500"/>
      <c r="E60" s="500"/>
      <c r="F60" s="500"/>
      <c r="G60" s="500"/>
      <c r="H60" s="501"/>
      <c r="I60" s="499" t="s">
        <v>120</v>
      </c>
      <c r="J60" s="500"/>
      <c r="K60" s="500"/>
      <c r="L60" s="501"/>
    </row>
    <row r="61" spans="1:12" ht="20.100000000000001" customHeight="1" thickTop="1" x14ac:dyDescent="0.2">
      <c r="A61" s="494"/>
      <c r="B61" s="495"/>
      <c r="C61" s="512" t="s">
        <v>365</v>
      </c>
      <c r="D61" s="509" t="s">
        <v>127</v>
      </c>
      <c r="E61" s="510"/>
      <c r="F61" s="510"/>
      <c r="G61" s="511"/>
      <c r="H61" s="172" t="s">
        <v>126</v>
      </c>
      <c r="I61" s="504"/>
      <c r="J61" s="502" t="s">
        <v>365</v>
      </c>
      <c r="K61" s="166" t="s">
        <v>128</v>
      </c>
      <c r="L61" s="167" t="s">
        <v>128</v>
      </c>
    </row>
    <row r="62" spans="1:12" ht="20.100000000000001" customHeight="1" thickBot="1" x14ac:dyDescent="0.25">
      <c r="A62" s="496"/>
      <c r="B62" s="497"/>
      <c r="C62" s="513"/>
      <c r="D62" s="169" t="s">
        <v>369</v>
      </c>
      <c r="E62" s="169" t="s">
        <v>370</v>
      </c>
      <c r="F62" s="169" t="s">
        <v>371</v>
      </c>
      <c r="G62" s="169" t="s">
        <v>372</v>
      </c>
      <c r="H62" s="168" t="s">
        <v>373</v>
      </c>
      <c r="I62" s="505"/>
      <c r="J62" s="503"/>
      <c r="K62" s="197">
        <v>45527</v>
      </c>
      <c r="L62" s="198">
        <v>45533</v>
      </c>
    </row>
    <row r="63" spans="1:12" ht="20.100000000000001" customHeight="1" thickTop="1" thickBot="1" x14ac:dyDescent="0.25">
      <c r="A63" s="486" t="s">
        <v>297</v>
      </c>
      <c r="B63" s="178" t="s">
        <v>305</v>
      </c>
      <c r="C63" s="145">
        <v>7694</v>
      </c>
      <c r="D63" s="146">
        <v>3959</v>
      </c>
      <c r="E63" s="146">
        <v>2638</v>
      </c>
      <c r="F63" s="146">
        <v>1992</v>
      </c>
      <c r="G63" s="147">
        <v>1923</v>
      </c>
      <c r="H63" s="148">
        <v>2866</v>
      </c>
      <c r="I63" s="174" t="s">
        <v>121</v>
      </c>
      <c r="J63" s="150">
        <v>90.9</v>
      </c>
      <c r="K63" s="150">
        <v>72.900000000000006</v>
      </c>
      <c r="L63" s="200">
        <v>67</v>
      </c>
    </row>
    <row r="64" spans="1:12" ht="20.100000000000001" customHeight="1" thickTop="1" x14ac:dyDescent="0.2">
      <c r="A64" s="487"/>
      <c r="B64" s="179" t="s">
        <v>304</v>
      </c>
      <c r="C64" s="145">
        <v>158</v>
      </c>
      <c r="D64" s="146">
        <v>98</v>
      </c>
      <c r="E64" s="146">
        <v>66</v>
      </c>
      <c r="F64" s="146">
        <v>49</v>
      </c>
      <c r="G64" s="147">
        <v>48</v>
      </c>
      <c r="H64" s="148">
        <v>71</v>
      </c>
      <c r="I64" s="175"/>
      <c r="J64" s="175"/>
      <c r="K64" s="175"/>
      <c r="L64" s="175"/>
    </row>
    <row r="65" spans="1:12" ht="20.100000000000001" customHeight="1" thickBot="1" x14ac:dyDescent="0.25">
      <c r="A65" s="488"/>
      <c r="B65" s="180" t="s">
        <v>306</v>
      </c>
      <c r="C65" s="151">
        <v>126</v>
      </c>
      <c r="D65" s="152">
        <v>96</v>
      </c>
      <c r="E65" s="152">
        <v>49</v>
      </c>
      <c r="F65" s="152">
        <v>44</v>
      </c>
      <c r="G65" s="153">
        <v>43</v>
      </c>
      <c r="H65" s="154">
        <v>64</v>
      </c>
      <c r="I65" s="175"/>
      <c r="J65" s="175"/>
      <c r="K65" s="175"/>
      <c r="L65" s="175"/>
    </row>
    <row r="66" spans="1:12" ht="20.100000000000001" customHeight="1" thickTop="1" thickBot="1" x14ac:dyDescent="0.25">
      <c r="A66" s="189" t="s">
        <v>298</v>
      </c>
      <c r="B66" s="181" t="s">
        <v>305</v>
      </c>
      <c r="C66" s="155">
        <v>7780</v>
      </c>
      <c r="D66" s="156">
        <v>4049</v>
      </c>
      <c r="E66" s="156">
        <v>2687</v>
      </c>
      <c r="F66" s="156">
        <v>2018</v>
      </c>
      <c r="G66" s="157">
        <v>1940</v>
      </c>
      <c r="H66" s="158">
        <v>2917</v>
      </c>
      <c r="I66" s="175"/>
      <c r="J66" s="175"/>
      <c r="K66" s="175"/>
      <c r="L66" s="175"/>
    </row>
    <row r="67" spans="1:12" ht="21" customHeight="1" thickTop="1" thickBot="1" x14ac:dyDescent="0.25">
      <c r="A67" s="190"/>
      <c r="B67" s="182"/>
      <c r="C67" s="101"/>
      <c r="D67" s="101"/>
      <c r="E67" s="101"/>
      <c r="F67" s="101"/>
      <c r="G67" s="101"/>
      <c r="H67" s="101"/>
      <c r="I67" s="175"/>
      <c r="J67" s="175"/>
      <c r="K67" s="175"/>
      <c r="L67" s="175"/>
    </row>
    <row r="68" spans="1:12" ht="20.100000000000001" customHeight="1" thickTop="1" thickBot="1" x14ac:dyDescent="0.25">
      <c r="A68" s="492" t="s">
        <v>123</v>
      </c>
      <c r="B68" s="493"/>
      <c r="C68" s="499" t="s">
        <v>119</v>
      </c>
      <c r="D68" s="500"/>
      <c r="E68" s="500"/>
      <c r="F68" s="500"/>
      <c r="G68" s="500"/>
      <c r="H68" s="501"/>
      <c r="I68" s="499" t="s">
        <v>120</v>
      </c>
      <c r="J68" s="500"/>
      <c r="K68" s="500"/>
      <c r="L68" s="501"/>
    </row>
    <row r="69" spans="1:12" ht="20.100000000000001" customHeight="1" thickTop="1" x14ac:dyDescent="0.2">
      <c r="A69" s="494"/>
      <c r="B69" s="495"/>
      <c r="C69" s="512" t="s">
        <v>365</v>
      </c>
      <c r="D69" s="509" t="s">
        <v>127</v>
      </c>
      <c r="E69" s="510"/>
      <c r="F69" s="510"/>
      <c r="G69" s="511"/>
      <c r="H69" s="172" t="s">
        <v>126</v>
      </c>
      <c r="I69" s="504"/>
      <c r="J69" s="502" t="s">
        <v>365</v>
      </c>
      <c r="K69" s="166" t="s">
        <v>128</v>
      </c>
      <c r="L69" s="167" t="s">
        <v>128</v>
      </c>
    </row>
    <row r="70" spans="1:12" ht="20.100000000000001" customHeight="1" thickBot="1" x14ac:dyDescent="0.25">
      <c r="A70" s="496"/>
      <c r="B70" s="497"/>
      <c r="C70" s="513"/>
      <c r="D70" s="169" t="s">
        <v>369</v>
      </c>
      <c r="E70" s="169" t="s">
        <v>370</v>
      </c>
      <c r="F70" s="169" t="s">
        <v>371</v>
      </c>
      <c r="G70" s="169" t="s">
        <v>372</v>
      </c>
      <c r="H70" s="168" t="s">
        <v>373</v>
      </c>
      <c r="I70" s="505"/>
      <c r="J70" s="503"/>
      <c r="K70" s="197">
        <v>45527</v>
      </c>
      <c r="L70" s="198">
        <v>45533</v>
      </c>
    </row>
    <row r="71" spans="1:12" ht="20.100000000000001" customHeight="1" thickTop="1" thickBot="1" x14ac:dyDescent="0.25">
      <c r="A71" s="486" t="s">
        <v>297</v>
      </c>
      <c r="B71" s="178" t="s">
        <v>305</v>
      </c>
      <c r="C71" s="145">
        <v>1627</v>
      </c>
      <c r="D71" s="146">
        <v>1475</v>
      </c>
      <c r="E71" s="146">
        <v>1404</v>
      </c>
      <c r="F71" s="146">
        <v>1374</v>
      </c>
      <c r="G71" s="147">
        <v>1302</v>
      </c>
      <c r="H71" s="148">
        <v>1399</v>
      </c>
      <c r="I71" s="174" t="s">
        <v>121</v>
      </c>
      <c r="J71" s="150">
        <v>63.1</v>
      </c>
      <c r="K71" s="150">
        <v>58</v>
      </c>
      <c r="L71" s="200">
        <v>56.6</v>
      </c>
    </row>
    <row r="72" spans="1:12" ht="20.100000000000001" customHeight="1" thickTop="1" x14ac:dyDescent="0.2">
      <c r="A72" s="487"/>
      <c r="B72" s="179" t="s">
        <v>304</v>
      </c>
      <c r="C72" s="145">
        <v>43</v>
      </c>
      <c r="D72" s="146">
        <v>45</v>
      </c>
      <c r="E72" s="146">
        <v>43</v>
      </c>
      <c r="F72" s="146">
        <v>42</v>
      </c>
      <c r="G72" s="147">
        <v>40</v>
      </c>
      <c r="H72" s="148">
        <v>43</v>
      </c>
      <c r="I72" s="175"/>
      <c r="J72" s="175"/>
      <c r="K72" s="175"/>
      <c r="L72" s="175"/>
    </row>
    <row r="73" spans="1:12" ht="20.100000000000001" customHeight="1" thickBot="1" x14ac:dyDescent="0.25">
      <c r="A73" s="488"/>
      <c r="B73" s="180" t="s">
        <v>306</v>
      </c>
      <c r="C73" s="151">
        <v>43</v>
      </c>
      <c r="D73" s="152">
        <v>45</v>
      </c>
      <c r="E73" s="152">
        <v>43</v>
      </c>
      <c r="F73" s="152">
        <v>42</v>
      </c>
      <c r="G73" s="153">
        <v>39</v>
      </c>
      <c r="H73" s="154">
        <v>42</v>
      </c>
      <c r="I73" s="175"/>
      <c r="J73" s="175"/>
      <c r="K73" s="175"/>
      <c r="L73" s="175"/>
    </row>
    <row r="74" spans="1:12" ht="20.100000000000001" customHeight="1" thickTop="1" thickBot="1" x14ac:dyDescent="0.25">
      <c r="A74" s="189" t="s">
        <v>298</v>
      </c>
      <c r="B74" s="181" t="s">
        <v>305</v>
      </c>
      <c r="C74" s="155">
        <v>2041</v>
      </c>
      <c r="D74" s="156">
        <v>1483</v>
      </c>
      <c r="E74" s="156">
        <v>1406</v>
      </c>
      <c r="F74" s="156">
        <v>1379</v>
      </c>
      <c r="G74" s="157">
        <v>1308</v>
      </c>
      <c r="H74" s="158">
        <v>1405</v>
      </c>
      <c r="I74" s="175"/>
      <c r="J74" s="175"/>
      <c r="K74" s="175"/>
      <c r="L74" s="175"/>
    </row>
    <row r="75" spans="1:12" ht="21" customHeight="1" thickTop="1" thickBot="1" x14ac:dyDescent="0.25">
      <c r="A75" s="190"/>
      <c r="B75" s="182"/>
      <c r="C75" s="101"/>
      <c r="D75" s="101"/>
      <c r="E75" s="101"/>
      <c r="F75" s="101"/>
      <c r="G75" s="101"/>
      <c r="H75" s="101"/>
      <c r="I75" s="175"/>
      <c r="J75" s="175"/>
      <c r="K75" s="175"/>
      <c r="L75" s="175"/>
    </row>
    <row r="76" spans="1:12" ht="20.100000000000001" customHeight="1" thickTop="1" thickBot="1" x14ac:dyDescent="0.25">
      <c r="A76" s="492" t="s">
        <v>124</v>
      </c>
      <c r="B76" s="493"/>
      <c r="C76" s="499" t="s">
        <v>119</v>
      </c>
      <c r="D76" s="500"/>
      <c r="E76" s="500"/>
      <c r="F76" s="500"/>
      <c r="G76" s="500"/>
      <c r="H76" s="501"/>
      <c r="I76" s="499" t="s">
        <v>120</v>
      </c>
      <c r="J76" s="500"/>
      <c r="K76" s="500"/>
      <c r="L76" s="501"/>
    </row>
    <row r="77" spans="1:12" ht="20.100000000000001" customHeight="1" thickTop="1" x14ac:dyDescent="0.2">
      <c r="A77" s="494"/>
      <c r="B77" s="495"/>
      <c r="C77" s="512" t="s">
        <v>365</v>
      </c>
      <c r="D77" s="509" t="s">
        <v>127</v>
      </c>
      <c r="E77" s="510"/>
      <c r="F77" s="510"/>
      <c r="G77" s="511"/>
      <c r="H77" s="172" t="s">
        <v>126</v>
      </c>
      <c r="I77" s="504"/>
      <c r="J77" s="502" t="s">
        <v>365</v>
      </c>
      <c r="K77" s="166" t="s">
        <v>128</v>
      </c>
      <c r="L77" s="167" t="s">
        <v>128</v>
      </c>
    </row>
    <row r="78" spans="1:12" ht="20.100000000000001" customHeight="1" thickBot="1" x14ac:dyDescent="0.25">
      <c r="A78" s="496"/>
      <c r="B78" s="497"/>
      <c r="C78" s="513"/>
      <c r="D78" s="169" t="s">
        <v>369</v>
      </c>
      <c r="E78" s="169" t="s">
        <v>370</v>
      </c>
      <c r="F78" s="169" t="s">
        <v>371</v>
      </c>
      <c r="G78" s="169" t="s">
        <v>372</v>
      </c>
      <c r="H78" s="168" t="s">
        <v>373</v>
      </c>
      <c r="I78" s="505"/>
      <c r="J78" s="503"/>
      <c r="K78" s="197">
        <v>45527</v>
      </c>
      <c r="L78" s="198">
        <v>45533</v>
      </c>
    </row>
    <row r="79" spans="1:12" ht="20.100000000000001" customHeight="1" thickTop="1" thickBot="1" x14ac:dyDescent="0.25">
      <c r="A79" s="486" t="s">
        <v>297</v>
      </c>
      <c r="B79" s="178" t="s">
        <v>305</v>
      </c>
      <c r="C79" s="145">
        <v>1359</v>
      </c>
      <c r="D79" s="146">
        <v>1067</v>
      </c>
      <c r="E79" s="146">
        <v>1002</v>
      </c>
      <c r="F79" s="146">
        <v>984</v>
      </c>
      <c r="G79" s="147">
        <v>906</v>
      </c>
      <c r="H79" s="148">
        <v>1001</v>
      </c>
      <c r="I79" s="174" t="s">
        <v>121</v>
      </c>
      <c r="J79" s="150">
        <v>87.5</v>
      </c>
      <c r="K79" s="150">
        <v>83.3</v>
      </c>
      <c r="L79" s="200">
        <v>82.6</v>
      </c>
    </row>
    <row r="80" spans="1:12" ht="20.100000000000001" customHeight="1" thickTop="1" x14ac:dyDescent="0.2">
      <c r="A80" s="487"/>
      <c r="B80" s="179" t="s">
        <v>304</v>
      </c>
      <c r="C80" s="145">
        <v>53</v>
      </c>
      <c r="D80" s="146">
        <v>58</v>
      </c>
      <c r="E80" s="146">
        <v>55</v>
      </c>
      <c r="F80" s="146">
        <v>54</v>
      </c>
      <c r="G80" s="147">
        <v>50</v>
      </c>
      <c r="H80" s="148">
        <v>55</v>
      </c>
      <c r="I80" s="175"/>
      <c r="J80" s="175"/>
      <c r="K80" s="175"/>
      <c r="L80" s="175"/>
    </row>
    <row r="81" spans="1:12" ht="20.100000000000001" customHeight="1" thickBot="1" x14ac:dyDescent="0.25">
      <c r="A81" s="488"/>
      <c r="B81" s="180" t="s">
        <v>306</v>
      </c>
      <c r="C81" s="151">
        <v>53</v>
      </c>
      <c r="D81" s="152">
        <v>58</v>
      </c>
      <c r="E81" s="152">
        <v>55</v>
      </c>
      <c r="F81" s="152">
        <v>54</v>
      </c>
      <c r="G81" s="153">
        <v>50</v>
      </c>
      <c r="H81" s="154">
        <v>55</v>
      </c>
      <c r="I81" s="175"/>
      <c r="J81" s="175"/>
      <c r="K81" s="175"/>
      <c r="L81" s="175"/>
    </row>
    <row r="82" spans="1:12" ht="20.100000000000001" customHeight="1" thickTop="1" thickBot="1" x14ac:dyDescent="0.25">
      <c r="A82" s="189" t="s">
        <v>298</v>
      </c>
      <c r="B82" s="181" t="s">
        <v>305</v>
      </c>
      <c r="C82" s="155">
        <v>1479</v>
      </c>
      <c r="D82" s="156">
        <v>1147</v>
      </c>
      <c r="E82" s="156">
        <v>1077</v>
      </c>
      <c r="F82" s="156">
        <v>1056</v>
      </c>
      <c r="G82" s="157">
        <v>971</v>
      </c>
      <c r="H82" s="158">
        <v>1075</v>
      </c>
      <c r="I82" s="175"/>
      <c r="J82" s="175"/>
      <c r="K82" s="175"/>
      <c r="L82" s="175"/>
    </row>
    <row r="83" spans="1:12" ht="21" customHeight="1" thickTop="1" thickBot="1" x14ac:dyDescent="0.25">
      <c r="A83" s="190"/>
      <c r="B83" s="182"/>
      <c r="C83" s="101"/>
      <c r="D83" s="101"/>
      <c r="E83" s="101"/>
      <c r="F83" s="101"/>
      <c r="G83" s="101"/>
      <c r="H83" s="101"/>
      <c r="I83" s="175"/>
      <c r="J83" s="175"/>
      <c r="K83" s="175"/>
      <c r="L83" s="175"/>
    </row>
    <row r="84" spans="1:12" ht="20.100000000000001" customHeight="1" thickTop="1" thickBot="1" x14ac:dyDescent="0.25">
      <c r="A84" s="492" t="s">
        <v>293</v>
      </c>
      <c r="B84" s="493"/>
      <c r="C84" s="499" t="s">
        <v>119</v>
      </c>
      <c r="D84" s="500"/>
      <c r="E84" s="500"/>
      <c r="F84" s="500"/>
      <c r="G84" s="500"/>
      <c r="H84" s="501"/>
      <c r="I84" s="499" t="s">
        <v>120</v>
      </c>
      <c r="J84" s="500"/>
      <c r="K84" s="500"/>
      <c r="L84" s="501"/>
    </row>
    <row r="85" spans="1:12" ht="20.100000000000001" customHeight="1" thickTop="1" x14ac:dyDescent="0.2">
      <c r="A85" s="494"/>
      <c r="B85" s="495"/>
      <c r="C85" s="512" t="s">
        <v>365</v>
      </c>
      <c r="D85" s="509" t="s">
        <v>127</v>
      </c>
      <c r="E85" s="510"/>
      <c r="F85" s="510"/>
      <c r="G85" s="511"/>
      <c r="H85" s="172" t="s">
        <v>126</v>
      </c>
      <c r="I85" s="504"/>
      <c r="J85" s="502" t="s">
        <v>365</v>
      </c>
      <c r="K85" s="166" t="s">
        <v>128</v>
      </c>
      <c r="L85" s="167" t="s">
        <v>128</v>
      </c>
    </row>
    <row r="86" spans="1:12" ht="20.100000000000001" customHeight="1" thickBot="1" x14ac:dyDescent="0.25">
      <c r="A86" s="496"/>
      <c r="B86" s="497"/>
      <c r="C86" s="513"/>
      <c r="D86" s="169" t="s">
        <v>369</v>
      </c>
      <c r="E86" s="169" t="s">
        <v>370</v>
      </c>
      <c r="F86" s="169" t="s">
        <v>371</v>
      </c>
      <c r="G86" s="169" t="s">
        <v>372</v>
      </c>
      <c r="H86" s="168" t="s">
        <v>373</v>
      </c>
      <c r="I86" s="505"/>
      <c r="J86" s="503"/>
      <c r="K86" s="197">
        <v>45527</v>
      </c>
      <c r="L86" s="198">
        <v>45533</v>
      </c>
    </row>
    <row r="87" spans="1:12" ht="20.100000000000001" customHeight="1" thickTop="1" thickBot="1" x14ac:dyDescent="0.25">
      <c r="A87" s="486" t="s">
        <v>297</v>
      </c>
      <c r="B87" s="178" t="s">
        <v>305</v>
      </c>
      <c r="C87" s="145">
        <v>521</v>
      </c>
      <c r="D87" s="146">
        <v>181</v>
      </c>
      <c r="E87" s="146">
        <v>140</v>
      </c>
      <c r="F87" s="146">
        <v>124</v>
      </c>
      <c r="G87" s="147">
        <v>114</v>
      </c>
      <c r="H87" s="148">
        <v>147</v>
      </c>
      <c r="I87" s="174" t="s">
        <v>121</v>
      </c>
      <c r="J87" s="150">
        <v>71.5</v>
      </c>
      <c r="K87" s="150">
        <v>57.4</v>
      </c>
      <c r="L87" s="200">
        <v>54.9</v>
      </c>
    </row>
    <row r="88" spans="1:12" ht="20.100000000000001" customHeight="1" thickTop="1" x14ac:dyDescent="0.2">
      <c r="A88" s="487"/>
      <c r="B88" s="179" t="s">
        <v>304</v>
      </c>
      <c r="C88" s="145">
        <v>32</v>
      </c>
      <c r="D88" s="146">
        <v>27</v>
      </c>
      <c r="E88" s="146">
        <v>21</v>
      </c>
      <c r="F88" s="146">
        <v>18</v>
      </c>
      <c r="G88" s="147">
        <v>17</v>
      </c>
      <c r="H88" s="148">
        <v>22</v>
      </c>
      <c r="I88" s="175"/>
      <c r="J88" s="175"/>
      <c r="K88" s="175"/>
      <c r="L88" s="175"/>
    </row>
    <row r="89" spans="1:12" ht="20.100000000000001" customHeight="1" thickBot="1" x14ac:dyDescent="0.25">
      <c r="A89" s="488"/>
      <c r="B89" s="180" t="s">
        <v>306</v>
      </c>
      <c r="C89" s="151">
        <v>32</v>
      </c>
      <c r="D89" s="152">
        <v>27</v>
      </c>
      <c r="E89" s="152">
        <v>21</v>
      </c>
      <c r="F89" s="152">
        <v>18</v>
      </c>
      <c r="G89" s="153">
        <v>17</v>
      </c>
      <c r="H89" s="154">
        <v>22</v>
      </c>
      <c r="I89" s="175"/>
      <c r="J89" s="175"/>
      <c r="K89" s="175"/>
      <c r="L89" s="175"/>
    </row>
    <row r="90" spans="1:12" ht="20.100000000000001" customHeight="1" thickTop="1" thickBot="1" x14ac:dyDescent="0.25">
      <c r="A90" s="189" t="s">
        <v>298</v>
      </c>
      <c r="B90" s="181" t="s">
        <v>305</v>
      </c>
      <c r="C90" s="155">
        <v>536</v>
      </c>
      <c r="D90" s="156">
        <v>187</v>
      </c>
      <c r="E90" s="156">
        <v>142</v>
      </c>
      <c r="F90" s="156">
        <v>123</v>
      </c>
      <c r="G90" s="157">
        <v>110</v>
      </c>
      <c r="H90" s="158">
        <v>149</v>
      </c>
      <c r="I90" s="175"/>
      <c r="J90" s="175"/>
      <c r="K90" s="175"/>
      <c r="L90" s="175"/>
    </row>
    <row r="91" spans="1:12" ht="21" customHeight="1" thickTop="1" thickBot="1" x14ac:dyDescent="0.25">
      <c r="A91" s="190"/>
      <c r="B91" s="182"/>
      <c r="C91" s="101"/>
      <c r="D91" s="101"/>
      <c r="E91" s="101"/>
      <c r="F91" s="101"/>
      <c r="G91" s="101"/>
      <c r="H91" s="101"/>
      <c r="I91" s="175"/>
      <c r="J91" s="175"/>
      <c r="K91" s="175"/>
      <c r="L91" s="175"/>
    </row>
    <row r="92" spans="1:12" ht="20.100000000000001" customHeight="1" thickTop="1" thickBot="1" x14ac:dyDescent="0.25">
      <c r="A92" s="492" t="s">
        <v>344</v>
      </c>
      <c r="B92" s="493"/>
      <c r="C92" s="499" t="s">
        <v>119</v>
      </c>
      <c r="D92" s="500"/>
      <c r="E92" s="500"/>
      <c r="F92" s="500"/>
      <c r="G92" s="500"/>
      <c r="H92" s="501"/>
      <c r="I92" s="499" t="s">
        <v>120</v>
      </c>
      <c r="J92" s="500"/>
      <c r="K92" s="500"/>
      <c r="L92" s="501"/>
    </row>
    <row r="93" spans="1:12" ht="20.100000000000001" customHeight="1" thickTop="1" x14ac:dyDescent="0.2">
      <c r="A93" s="494"/>
      <c r="B93" s="495"/>
      <c r="C93" s="512" t="s">
        <v>365</v>
      </c>
      <c r="D93" s="509" t="s">
        <v>127</v>
      </c>
      <c r="E93" s="510"/>
      <c r="F93" s="510"/>
      <c r="G93" s="511"/>
      <c r="H93" s="172" t="s">
        <v>126</v>
      </c>
      <c r="I93" s="504"/>
      <c r="J93" s="502" t="s">
        <v>365</v>
      </c>
      <c r="K93" s="166" t="s">
        <v>128</v>
      </c>
      <c r="L93" s="167" t="s">
        <v>128</v>
      </c>
    </row>
    <row r="94" spans="1:12" ht="20.100000000000001" customHeight="1" thickBot="1" x14ac:dyDescent="0.25">
      <c r="A94" s="496"/>
      <c r="B94" s="497"/>
      <c r="C94" s="513"/>
      <c r="D94" s="169" t="s">
        <v>369</v>
      </c>
      <c r="E94" s="169" t="s">
        <v>370</v>
      </c>
      <c r="F94" s="169" t="s">
        <v>371</v>
      </c>
      <c r="G94" s="169" t="s">
        <v>372</v>
      </c>
      <c r="H94" s="168" t="s">
        <v>373</v>
      </c>
      <c r="I94" s="505"/>
      <c r="J94" s="503"/>
      <c r="K94" s="197">
        <v>45527</v>
      </c>
      <c r="L94" s="198">
        <v>45533</v>
      </c>
    </row>
    <row r="95" spans="1:12" ht="20.100000000000001" customHeight="1" thickTop="1" thickBot="1" x14ac:dyDescent="0.25">
      <c r="A95" s="486" t="s">
        <v>297</v>
      </c>
      <c r="B95" s="178" t="s">
        <v>305</v>
      </c>
      <c r="C95" s="145">
        <v>771</v>
      </c>
      <c r="D95" s="146">
        <v>519</v>
      </c>
      <c r="E95" s="146">
        <v>504</v>
      </c>
      <c r="F95" s="146">
        <v>371</v>
      </c>
      <c r="G95" s="147">
        <v>325</v>
      </c>
      <c r="H95" s="148">
        <v>443</v>
      </c>
      <c r="I95" s="174" t="s">
        <v>121</v>
      </c>
      <c r="J95" s="150">
        <v>30.9</v>
      </c>
      <c r="K95" s="150">
        <v>27</v>
      </c>
      <c r="L95" s="200">
        <v>26</v>
      </c>
    </row>
    <row r="96" spans="1:12" ht="20.100000000000001" customHeight="1" thickTop="1" x14ac:dyDescent="0.2">
      <c r="A96" s="487"/>
      <c r="B96" s="179" t="s">
        <v>304</v>
      </c>
      <c r="C96" s="145">
        <v>74</v>
      </c>
      <c r="D96" s="146">
        <v>76</v>
      </c>
      <c r="E96" s="146">
        <v>74</v>
      </c>
      <c r="F96" s="146">
        <v>54</v>
      </c>
      <c r="G96" s="147">
        <v>47</v>
      </c>
      <c r="H96" s="148">
        <v>65</v>
      </c>
      <c r="I96" s="175"/>
      <c r="J96" s="175"/>
      <c r="K96" s="175"/>
      <c r="L96" s="175"/>
    </row>
    <row r="97" spans="1:13" ht="20.100000000000001" customHeight="1" thickBot="1" x14ac:dyDescent="0.25">
      <c r="A97" s="488"/>
      <c r="B97" s="180" t="s">
        <v>306</v>
      </c>
      <c r="C97" s="151">
        <v>64</v>
      </c>
      <c r="D97" s="152">
        <v>69</v>
      </c>
      <c r="E97" s="152">
        <v>67</v>
      </c>
      <c r="F97" s="152">
        <v>52</v>
      </c>
      <c r="G97" s="153">
        <v>47</v>
      </c>
      <c r="H97" s="154">
        <v>60</v>
      </c>
      <c r="I97" s="175"/>
      <c r="J97" s="175"/>
      <c r="K97" s="175"/>
      <c r="L97" s="175"/>
    </row>
    <row r="98" spans="1:13" ht="20.100000000000001" customHeight="1" thickTop="1" thickBot="1" x14ac:dyDescent="0.25">
      <c r="A98" s="189" t="s">
        <v>298</v>
      </c>
      <c r="B98" s="181" t="s">
        <v>305</v>
      </c>
      <c r="C98" s="155">
        <v>763</v>
      </c>
      <c r="D98" s="156">
        <v>521</v>
      </c>
      <c r="E98" s="156">
        <v>508</v>
      </c>
      <c r="F98" s="156">
        <v>374</v>
      </c>
      <c r="G98" s="157">
        <v>329</v>
      </c>
      <c r="H98" s="158">
        <v>446</v>
      </c>
      <c r="I98" s="175"/>
      <c r="J98" s="175"/>
      <c r="K98" s="175"/>
      <c r="L98" s="175"/>
    </row>
    <row r="99" spans="1:13" ht="21" customHeight="1" thickTop="1" x14ac:dyDescent="0.2">
      <c r="A99" s="190"/>
      <c r="B99" s="182"/>
      <c r="C99" s="101"/>
      <c r="D99" s="101"/>
      <c r="E99" s="101"/>
      <c r="F99" s="101"/>
      <c r="G99" s="101"/>
      <c r="H99" s="101"/>
      <c r="I99" s="175"/>
      <c r="J99" s="175"/>
      <c r="K99" s="175"/>
      <c r="L99" s="175"/>
    </row>
    <row r="100" spans="1:13" ht="15.75" x14ac:dyDescent="0.25">
      <c r="A100" s="191"/>
      <c r="B100" s="506" t="s">
        <v>131</v>
      </c>
      <c r="C100" s="507"/>
      <c r="D100" s="507"/>
      <c r="E100" s="507"/>
      <c r="F100" s="507"/>
      <c r="G100" s="185"/>
      <c r="H100" s="185"/>
      <c r="I100" s="185"/>
      <c r="J100" s="185"/>
      <c r="K100" s="185"/>
      <c r="L100" s="185"/>
      <c r="M100" s="1"/>
    </row>
    <row r="101" spans="1:13" ht="15.75" x14ac:dyDescent="0.2">
      <c r="A101" s="192"/>
      <c r="B101" s="183"/>
      <c r="C101" s="194"/>
      <c r="D101" s="194"/>
      <c r="E101" s="194"/>
      <c r="F101" s="194"/>
      <c r="G101" s="185"/>
      <c r="H101" s="185"/>
      <c r="I101" s="185"/>
      <c r="J101" s="185"/>
      <c r="K101" s="185"/>
      <c r="L101" s="185"/>
      <c r="M101" s="1"/>
    </row>
    <row r="102" spans="1:13" ht="30" x14ac:dyDescent="0.2">
      <c r="A102" s="129" t="s">
        <v>296</v>
      </c>
      <c r="B102" s="498" t="s">
        <v>299</v>
      </c>
      <c r="C102" s="498"/>
      <c r="D102" s="498"/>
      <c r="E102" s="498"/>
      <c r="F102" s="498"/>
      <c r="G102" s="498"/>
      <c r="H102" s="498"/>
      <c r="I102" s="498"/>
      <c r="J102" s="498"/>
      <c r="K102" s="498"/>
      <c r="L102" s="498"/>
      <c r="M102" s="1"/>
    </row>
    <row r="103" spans="1:13" ht="15" x14ac:dyDescent="0.2">
      <c r="A103" s="129" t="s">
        <v>129</v>
      </c>
      <c r="B103" s="489" t="s">
        <v>303</v>
      </c>
      <c r="C103" s="490"/>
      <c r="D103" s="490"/>
      <c r="E103" s="490"/>
      <c r="F103" s="490"/>
      <c r="G103" s="490"/>
      <c r="H103" s="490"/>
      <c r="I103" s="490"/>
      <c r="J103" s="490"/>
      <c r="K103" s="490"/>
      <c r="L103" s="491"/>
      <c r="M103" s="1"/>
    </row>
    <row r="104" spans="1:13" ht="30" x14ac:dyDescent="0.2">
      <c r="A104" s="130" t="s">
        <v>132</v>
      </c>
      <c r="B104" s="489" t="s">
        <v>302</v>
      </c>
      <c r="C104" s="490"/>
      <c r="D104" s="490"/>
      <c r="E104" s="490"/>
      <c r="F104" s="490"/>
      <c r="G104" s="490"/>
      <c r="H104" s="490"/>
      <c r="I104" s="490"/>
      <c r="J104" s="490"/>
      <c r="K104" s="490"/>
      <c r="L104" s="491"/>
      <c r="M104" s="1"/>
    </row>
    <row r="105" spans="1:13" ht="15" x14ac:dyDescent="0.2">
      <c r="A105" s="130" t="s">
        <v>130</v>
      </c>
      <c r="B105" s="489" t="s">
        <v>301</v>
      </c>
      <c r="C105" s="490"/>
      <c r="D105" s="490"/>
      <c r="E105" s="490"/>
      <c r="F105" s="490"/>
      <c r="G105" s="490"/>
      <c r="H105" s="490"/>
      <c r="I105" s="490"/>
      <c r="J105" s="490"/>
      <c r="K105" s="490"/>
      <c r="L105" s="491"/>
      <c r="M105" s="1"/>
    </row>
    <row r="106" spans="1:13" ht="15" x14ac:dyDescent="0.2">
      <c r="A106" s="129" t="s">
        <v>298</v>
      </c>
      <c r="B106" s="489" t="s">
        <v>300</v>
      </c>
      <c r="C106" s="490"/>
      <c r="D106" s="490"/>
      <c r="E106" s="490"/>
      <c r="F106" s="490"/>
      <c r="G106" s="490"/>
      <c r="H106" s="490"/>
      <c r="I106" s="490"/>
      <c r="J106" s="490"/>
      <c r="K106" s="490"/>
      <c r="L106" s="491"/>
      <c r="M106" s="1"/>
    </row>
    <row r="107" spans="1:13" ht="15.75" x14ac:dyDescent="0.2">
      <c r="B107" s="184"/>
      <c r="C107" s="185"/>
      <c r="D107" s="185"/>
      <c r="E107" s="185"/>
      <c r="F107" s="185"/>
      <c r="G107" s="185"/>
      <c r="H107" s="185"/>
      <c r="I107" s="185"/>
      <c r="J107" s="185"/>
      <c r="K107" s="185"/>
      <c r="L107" s="185"/>
      <c r="M107" s="1"/>
    </row>
    <row r="108" spans="1:13" ht="15" x14ac:dyDescent="0.2">
      <c r="B108" s="185"/>
      <c r="C108" s="185"/>
      <c r="D108" s="185"/>
      <c r="E108" s="185"/>
      <c r="F108" s="185"/>
      <c r="G108" s="185"/>
      <c r="H108" s="185"/>
      <c r="I108" s="185"/>
      <c r="J108" s="185"/>
      <c r="K108" s="185"/>
      <c r="L108" s="185"/>
      <c r="M108" s="1"/>
    </row>
    <row r="109" spans="1:13" ht="15" x14ac:dyDescent="0.2">
      <c r="B109" s="185"/>
      <c r="C109" s="185"/>
      <c r="D109" s="185"/>
      <c r="E109" s="185"/>
      <c r="F109" s="185"/>
      <c r="G109" s="185"/>
      <c r="H109" s="185"/>
      <c r="I109" s="185"/>
      <c r="J109" s="185"/>
      <c r="K109" s="185"/>
      <c r="L109" s="185"/>
      <c r="M109" s="1"/>
    </row>
  </sheetData>
  <mergeCells count="104">
    <mergeCell ref="A7:A9"/>
    <mergeCell ref="A12:B14"/>
    <mergeCell ref="C12:H12"/>
    <mergeCell ref="I12:L12"/>
    <mergeCell ref="C13:C14"/>
    <mergeCell ref="D13:G13"/>
    <mergeCell ref="I13:I14"/>
    <mergeCell ref="J13:J14"/>
    <mergeCell ref="A95:A97"/>
    <mergeCell ref="A92:B94"/>
    <mergeCell ref="C92:H92"/>
    <mergeCell ref="I92:L92"/>
    <mergeCell ref="C93:C94"/>
    <mergeCell ref="D93:G93"/>
    <mergeCell ref="I93:I94"/>
    <mergeCell ref="J93:J94"/>
    <mergeCell ref="A23:A25"/>
    <mergeCell ref="A60:B62"/>
    <mergeCell ref="C60:H60"/>
    <mergeCell ref="I60:L60"/>
    <mergeCell ref="C61:C62"/>
    <mergeCell ref="D61:G61"/>
    <mergeCell ref="I61:I62"/>
    <mergeCell ref="J61:J62"/>
    <mergeCell ref="A1:B2"/>
    <mergeCell ref="A4:B6"/>
    <mergeCell ref="C4:H4"/>
    <mergeCell ref="I4:L4"/>
    <mergeCell ref="C5:C6"/>
    <mergeCell ref="D5:G5"/>
    <mergeCell ref="I5:I6"/>
    <mergeCell ref="J5:J6"/>
    <mergeCell ref="C1:I2"/>
    <mergeCell ref="A15:A17"/>
    <mergeCell ref="A68:B70"/>
    <mergeCell ref="C68:H68"/>
    <mergeCell ref="I68:L68"/>
    <mergeCell ref="C69:C70"/>
    <mergeCell ref="D69:G69"/>
    <mergeCell ref="I69:I70"/>
    <mergeCell ref="J69:J70"/>
    <mergeCell ref="C36:H36"/>
    <mergeCell ref="I36:L36"/>
    <mergeCell ref="A44:B46"/>
    <mergeCell ref="C44:H44"/>
    <mergeCell ref="I44:L44"/>
    <mergeCell ref="C45:C46"/>
    <mergeCell ref="D45:G45"/>
    <mergeCell ref="I45:I46"/>
    <mergeCell ref="A39:A41"/>
    <mergeCell ref="A20:B22"/>
    <mergeCell ref="C20:H20"/>
    <mergeCell ref="I20:L20"/>
    <mergeCell ref="C21:C22"/>
    <mergeCell ref="D21:G21"/>
    <mergeCell ref="I21:I22"/>
    <mergeCell ref="J21:J22"/>
    <mergeCell ref="B100:F100"/>
    <mergeCell ref="B102:L102"/>
    <mergeCell ref="D53:G53"/>
    <mergeCell ref="I53:I54"/>
    <mergeCell ref="A47:A49"/>
    <mergeCell ref="A76:B78"/>
    <mergeCell ref="C76:H76"/>
    <mergeCell ref="I76:L76"/>
    <mergeCell ref="C77:C78"/>
    <mergeCell ref="D77:G77"/>
    <mergeCell ref="I77:I78"/>
    <mergeCell ref="J77:J78"/>
    <mergeCell ref="A55:A57"/>
    <mergeCell ref="A71:A73"/>
    <mergeCell ref="C84:H84"/>
    <mergeCell ref="I84:L84"/>
    <mergeCell ref="C85:C86"/>
    <mergeCell ref="D85:G85"/>
    <mergeCell ref="I85:I86"/>
    <mergeCell ref="J85:J86"/>
    <mergeCell ref="A79:A81"/>
    <mergeCell ref="A63:A65"/>
    <mergeCell ref="A87:A89"/>
    <mergeCell ref="B106:L106"/>
    <mergeCell ref="A28:B30"/>
    <mergeCell ref="C28:H28"/>
    <mergeCell ref="I28:L28"/>
    <mergeCell ref="C29:C30"/>
    <mergeCell ref="D29:G29"/>
    <mergeCell ref="I29:I30"/>
    <mergeCell ref="J29:J30"/>
    <mergeCell ref="A31:A33"/>
    <mergeCell ref="A36:B38"/>
    <mergeCell ref="C37:C38"/>
    <mergeCell ref="D37:G37"/>
    <mergeCell ref="I37:I38"/>
    <mergeCell ref="J53:J54"/>
    <mergeCell ref="J45:J46"/>
    <mergeCell ref="J37:J38"/>
    <mergeCell ref="A52:B54"/>
    <mergeCell ref="C52:H52"/>
    <mergeCell ref="I52:L52"/>
    <mergeCell ref="C53:C54"/>
    <mergeCell ref="B105:L105"/>
    <mergeCell ref="B103:L103"/>
    <mergeCell ref="B104:L104"/>
    <mergeCell ref="A84:B86"/>
  </mergeCells>
  <pageMargins left="0.59055118110236227" right="0.59055118110236227" top="0.59055118110236227" bottom="0.78740157480314965" header="0.51181102362204722" footer="0.51181102362204722"/>
  <pageSetup paperSize="9" scale="61" orientation="portrait" r:id="rId1"/>
  <headerFooter alignWithMargins="0"/>
  <rowBreaks count="1" manualBreakCount="1">
    <brk id="59" max="1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3"/>
  <dimension ref="A1:M205"/>
  <sheetViews>
    <sheetView showGridLines="0" zoomScale="70" zoomScaleNormal="70" zoomScaleSheetLayoutView="80" workbookViewId="0">
      <selection activeCell="C3" sqref="C3"/>
    </sheetView>
  </sheetViews>
  <sheetFormatPr defaultRowHeight="12.75" x14ac:dyDescent="0.2"/>
  <cols>
    <col min="1" max="1" width="14.85546875" style="170" customWidth="1"/>
    <col min="2" max="2" width="17.5703125" style="170" customWidth="1"/>
    <col min="3" max="3" width="9.7109375" style="93" customWidth="1"/>
    <col min="4" max="7" width="14.5703125" style="93" customWidth="1"/>
    <col min="8" max="8" width="12.28515625" style="93" customWidth="1"/>
    <col min="9" max="9" width="8.7109375" style="93" customWidth="1"/>
    <col min="10" max="12" width="9.7109375" style="93" customWidth="1"/>
  </cols>
  <sheetData>
    <row r="1" spans="1:12" ht="24.95" customHeight="1" x14ac:dyDescent="0.2">
      <c r="A1" s="508"/>
      <c r="B1" s="508"/>
      <c r="C1" s="524" t="s">
        <v>309</v>
      </c>
      <c r="D1" s="525"/>
      <c r="E1" s="525"/>
      <c r="F1" s="525"/>
      <c r="G1" s="525"/>
      <c r="H1" s="525"/>
      <c r="I1" s="525"/>
      <c r="K1" s="163"/>
      <c r="L1" s="163"/>
    </row>
    <row r="2" spans="1:12" ht="24.95" customHeight="1" x14ac:dyDescent="0.2">
      <c r="A2" s="508"/>
      <c r="B2" s="508"/>
      <c r="C2" s="525"/>
      <c r="D2" s="525"/>
      <c r="E2" s="525"/>
      <c r="F2" s="525"/>
      <c r="G2" s="525"/>
      <c r="H2" s="525"/>
      <c r="I2" s="525"/>
      <c r="J2" s="210" t="s">
        <v>366</v>
      </c>
      <c r="K2" s="163"/>
      <c r="L2" s="163"/>
    </row>
    <row r="3" spans="1:12" ht="20.100000000000001" customHeight="1" thickBot="1" x14ac:dyDescent="0.25">
      <c r="L3" s="94"/>
    </row>
    <row r="4" spans="1:12" ht="20.100000000000001" customHeight="1" thickTop="1" thickBot="1" x14ac:dyDescent="0.25">
      <c r="A4" s="492" t="s">
        <v>17</v>
      </c>
      <c r="B4" s="493"/>
      <c r="C4" s="499" t="s">
        <v>119</v>
      </c>
      <c r="D4" s="500"/>
      <c r="E4" s="500"/>
      <c r="F4" s="500"/>
      <c r="G4" s="500"/>
      <c r="H4" s="501"/>
      <c r="I4" s="499" t="s">
        <v>120</v>
      </c>
      <c r="J4" s="500"/>
      <c r="K4" s="500"/>
      <c r="L4" s="501"/>
    </row>
    <row r="5" spans="1:12" ht="20.100000000000001" customHeight="1" thickTop="1" x14ac:dyDescent="0.2">
      <c r="A5" s="494"/>
      <c r="B5" s="495"/>
      <c r="C5" s="512" t="s">
        <v>365</v>
      </c>
      <c r="D5" s="509" t="s">
        <v>127</v>
      </c>
      <c r="E5" s="515"/>
      <c r="F5" s="515"/>
      <c r="G5" s="516"/>
      <c r="H5" s="172" t="s">
        <v>126</v>
      </c>
      <c r="I5" s="504"/>
      <c r="J5" s="502" t="s">
        <v>365</v>
      </c>
      <c r="K5" s="166" t="s">
        <v>128</v>
      </c>
      <c r="L5" s="167" t="s">
        <v>128</v>
      </c>
    </row>
    <row r="6" spans="1:12" ht="20.100000000000001" customHeight="1" thickBot="1" x14ac:dyDescent="0.25">
      <c r="A6" s="496"/>
      <c r="B6" s="497"/>
      <c r="C6" s="514"/>
      <c r="D6" s="169" t="s">
        <v>369</v>
      </c>
      <c r="E6" s="169" t="s">
        <v>370</v>
      </c>
      <c r="F6" s="169" t="s">
        <v>371</v>
      </c>
      <c r="G6" s="169" t="s">
        <v>372</v>
      </c>
      <c r="H6" s="168" t="s">
        <v>373</v>
      </c>
      <c r="I6" s="505"/>
      <c r="J6" s="503"/>
      <c r="K6" s="199">
        <v>45527</v>
      </c>
      <c r="L6" s="198">
        <v>45533</v>
      </c>
    </row>
    <row r="7" spans="1:12" ht="20.100000000000001" customHeight="1" thickTop="1" thickBot="1" x14ac:dyDescent="0.25">
      <c r="A7" s="486" t="s">
        <v>313</v>
      </c>
      <c r="B7" s="178" t="s">
        <v>314</v>
      </c>
      <c r="C7" s="145">
        <v>1422</v>
      </c>
      <c r="D7" s="146">
        <v>1178</v>
      </c>
      <c r="E7" s="146">
        <v>1107</v>
      </c>
      <c r="F7" s="146">
        <v>1036</v>
      </c>
      <c r="G7" s="147">
        <v>942</v>
      </c>
      <c r="H7" s="148">
        <v>1079</v>
      </c>
      <c r="I7" s="149" t="s">
        <v>121</v>
      </c>
      <c r="J7" s="150">
        <v>59.3</v>
      </c>
      <c r="K7" s="150">
        <v>53.5</v>
      </c>
      <c r="L7" s="200">
        <v>51.6</v>
      </c>
    </row>
    <row r="8" spans="1:12" ht="20.100000000000001" customHeight="1" thickTop="1" thickBot="1" x14ac:dyDescent="0.25">
      <c r="A8" s="517"/>
      <c r="B8" s="179" t="s">
        <v>304</v>
      </c>
      <c r="C8" s="145">
        <v>52</v>
      </c>
      <c r="D8" s="146">
        <v>52</v>
      </c>
      <c r="E8" s="146">
        <v>49</v>
      </c>
      <c r="F8" s="146">
        <v>46</v>
      </c>
      <c r="G8" s="147">
        <v>42</v>
      </c>
      <c r="H8" s="148">
        <v>48</v>
      </c>
      <c r="I8" s="519" t="s">
        <v>349</v>
      </c>
      <c r="J8" s="520"/>
      <c r="K8" s="520"/>
      <c r="L8" s="521"/>
    </row>
    <row r="9" spans="1:12" ht="20.100000000000001" customHeight="1" thickTop="1" thickBot="1" x14ac:dyDescent="0.25">
      <c r="A9" s="518"/>
      <c r="B9" s="180" t="s">
        <v>306</v>
      </c>
      <c r="C9" s="151">
        <v>52</v>
      </c>
      <c r="D9" s="152">
        <v>50</v>
      </c>
      <c r="E9" s="152">
        <v>45</v>
      </c>
      <c r="F9" s="152">
        <v>42</v>
      </c>
      <c r="G9" s="153">
        <v>40</v>
      </c>
      <c r="H9" s="154">
        <v>45</v>
      </c>
      <c r="I9" s="162"/>
      <c r="J9" s="162"/>
      <c r="K9" s="162"/>
      <c r="L9" s="162"/>
    </row>
    <row r="10" spans="1:12" ht="20.100000000000001" customHeight="1" thickTop="1" thickBot="1" x14ac:dyDescent="0.25">
      <c r="A10" s="189" t="s">
        <v>298</v>
      </c>
      <c r="B10" s="181" t="s">
        <v>314</v>
      </c>
      <c r="C10" s="155">
        <v>1423</v>
      </c>
      <c r="D10" s="156">
        <v>1169</v>
      </c>
      <c r="E10" s="156">
        <v>1098</v>
      </c>
      <c r="F10" s="156">
        <v>1027</v>
      </c>
      <c r="G10" s="157">
        <v>938</v>
      </c>
      <c r="H10" s="158">
        <v>1072</v>
      </c>
      <c r="I10" s="162"/>
      <c r="J10" s="162"/>
      <c r="K10" s="162"/>
      <c r="L10" s="162"/>
    </row>
    <row r="11" spans="1:12" ht="21" customHeight="1" thickTop="1" thickBot="1" x14ac:dyDescent="0.25">
      <c r="I11" s="95"/>
      <c r="J11" s="95"/>
      <c r="K11" s="95"/>
      <c r="L11" s="95"/>
    </row>
    <row r="12" spans="1:12" ht="20.100000000000001" customHeight="1" thickTop="1" thickBot="1" x14ac:dyDescent="0.25">
      <c r="A12" s="492" t="s">
        <v>18</v>
      </c>
      <c r="B12" s="493"/>
      <c r="C12" s="499" t="s">
        <v>119</v>
      </c>
      <c r="D12" s="500"/>
      <c r="E12" s="500"/>
      <c r="F12" s="500"/>
      <c r="G12" s="500"/>
      <c r="H12" s="501"/>
      <c r="I12" s="499" t="s">
        <v>120</v>
      </c>
      <c r="J12" s="500"/>
      <c r="K12" s="500"/>
      <c r="L12" s="501"/>
    </row>
    <row r="13" spans="1:12" ht="20.100000000000001" customHeight="1" thickTop="1" x14ac:dyDescent="0.2">
      <c r="A13" s="494"/>
      <c r="B13" s="495"/>
      <c r="C13" s="512" t="s">
        <v>365</v>
      </c>
      <c r="D13" s="509" t="s">
        <v>127</v>
      </c>
      <c r="E13" s="515"/>
      <c r="F13" s="515"/>
      <c r="G13" s="516"/>
      <c r="H13" s="172" t="s">
        <v>126</v>
      </c>
      <c r="I13" s="504"/>
      <c r="J13" s="502" t="s">
        <v>365</v>
      </c>
      <c r="K13" s="166" t="s">
        <v>128</v>
      </c>
      <c r="L13" s="167" t="s">
        <v>128</v>
      </c>
    </row>
    <row r="14" spans="1:12" ht="20.100000000000001" customHeight="1" thickBot="1" x14ac:dyDescent="0.25">
      <c r="A14" s="496"/>
      <c r="B14" s="497"/>
      <c r="C14" s="514"/>
      <c r="D14" s="169" t="s">
        <v>369</v>
      </c>
      <c r="E14" s="169" t="s">
        <v>370</v>
      </c>
      <c r="F14" s="169" t="s">
        <v>371</v>
      </c>
      <c r="G14" s="169" t="s">
        <v>372</v>
      </c>
      <c r="H14" s="168" t="s">
        <v>373</v>
      </c>
      <c r="I14" s="505"/>
      <c r="J14" s="503"/>
      <c r="K14" s="199">
        <v>45527</v>
      </c>
      <c r="L14" s="198">
        <v>45533</v>
      </c>
    </row>
    <row r="15" spans="1:12" ht="20.100000000000001" customHeight="1" thickTop="1" thickBot="1" x14ac:dyDescent="0.25">
      <c r="A15" s="486" t="s">
        <v>297</v>
      </c>
      <c r="B15" s="178" t="s">
        <v>305</v>
      </c>
      <c r="C15" s="145">
        <v>1606</v>
      </c>
      <c r="D15" s="146">
        <v>1393</v>
      </c>
      <c r="E15" s="146">
        <v>1383</v>
      </c>
      <c r="F15" s="146">
        <v>1325</v>
      </c>
      <c r="G15" s="147">
        <v>1233</v>
      </c>
      <c r="H15" s="148">
        <v>1342</v>
      </c>
      <c r="I15" s="149" t="s">
        <v>121</v>
      </c>
      <c r="J15" s="150">
        <v>60.2</v>
      </c>
      <c r="K15" s="150">
        <v>55.2</v>
      </c>
      <c r="L15" s="200">
        <v>53.8</v>
      </c>
    </row>
    <row r="16" spans="1:12" ht="20.100000000000001" customHeight="1" thickTop="1" thickBot="1" x14ac:dyDescent="0.25">
      <c r="A16" s="517"/>
      <c r="B16" s="179" t="s">
        <v>304</v>
      </c>
      <c r="C16" s="145">
        <v>57</v>
      </c>
      <c r="D16" s="146">
        <v>60</v>
      </c>
      <c r="E16" s="146">
        <v>60</v>
      </c>
      <c r="F16" s="146">
        <v>57</v>
      </c>
      <c r="G16" s="147">
        <v>53</v>
      </c>
      <c r="H16" s="148">
        <v>58</v>
      </c>
      <c r="I16" s="519" t="s">
        <v>350</v>
      </c>
      <c r="J16" s="520"/>
      <c r="K16" s="520"/>
      <c r="L16" s="521"/>
    </row>
    <row r="17" spans="1:12" ht="20.100000000000001" customHeight="1" thickTop="1" thickBot="1" x14ac:dyDescent="0.25">
      <c r="A17" s="518"/>
      <c r="B17" s="180" t="s">
        <v>306</v>
      </c>
      <c r="C17" s="151">
        <v>56</v>
      </c>
      <c r="D17" s="152">
        <v>60</v>
      </c>
      <c r="E17" s="152">
        <v>58</v>
      </c>
      <c r="F17" s="152">
        <v>55</v>
      </c>
      <c r="G17" s="153">
        <v>51</v>
      </c>
      <c r="H17" s="154">
        <v>57</v>
      </c>
      <c r="I17" s="162"/>
      <c r="J17" s="162"/>
      <c r="K17" s="162"/>
      <c r="L17" s="162"/>
    </row>
    <row r="18" spans="1:12" ht="20.100000000000001" customHeight="1" thickTop="1" thickBot="1" x14ac:dyDescent="0.25">
      <c r="A18" s="189" t="s">
        <v>298</v>
      </c>
      <c r="B18" s="181" t="s">
        <v>305</v>
      </c>
      <c r="C18" s="155">
        <v>1578</v>
      </c>
      <c r="D18" s="156">
        <v>1388</v>
      </c>
      <c r="E18" s="156">
        <v>1392</v>
      </c>
      <c r="F18" s="156">
        <v>1345</v>
      </c>
      <c r="G18" s="157">
        <v>1223</v>
      </c>
      <c r="H18" s="158">
        <v>1349</v>
      </c>
      <c r="I18" s="162"/>
      <c r="J18" s="162"/>
      <c r="K18" s="162"/>
      <c r="L18" s="162"/>
    </row>
    <row r="19" spans="1:12" ht="21" customHeight="1" thickTop="1" thickBot="1" x14ac:dyDescent="0.25">
      <c r="I19" s="95"/>
      <c r="J19" s="95"/>
      <c r="K19" s="95"/>
      <c r="L19" s="95"/>
    </row>
    <row r="20" spans="1:12" ht="20.100000000000001" customHeight="1" thickTop="1" thickBot="1" x14ac:dyDescent="0.25">
      <c r="A20" s="492" t="s">
        <v>28</v>
      </c>
      <c r="B20" s="493"/>
      <c r="C20" s="499" t="s">
        <v>119</v>
      </c>
      <c r="D20" s="500"/>
      <c r="E20" s="500"/>
      <c r="F20" s="500"/>
      <c r="G20" s="500"/>
      <c r="H20" s="501"/>
      <c r="I20" s="499" t="s">
        <v>120</v>
      </c>
      <c r="J20" s="500"/>
      <c r="K20" s="500"/>
      <c r="L20" s="501"/>
    </row>
    <row r="21" spans="1:12" ht="20.100000000000001" customHeight="1" thickTop="1" x14ac:dyDescent="0.2">
      <c r="A21" s="494"/>
      <c r="B21" s="495"/>
      <c r="C21" s="512" t="s">
        <v>365</v>
      </c>
      <c r="D21" s="509" t="s">
        <v>127</v>
      </c>
      <c r="E21" s="515"/>
      <c r="F21" s="515"/>
      <c r="G21" s="516"/>
      <c r="H21" s="172" t="s">
        <v>126</v>
      </c>
      <c r="I21" s="504"/>
      <c r="J21" s="502" t="s">
        <v>365</v>
      </c>
      <c r="K21" s="166" t="s">
        <v>128</v>
      </c>
      <c r="L21" s="167" t="s">
        <v>128</v>
      </c>
    </row>
    <row r="22" spans="1:12" ht="20.100000000000001" customHeight="1" thickBot="1" x14ac:dyDescent="0.25">
      <c r="A22" s="496"/>
      <c r="B22" s="497"/>
      <c r="C22" s="514"/>
      <c r="D22" s="169" t="s">
        <v>369</v>
      </c>
      <c r="E22" s="169" t="s">
        <v>370</v>
      </c>
      <c r="F22" s="169" t="s">
        <v>371</v>
      </c>
      <c r="G22" s="169" t="s">
        <v>372</v>
      </c>
      <c r="H22" s="168" t="s">
        <v>373</v>
      </c>
      <c r="I22" s="505"/>
      <c r="J22" s="503"/>
      <c r="K22" s="199">
        <v>45527</v>
      </c>
      <c r="L22" s="198">
        <v>45533</v>
      </c>
    </row>
    <row r="23" spans="1:12" ht="20.100000000000001" customHeight="1" thickTop="1" thickBot="1" x14ac:dyDescent="0.25">
      <c r="A23" s="486" t="s">
        <v>297</v>
      </c>
      <c r="B23" s="178" t="s">
        <v>305</v>
      </c>
      <c r="C23" s="145">
        <v>572</v>
      </c>
      <c r="D23" s="146">
        <v>479</v>
      </c>
      <c r="E23" s="146">
        <v>735</v>
      </c>
      <c r="F23" s="146">
        <v>432</v>
      </c>
      <c r="G23" s="147">
        <v>443</v>
      </c>
      <c r="H23" s="148">
        <v>518</v>
      </c>
      <c r="I23" s="149" t="s">
        <v>121</v>
      </c>
      <c r="J23" s="150">
        <v>73.3</v>
      </c>
      <c r="K23" s="150">
        <v>68.099999999999994</v>
      </c>
      <c r="L23" s="200">
        <v>66.599999999999994</v>
      </c>
    </row>
    <row r="24" spans="1:12" ht="20.100000000000001" customHeight="1" thickTop="1" thickBot="1" x14ac:dyDescent="0.25">
      <c r="A24" s="517"/>
      <c r="B24" s="179" t="s">
        <v>304</v>
      </c>
      <c r="C24" s="145">
        <v>79</v>
      </c>
      <c r="D24" s="146">
        <v>76</v>
      </c>
      <c r="E24" s="146">
        <v>117</v>
      </c>
      <c r="F24" s="146">
        <v>69</v>
      </c>
      <c r="G24" s="147">
        <v>70</v>
      </c>
      <c r="H24" s="148">
        <v>82</v>
      </c>
      <c r="I24" s="519" t="s">
        <v>351</v>
      </c>
      <c r="J24" s="520"/>
      <c r="K24" s="520"/>
      <c r="L24" s="521"/>
    </row>
    <row r="25" spans="1:12" ht="20.100000000000001" customHeight="1" thickTop="1" thickBot="1" x14ac:dyDescent="0.25">
      <c r="A25" s="518"/>
      <c r="B25" s="180" t="s">
        <v>306</v>
      </c>
      <c r="C25" s="151">
        <v>79</v>
      </c>
      <c r="D25" s="152">
        <v>76</v>
      </c>
      <c r="E25" s="152">
        <v>116</v>
      </c>
      <c r="F25" s="152">
        <v>68</v>
      </c>
      <c r="G25" s="153">
        <v>70</v>
      </c>
      <c r="H25" s="154">
        <v>82</v>
      </c>
      <c r="I25" s="162"/>
      <c r="J25" s="162"/>
      <c r="K25" s="162"/>
      <c r="L25" s="162"/>
    </row>
    <row r="26" spans="1:12" ht="20.100000000000001" customHeight="1" thickTop="1" thickBot="1" x14ac:dyDescent="0.25">
      <c r="A26" s="189" t="s">
        <v>298</v>
      </c>
      <c r="B26" s="181" t="s">
        <v>305</v>
      </c>
      <c r="C26" s="155">
        <v>579</v>
      </c>
      <c r="D26" s="156">
        <v>484</v>
      </c>
      <c r="E26" s="156">
        <v>742</v>
      </c>
      <c r="F26" s="156">
        <v>436</v>
      </c>
      <c r="G26" s="157">
        <v>447</v>
      </c>
      <c r="H26" s="158">
        <v>523</v>
      </c>
      <c r="I26" s="162"/>
      <c r="J26" s="162"/>
      <c r="K26" s="162"/>
      <c r="L26" s="162"/>
    </row>
    <row r="27" spans="1:12" ht="21" customHeight="1" thickTop="1" thickBot="1" x14ac:dyDescent="0.25">
      <c r="I27" s="95"/>
      <c r="J27" s="95"/>
      <c r="K27" s="95"/>
      <c r="L27" s="95"/>
    </row>
    <row r="28" spans="1:12" ht="20.100000000000001" customHeight="1" thickTop="1" thickBot="1" x14ac:dyDescent="0.25">
      <c r="A28" s="492" t="s">
        <v>38</v>
      </c>
      <c r="B28" s="493"/>
      <c r="C28" s="499" t="s">
        <v>119</v>
      </c>
      <c r="D28" s="500"/>
      <c r="E28" s="500"/>
      <c r="F28" s="500"/>
      <c r="G28" s="500"/>
      <c r="H28" s="501"/>
      <c r="I28" s="499" t="s">
        <v>120</v>
      </c>
      <c r="J28" s="500"/>
      <c r="K28" s="500"/>
      <c r="L28" s="501"/>
    </row>
    <row r="29" spans="1:12" ht="20.100000000000001" customHeight="1" thickTop="1" x14ac:dyDescent="0.2">
      <c r="A29" s="494"/>
      <c r="B29" s="495"/>
      <c r="C29" s="512" t="s">
        <v>365</v>
      </c>
      <c r="D29" s="509" t="s">
        <v>127</v>
      </c>
      <c r="E29" s="515"/>
      <c r="F29" s="515"/>
      <c r="G29" s="516"/>
      <c r="H29" s="172" t="s">
        <v>126</v>
      </c>
      <c r="I29" s="504"/>
      <c r="J29" s="502" t="s">
        <v>365</v>
      </c>
      <c r="K29" s="166" t="s">
        <v>128</v>
      </c>
      <c r="L29" s="167" t="s">
        <v>128</v>
      </c>
    </row>
    <row r="30" spans="1:12" ht="20.100000000000001" customHeight="1" thickBot="1" x14ac:dyDescent="0.25">
      <c r="A30" s="496"/>
      <c r="B30" s="497"/>
      <c r="C30" s="514"/>
      <c r="D30" s="169" t="s">
        <v>369</v>
      </c>
      <c r="E30" s="169" t="s">
        <v>370</v>
      </c>
      <c r="F30" s="169" t="s">
        <v>371</v>
      </c>
      <c r="G30" s="169" t="s">
        <v>372</v>
      </c>
      <c r="H30" s="168" t="s">
        <v>373</v>
      </c>
      <c r="I30" s="505"/>
      <c r="J30" s="503"/>
      <c r="K30" s="199">
        <v>45527</v>
      </c>
      <c r="L30" s="198">
        <v>45533</v>
      </c>
    </row>
    <row r="31" spans="1:12" ht="20.100000000000001" customHeight="1" thickTop="1" thickBot="1" x14ac:dyDescent="0.25">
      <c r="A31" s="486" t="s">
        <v>297</v>
      </c>
      <c r="B31" s="178" t="s">
        <v>305</v>
      </c>
      <c r="C31" s="145">
        <v>770</v>
      </c>
      <c r="D31" s="146">
        <v>568</v>
      </c>
      <c r="E31" s="146">
        <v>598</v>
      </c>
      <c r="F31" s="146">
        <v>466</v>
      </c>
      <c r="G31" s="147">
        <v>527</v>
      </c>
      <c r="H31" s="148">
        <v>545</v>
      </c>
      <c r="I31" s="149" t="s">
        <v>121</v>
      </c>
      <c r="J31" s="150">
        <v>47.3</v>
      </c>
      <c r="K31" s="150">
        <v>44.8</v>
      </c>
      <c r="L31" s="200">
        <v>44.3</v>
      </c>
    </row>
    <row r="32" spans="1:12" ht="20.100000000000001" customHeight="1" thickTop="1" thickBot="1" x14ac:dyDescent="0.25">
      <c r="A32" s="517"/>
      <c r="B32" s="179" t="s">
        <v>304</v>
      </c>
      <c r="C32" s="145">
        <v>50</v>
      </c>
      <c r="D32" s="146">
        <v>44</v>
      </c>
      <c r="E32" s="146">
        <v>47</v>
      </c>
      <c r="F32" s="146">
        <v>36</v>
      </c>
      <c r="G32" s="147">
        <v>41</v>
      </c>
      <c r="H32" s="148">
        <v>43</v>
      </c>
      <c r="I32" s="519" t="s">
        <v>352</v>
      </c>
      <c r="J32" s="520"/>
      <c r="K32" s="520"/>
      <c r="L32" s="521"/>
    </row>
    <row r="33" spans="1:12" ht="20.100000000000001" customHeight="1" thickTop="1" thickBot="1" x14ac:dyDescent="0.25">
      <c r="A33" s="518"/>
      <c r="B33" s="180" t="s">
        <v>306</v>
      </c>
      <c r="C33" s="151">
        <v>49</v>
      </c>
      <c r="D33" s="152">
        <v>44</v>
      </c>
      <c r="E33" s="152">
        <v>47</v>
      </c>
      <c r="F33" s="152">
        <v>36</v>
      </c>
      <c r="G33" s="153">
        <v>41</v>
      </c>
      <c r="H33" s="154">
        <v>42</v>
      </c>
      <c r="I33" s="162"/>
      <c r="J33" s="162"/>
      <c r="K33" s="162"/>
      <c r="L33" s="162"/>
    </row>
    <row r="34" spans="1:12" ht="20.100000000000001" customHeight="1" thickTop="1" thickBot="1" x14ac:dyDescent="0.25">
      <c r="A34" s="189" t="s">
        <v>298</v>
      </c>
      <c r="B34" s="181" t="s">
        <v>305</v>
      </c>
      <c r="C34" s="155">
        <v>785</v>
      </c>
      <c r="D34" s="156">
        <v>578</v>
      </c>
      <c r="E34" s="156">
        <v>609</v>
      </c>
      <c r="F34" s="156">
        <v>475</v>
      </c>
      <c r="G34" s="157">
        <v>537</v>
      </c>
      <c r="H34" s="158">
        <v>555</v>
      </c>
      <c r="I34" s="162"/>
      <c r="J34" s="162"/>
      <c r="K34" s="162"/>
      <c r="L34" s="162"/>
    </row>
    <row r="35" spans="1:12" ht="21" customHeight="1" thickTop="1" thickBot="1" x14ac:dyDescent="0.25">
      <c r="I35" s="95"/>
      <c r="J35" s="95"/>
      <c r="K35" s="95"/>
      <c r="L35" s="95"/>
    </row>
    <row r="36" spans="1:12" ht="20.100000000000001" customHeight="1" thickTop="1" thickBot="1" x14ac:dyDescent="0.25">
      <c r="A36" s="492" t="s">
        <v>26</v>
      </c>
      <c r="B36" s="493"/>
      <c r="C36" s="499" t="s">
        <v>119</v>
      </c>
      <c r="D36" s="500"/>
      <c r="E36" s="500"/>
      <c r="F36" s="500"/>
      <c r="G36" s="500"/>
      <c r="H36" s="501"/>
      <c r="I36" s="499" t="s">
        <v>120</v>
      </c>
      <c r="J36" s="500"/>
      <c r="K36" s="500"/>
      <c r="L36" s="501"/>
    </row>
    <row r="37" spans="1:12" ht="20.100000000000001" customHeight="1" thickTop="1" x14ac:dyDescent="0.2">
      <c r="A37" s="494"/>
      <c r="B37" s="495"/>
      <c r="C37" s="512" t="s">
        <v>365</v>
      </c>
      <c r="D37" s="509" t="s">
        <v>127</v>
      </c>
      <c r="E37" s="515"/>
      <c r="F37" s="515"/>
      <c r="G37" s="516"/>
      <c r="H37" s="172" t="s">
        <v>126</v>
      </c>
      <c r="I37" s="504"/>
      <c r="J37" s="502" t="s">
        <v>365</v>
      </c>
      <c r="K37" s="166" t="s">
        <v>128</v>
      </c>
      <c r="L37" s="167" t="s">
        <v>128</v>
      </c>
    </row>
    <row r="38" spans="1:12" ht="20.100000000000001" customHeight="1" thickBot="1" x14ac:dyDescent="0.25">
      <c r="A38" s="496"/>
      <c r="B38" s="497"/>
      <c r="C38" s="514"/>
      <c r="D38" s="169" t="s">
        <v>369</v>
      </c>
      <c r="E38" s="169" t="s">
        <v>370</v>
      </c>
      <c r="F38" s="169" t="s">
        <v>371</v>
      </c>
      <c r="G38" s="169" t="s">
        <v>372</v>
      </c>
      <c r="H38" s="168" t="s">
        <v>373</v>
      </c>
      <c r="I38" s="505"/>
      <c r="J38" s="503"/>
      <c r="K38" s="199">
        <v>45527</v>
      </c>
      <c r="L38" s="198">
        <v>45533</v>
      </c>
    </row>
    <row r="39" spans="1:12" ht="20.100000000000001" customHeight="1" thickTop="1" thickBot="1" x14ac:dyDescent="0.25">
      <c r="A39" s="486" t="s">
        <v>297</v>
      </c>
      <c r="B39" s="178" t="s">
        <v>305</v>
      </c>
      <c r="C39" s="145">
        <v>6392</v>
      </c>
      <c r="D39" s="146">
        <v>5390</v>
      </c>
      <c r="E39" s="146">
        <v>5278</v>
      </c>
      <c r="F39" s="146">
        <v>5400</v>
      </c>
      <c r="G39" s="147">
        <v>5018</v>
      </c>
      <c r="H39" s="148">
        <v>5308</v>
      </c>
      <c r="I39" s="149" t="s">
        <v>121</v>
      </c>
      <c r="J39" s="150">
        <v>88.5</v>
      </c>
      <c r="K39" s="150">
        <v>76.599999999999994</v>
      </c>
      <c r="L39" s="200">
        <v>72.5</v>
      </c>
    </row>
    <row r="40" spans="1:12" ht="20.100000000000001" customHeight="1" thickTop="1" thickBot="1" x14ac:dyDescent="0.25">
      <c r="A40" s="517"/>
      <c r="B40" s="179" t="s">
        <v>304</v>
      </c>
      <c r="C40" s="145">
        <v>62</v>
      </c>
      <c r="D40" s="146">
        <v>62</v>
      </c>
      <c r="E40" s="146">
        <v>60</v>
      </c>
      <c r="F40" s="146">
        <v>62</v>
      </c>
      <c r="G40" s="147">
        <v>57</v>
      </c>
      <c r="H40" s="148">
        <v>61</v>
      </c>
      <c r="I40" s="519" t="s">
        <v>353</v>
      </c>
      <c r="J40" s="520"/>
      <c r="K40" s="520"/>
      <c r="L40" s="521"/>
    </row>
    <row r="41" spans="1:12" ht="20.100000000000001" customHeight="1" thickTop="1" thickBot="1" x14ac:dyDescent="0.25">
      <c r="A41" s="518"/>
      <c r="B41" s="180" t="s">
        <v>306</v>
      </c>
      <c r="C41" s="151">
        <v>61</v>
      </c>
      <c r="D41" s="152">
        <v>61</v>
      </c>
      <c r="E41" s="152">
        <v>60</v>
      </c>
      <c r="F41" s="152">
        <v>61</v>
      </c>
      <c r="G41" s="153">
        <v>57</v>
      </c>
      <c r="H41" s="154">
        <v>60</v>
      </c>
      <c r="I41" s="162"/>
      <c r="J41" s="162"/>
      <c r="K41" s="162"/>
      <c r="L41" s="162"/>
    </row>
    <row r="42" spans="1:12" ht="20.100000000000001" customHeight="1" thickTop="1" thickBot="1" x14ac:dyDescent="0.25">
      <c r="A42" s="189" t="s">
        <v>298</v>
      </c>
      <c r="B42" s="181" t="s">
        <v>305</v>
      </c>
      <c r="C42" s="155">
        <v>6679</v>
      </c>
      <c r="D42" s="156">
        <v>5650</v>
      </c>
      <c r="E42" s="156">
        <v>5516</v>
      </c>
      <c r="F42" s="156">
        <v>5613</v>
      </c>
      <c r="G42" s="157">
        <v>5241</v>
      </c>
      <c r="H42" s="158">
        <v>5545</v>
      </c>
      <c r="I42" s="162"/>
      <c r="J42" s="162"/>
      <c r="K42" s="162"/>
      <c r="L42" s="162"/>
    </row>
    <row r="43" spans="1:12" ht="21" customHeight="1" thickTop="1" thickBot="1" x14ac:dyDescent="0.25">
      <c r="I43" s="95"/>
      <c r="J43" s="95"/>
      <c r="K43" s="95"/>
      <c r="L43" s="95"/>
    </row>
    <row r="44" spans="1:12" ht="20.100000000000001" customHeight="1" thickTop="1" thickBot="1" x14ac:dyDescent="0.25">
      <c r="A44" s="492" t="s">
        <v>48</v>
      </c>
      <c r="B44" s="493"/>
      <c r="C44" s="499" t="s">
        <v>119</v>
      </c>
      <c r="D44" s="500"/>
      <c r="E44" s="500"/>
      <c r="F44" s="500"/>
      <c r="G44" s="500"/>
      <c r="H44" s="501"/>
      <c r="I44" s="499" t="s">
        <v>120</v>
      </c>
      <c r="J44" s="500"/>
      <c r="K44" s="500"/>
      <c r="L44" s="501"/>
    </row>
    <row r="45" spans="1:12" ht="20.100000000000001" customHeight="1" thickTop="1" x14ac:dyDescent="0.2">
      <c r="A45" s="494"/>
      <c r="B45" s="495"/>
      <c r="C45" s="512" t="s">
        <v>365</v>
      </c>
      <c r="D45" s="509" t="s">
        <v>127</v>
      </c>
      <c r="E45" s="515"/>
      <c r="F45" s="515"/>
      <c r="G45" s="516"/>
      <c r="H45" s="172" t="s">
        <v>126</v>
      </c>
      <c r="I45" s="504"/>
      <c r="J45" s="502" t="s">
        <v>365</v>
      </c>
      <c r="K45" s="166" t="s">
        <v>128</v>
      </c>
      <c r="L45" s="167" t="s">
        <v>128</v>
      </c>
    </row>
    <row r="46" spans="1:12" ht="20.100000000000001" customHeight="1" thickBot="1" x14ac:dyDescent="0.25">
      <c r="A46" s="496"/>
      <c r="B46" s="497"/>
      <c r="C46" s="514"/>
      <c r="D46" s="169" t="s">
        <v>369</v>
      </c>
      <c r="E46" s="169" t="s">
        <v>370</v>
      </c>
      <c r="F46" s="169" t="s">
        <v>371</v>
      </c>
      <c r="G46" s="169" t="s">
        <v>372</v>
      </c>
      <c r="H46" s="168" t="s">
        <v>373</v>
      </c>
      <c r="I46" s="505"/>
      <c r="J46" s="503"/>
      <c r="K46" s="199">
        <v>45527</v>
      </c>
      <c r="L46" s="198">
        <v>45533</v>
      </c>
    </row>
    <row r="47" spans="1:12" ht="20.100000000000001" customHeight="1" thickTop="1" thickBot="1" x14ac:dyDescent="0.25">
      <c r="A47" s="486" t="s">
        <v>297</v>
      </c>
      <c r="B47" s="178" t="s">
        <v>305</v>
      </c>
      <c r="C47" s="145">
        <v>7530</v>
      </c>
      <c r="D47" s="146">
        <v>3843</v>
      </c>
      <c r="E47" s="146">
        <v>2547</v>
      </c>
      <c r="F47" s="146">
        <v>1915</v>
      </c>
      <c r="G47" s="147">
        <v>1833</v>
      </c>
      <c r="H47" s="148">
        <v>2769</v>
      </c>
      <c r="I47" s="149" t="s">
        <v>121</v>
      </c>
      <c r="J47" s="150">
        <v>92</v>
      </c>
      <c r="K47" s="150">
        <v>74.099999999999994</v>
      </c>
      <c r="L47" s="200">
        <v>68.099999999999994</v>
      </c>
    </row>
    <row r="48" spans="1:12" ht="20.100000000000001" customHeight="1" thickTop="1" thickBot="1" x14ac:dyDescent="0.25">
      <c r="A48" s="517"/>
      <c r="B48" s="179" t="s">
        <v>304</v>
      </c>
      <c r="C48" s="145">
        <v>165</v>
      </c>
      <c r="D48" s="146">
        <v>102</v>
      </c>
      <c r="E48" s="146">
        <v>67</v>
      </c>
      <c r="F48" s="146">
        <v>51</v>
      </c>
      <c r="G48" s="147">
        <v>48</v>
      </c>
      <c r="H48" s="148">
        <v>73</v>
      </c>
      <c r="I48" s="519" t="s">
        <v>354</v>
      </c>
      <c r="J48" s="520"/>
      <c r="K48" s="520"/>
      <c r="L48" s="521"/>
    </row>
    <row r="49" spans="1:12" ht="20.100000000000001" customHeight="1" thickTop="1" thickBot="1" x14ac:dyDescent="0.25">
      <c r="A49" s="518"/>
      <c r="B49" s="180" t="s">
        <v>306</v>
      </c>
      <c r="C49" s="151">
        <v>131</v>
      </c>
      <c r="D49" s="152">
        <v>99</v>
      </c>
      <c r="E49" s="152">
        <v>50</v>
      </c>
      <c r="F49" s="152">
        <v>45</v>
      </c>
      <c r="G49" s="153">
        <v>44</v>
      </c>
      <c r="H49" s="154">
        <v>65</v>
      </c>
      <c r="I49" s="162"/>
      <c r="J49" s="162"/>
      <c r="K49" s="162"/>
      <c r="L49" s="162"/>
    </row>
    <row r="50" spans="1:12" ht="20.100000000000001" customHeight="1" thickTop="1" thickBot="1" x14ac:dyDescent="0.25">
      <c r="A50" s="189" t="s">
        <v>298</v>
      </c>
      <c r="B50" s="181" t="s">
        <v>305</v>
      </c>
      <c r="C50" s="155">
        <v>7618</v>
      </c>
      <c r="D50" s="156">
        <v>3934</v>
      </c>
      <c r="E50" s="156">
        <v>2597</v>
      </c>
      <c r="F50" s="156">
        <v>1943</v>
      </c>
      <c r="G50" s="157">
        <v>1852</v>
      </c>
      <c r="H50" s="158">
        <v>2822</v>
      </c>
      <c r="I50" s="162"/>
      <c r="J50" s="162"/>
      <c r="K50" s="162"/>
      <c r="L50" s="162"/>
    </row>
    <row r="51" spans="1:12" ht="21" customHeight="1" thickTop="1" thickBot="1" x14ac:dyDescent="0.25">
      <c r="I51" s="95"/>
      <c r="J51" s="95"/>
      <c r="K51" s="95"/>
      <c r="L51" s="95"/>
    </row>
    <row r="52" spans="1:12" ht="20.100000000000001" customHeight="1" thickTop="1" thickBot="1" x14ac:dyDescent="0.25">
      <c r="A52" s="492" t="s">
        <v>55</v>
      </c>
      <c r="B52" s="493"/>
      <c r="C52" s="499" t="s">
        <v>119</v>
      </c>
      <c r="D52" s="500"/>
      <c r="E52" s="500"/>
      <c r="F52" s="500"/>
      <c r="G52" s="500"/>
      <c r="H52" s="501"/>
      <c r="I52" s="499" t="s">
        <v>120</v>
      </c>
      <c r="J52" s="500"/>
      <c r="K52" s="500"/>
      <c r="L52" s="501"/>
    </row>
    <row r="53" spans="1:12" ht="20.100000000000001" customHeight="1" thickTop="1" x14ac:dyDescent="0.2">
      <c r="A53" s="494"/>
      <c r="B53" s="495"/>
      <c r="C53" s="512" t="s">
        <v>365</v>
      </c>
      <c r="D53" s="509" t="s">
        <v>127</v>
      </c>
      <c r="E53" s="515"/>
      <c r="F53" s="515"/>
      <c r="G53" s="516"/>
      <c r="H53" s="172" t="s">
        <v>126</v>
      </c>
      <c r="I53" s="504"/>
      <c r="J53" s="502" t="s">
        <v>365</v>
      </c>
      <c r="K53" s="166" t="s">
        <v>128</v>
      </c>
      <c r="L53" s="167" t="s">
        <v>128</v>
      </c>
    </row>
    <row r="54" spans="1:12" ht="20.100000000000001" customHeight="1" thickBot="1" x14ac:dyDescent="0.25">
      <c r="A54" s="496"/>
      <c r="B54" s="497"/>
      <c r="C54" s="514"/>
      <c r="D54" s="169" t="s">
        <v>369</v>
      </c>
      <c r="E54" s="169" t="s">
        <v>370</v>
      </c>
      <c r="F54" s="169" t="s">
        <v>371</v>
      </c>
      <c r="G54" s="169" t="s">
        <v>372</v>
      </c>
      <c r="H54" s="168" t="s">
        <v>373</v>
      </c>
      <c r="I54" s="505"/>
      <c r="J54" s="503"/>
      <c r="K54" s="199">
        <v>45527</v>
      </c>
      <c r="L54" s="198">
        <v>45533</v>
      </c>
    </row>
    <row r="55" spans="1:12" ht="20.100000000000001" customHeight="1" thickTop="1" thickBot="1" x14ac:dyDescent="0.25">
      <c r="A55" s="486" t="s">
        <v>297</v>
      </c>
      <c r="B55" s="178" t="s">
        <v>305</v>
      </c>
      <c r="C55" s="145">
        <v>9734</v>
      </c>
      <c r="D55" s="146">
        <v>3075</v>
      </c>
      <c r="E55" s="146">
        <v>2316</v>
      </c>
      <c r="F55" s="146">
        <v>1826</v>
      </c>
      <c r="G55" s="147">
        <v>3183</v>
      </c>
      <c r="H55" s="148">
        <v>2635</v>
      </c>
      <c r="I55" s="149" t="s">
        <v>121</v>
      </c>
      <c r="J55" s="150">
        <v>93.4</v>
      </c>
      <c r="K55" s="150">
        <v>68.599999999999994</v>
      </c>
      <c r="L55" s="200">
        <v>65.099999999999994</v>
      </c>
    </row>
    <row r="56" spans="1:12" ht="20.100000000000001" customHeight="1" thickTop="1" thickBot="1" x14ac:dyDescent="0.25">
      <c r="A56" s="517"/>
      <c r="B56" s="179" t="s">
        <v>304</v>
      </c>
      <c r="C56" s="145">
        <v>214</v>
      </c>
      <c r="D56" s="146">
        <v>68</v>
      </c>
      <c r="E56" s="146">
        <v>51</v>
      </c>
      <c r="F56" s="146">
        <v>40</v>
      </c>
      <c r="G56" s="147">
        <v>70</v>
      </c>
      <c r="H56" s="148">
        <v>58</v>
      </c>
      <c r="I56" s="519" t="s">
        <v>355</v>
      </c>
      <c r="J56" s="520"/>
      <c r="K56" s="520"/>
      <c r="L56" s="521"/>
    </row>
    <row r="57" spans="1:12" ht="20.100000000000001" customHeight="1" thickTop="1" thickBot="1" x14ac:dyDescent="0.25">
      <c r="A57" s="518"/>
      <c r="B57" s="180" t="s">
        <v>306</v>
      </c>
      <c r="C57" s="151">
        <v>110</v>
      </c>
      <c r="D57" s="152">
        <v>66</v>
      </c>
      <c r="E57" s="152">
        <v>49</v>
      </c>
      <c r="F57" s="152">
        <v>39</v>
      </c>
      <c r="G57" s="153">
        <v>69</v>
      </c>
      <c r="H57" s="154">
        <v>57</v>
      </c>
      <c r="I57" s="162"/>
      <c r="J57" s="162"/>
      <c r="K57" s="162"/>
      <c r="L57" s="162"/>
    </row>
    <row r="58" spans="1:12" ht="20.100000000000001" customHeight="1" thickTop="1" thickBot="1" x14ac:dyDescent="0.25">
      <c r="A58" s="189" t="s">
        <v>298</v>
      </c>
      <c r="B58" s="181" t="s">
        <v>305</v>
      </c>
      <c r="C58" s="155">
        <v>9708</v>
      </c>
      <c r="D58" s="156">
        <v>3101</v>
      </c>
      <c r="E58" s="156">
        <v>2332</v>
      </c>
      <c r="F58" s="156">
        <v>1823</v>
      </c>
      <c r="G58" s="157">
        <v>3175</v>
      </c>
      <c r="H58" s="158">
        <v>2645</v>
      </c>
      <c r="I58" s="162"/>
      <c r="J58" s="162"/>
      <c r="K58" s="162"/>
      <c r="L58" s="162"/>
    </row>
    <row r="59" spans="1:12" ht="21" customHeight="1" thickTop="1" thickBot="1" x14ac:dyDescent="0.25">
      <c r="I59" s="95"/>
      <c r="J59" s="95"/>
      <c r="K59" s="95"/>
      <c r="L59" s="95"/>
    </row>
    <row r="60" spans="1:12" ht="20.100000000000001" customHeight="1" thickTop="1" thickBot="1" x14ac:dyDescent="0.25">
      <c r="A60" s="492" t="s">
        <v>60</v>
      </c>
      <c r="B60" s="493"/>
      <c r="C60" s="499" t="s">
        <v>119</v>
      </c>
      <c r="D60" s="500"/>
      <c r="E60" s="500"/>
      <c r="F60" s="500"/>
      <c r="G60" s="500"/>
      <c r="H60" s="501"/>
      <c r="I60" s="499" t="s">
        <v>120</v>
      </c>
      <c r="J60" s="500"/>
      <c r="K60" s="500"/>
      <c r="L60" s="501"/>
    </row>
    <row r="61" spans="1:12" ht="20.100000000000001" customHeight="1" thickTop="1" x14ac:dyDescent="0.2">
      <c r="A61" s="494"/>
      <c r="B61" s="495"/>
      <c r="C61" s="512" t="s">
        <v>365</v>
      </c>
      <c r="D61" s="509" t="s">
        <v>127</v>
      </c>
      <c r="E61" s="515"/>
      <c r="F61" s="515"/>
      <c r="G61" s="516"/>
      <c r="H61" s="172" t="s">
        <v>126</v>
      </c>
      <c r="I61" s="504"/>
      <c r="J61" s="502" t="s">
        <v>365</v>
      </c>
      <c r="K61" s="166" t="s">
        <v>128</v>
      </c>
      <c r="L61" s="167" t="s">
        <v>128</v>
      </c>
    </row>
    <row r="62" spans="1:12" ht="20.100000000000001" customHeight="1" thickBot="1" x14ac:dyDescent="0.25">
      <c r="A62" s="496"/>
      <c r="B62" s="497"/>
      <c r="C62" s="514"/>
      <c r="D62" s="169" t="s">
        <v>369</v>
      </c>
      <c r="E62" s="169" t="s">
        <v>370</v>
      </c>
      <c r="F62" s="169" t="s">
        <v>371</v>
      </c>
      <c r="G62" s="169" t="s">
        <v>372</v>
      </c>
      <c r="H62" s="168" t="s">
        <v>373</v>
      </c>
      <c r="I62" s="505"/>
      <c r="J62" s="503"/>
      <c r="K62" s="199">
        <v>45527</v>
      </c>
      <c r="L62" s="198">
        <v>45533</v>
      </c>
    </row>
    <row r="63" spans="1:12" ht="20.100000000000001" customHeight="1" thickTop="1" thickBot="1" x14ac:dyDescent="0.25">
      <c r="A63" s="486" t="s">
        <v>297</v>
      </c>
      <c r="B63" s="178" t="s">
        <v>305</v>
      </c>
      <c r="C63" s="145">
        <v>1237</v>
      </c>
      <c r="D63" s="146">
        <v>809</v>
      </c>
      <c r="E63" s="146">
        <v>653</v>
      </c>
      <c r="F63" s="146">
        <v>529</v>
      </c>
      <c r="G63" s="147">
        <v>826</v>
      </c>
      <c r="H63" s="148">
        <v>697</v>
      </c>
      <c r="I63" s="149" t="s">
        <v>121</v>
      </c>
      <c r="J63" s="150">
        <v>85.8</v>
      </c>
      <c r="K63" s="150">
        <v>77</v>
      </c>
      <c r="L63" s="200">
        <v>74.900000000000006</v>
      </c>
    </row>
    <row r="64" spans="1:12" ht="20.100000000000001" customHeight="1" thickTop="1" thickBot="1" x14ac:dyDescent="0.25">
      <c r="A64" s="517"/>
      <c r="B64" s="179" t="s">
        <v>304</v>
      </c>
      <c r="C64" s="145">
        <v>103</v>
      </c>
      <c r="D64" s="146">
        <v>71</v>
      </c>
      <c r="E64" s="146">
        <v>57</v>
      </c>
      <c r="F64" s="146">
        <v>46</v>
      </c>
      <c r="G64" s="147">
        <v>72</v>
      </c>
      <c r="H64" s="148">
        <v>61</v>
      </c>
      <c r="I64" s="519" t="s">
        <v>356</v>
      </c>
      <c r="J64" s="520"/>
      <c r="K64" s="520"/>
      <c r="L64" s="521"/>
    </row>
    <row r="65" spans="1:12" ht="20.100000000000001" customHeight="1" thickTop="1" thickBot="1" x14ac:dyDescent="0.25">
      <c r="A65" s="518"/>
      <c r="B65" s="180" t="s">
        <v>306</v>
      </c>
      <c r="C65" s="151">
        <v>56</v>
      </c>
      <c r="D65" s="152">
        <v>47</v>
      </c>
      <c r="E65" s="152">
        <v>38</v>
      </c>
      <c r="F65" s="152">
        <v>29</v>
      </c>
      <c r="G65" s="153">
        <v>39</v>
      </c>
      <c r="H65" s="154">
        <v>38</v>
      </c>
      <c r="I65" s="162"/>
      <c r="J65" s="162"/>
      <c r="K65" s="162"/>
      <c r="L65" s="162"/>
    </row>
    <row r="66" spans="1:12" ht="20.100000000000001" customHeight="1" thickTop="1" thickBot="1" x14ac:dyDescent="0.25">
      <c r="A66" s="189" t="s">
        <v>298</v>
      </c>
      <c r="B66" s="181" t="s">
        <v>305</v>
      </c>
      <c r="C66" s="155">
        <v>1219</v>
      </c>
      <c r="D66" s="156">
        <v>805</v>
      </c>
      <c r="E66" s="156">
        <v>652</v>
      </c>
      <c r="F66" s="156">
        <v>526</v>
      </c>
      <c r="G66" s="157">
        <v>789</v>
      </c>
      <c r="H66" s="158">
        <v>687</v>
      </c>
      <c r="I66" s="162"/>
      <c r="J66" s="162"/>
      <c r="K66" s="162"/>
      <c r="L66" s="162"/>
    </row>
    <row r="67" spans="1:12" ht="21" customHeight="1" thickTop="1" thickBot="1" x14ac:dyDescent="0.25">
      <c r="I67" s="95"/>
      <c r="J67" s="95"/>
      <c r="K67" s="95"/>
      <c r="L67" s="95"/>
    </row>
    <row r="68" spans="1:12" ht="20.100000000000001" customHeight="1" thickTop="1" thickBot="1" x14ac:dyDescent="0.25">
      <c r="A68" s="492" t="s">
        <v>65</v>
      </c>
      <c r="B68" s="493"/>
      <c r="C68" s="499" t="s">
        <v>119</v>
      </c>
      <c r="D68" s="500"/>
      <c r="E68" s="500"/>
      <c r="F68" s="500"/>
      <c r="G68" s="500"/>
      <c r="H68" s="501"/>
      <c r="I68" s="499" t="s">
        <v>120</v>
      </c>
      <c r="J68" s="500"/>
      <c r="K68" s="500"/>
      <c r="L68" s="501"/>
    </row>
    <row r="69" spans="1:12" ht="20.100000000000001" customHeight="1" thickTop="1" x14ac:dyDescent="0.2">
      <c r="A69" s="494"/>
      <c r="B69" s="495"/>
      <c r="C69" s="512" t="s">
        <v>365</v>
      </c>
      <c r="D69" s="509" t="s">
        <v>127</v>
      </c>
      <c r="E69" s="515"/>
      <c r="F69" s="515"/>
      <c r="G69" s="516"/>
      <c r="H69" s="172" t="s">
        <v>126</v>
      </c>
      <c r="I69" s="504"/>
      <c r="J69" s="502" t="s">
        <v>365</v>
      </c>
      <c r="K69" s="166" t="s">
        <v>128</v>
      </c>
      <c r="L69" s="167" t="s">
        <v>128</v>
      </c>
    </row>
    <row r="70" spans="1:12" ht="20.100000000000001" customHeight="1" thickBot="1" x14ac:dyDescent="0.25">
      <c r="A70" s="496"/>
      <c r="B70" s="497"/>
      <c r="C70" s="514"/>
      <c r="D70" s="169" t="s">
        <v>369</v>
      </c>
      <c r="E70" s="169" t="s">
        <v>370</v>
      </c>
      <c r="F70" s="169" t="s">
        <v>371</v>
      </c>
      <c r="G70" s="169" t="s">
        <v>372</v>
      </c>
      <c r="H70" s="168" t="s">
        <v>373</v>
      </c>
      <c r="I70" s="505"/>
      <c r="J70" s="503"/>
      <c r="K70" s="199">
        <v>45527</v>
      </c>
      <c r="L70" s="198">
        <v>45533</v>
      </c>
    </row>
    <row r="71" spans="1:12" ht="20.100000000000001" customHeight="1" thickTop="1" thickBot="1" x14ac:dyDescent="0.25">
      <c r="A71" s="486" t="s">
        <v>297</v>
      </c>
      <c r="B71" s="178" t="s">
        <v>305</v>
      </c>
      <c r="C71" s="145">
        <v>149</v>
      </c>
      <c r="D71" s="146">
        <v>112</v>
      </c>
      <c r="E71" s="146">
        <v>90</v>
      </c>
      <c r="F71" s="146">
        <v>99</v>
      </c>
      <c r="G71" s="147">
        <v>96</v>
      </c>
      <c r="H71" s="148">
        <v>101</v>
      </c>
      <c r="I71" s="149" t="s">
        <v>121</v>
      </c>
      <c r="J71" s="150">
        <v>56</v>
      </c>
      <c r="K71" s="150">
        <v>40.4</v>
      </c>
      <c r="L71" s="200">
        <v>39.6</v>
      </c>
    </row>
    <row r="72" spans="1:12" ht="20.100000000000001" customHeight="1" thickTop="1" thickBot="1" x14ac:dyDescent="0.25">
      <c r="A72" s="517"/>
      <c r="B72" s="179" t="s">
        <v>304</v>
      </c>
      <c r="C72" s="145">
        <v>142</v>
      </c>
      <c r="D72" s="146">
        <v>121</v>
      </c>
      <c r="E72" s="146">
        <v>97</v>
      </c>
      <c r="F72" s="146">
        <v>106</v>
      </c>
      <c r="G72" s="147">
        <v>103</v>
      </c>
      <c r="H72" s="148">
        <v>108</v>
      </c>
      <c r="I72" s="519" t="s">
        <v>315</v>
      </c>
      <c r="J72" s="520"/>
      <c r="K72" s="520"/>
      <c r="L72" s="521"/>
    </row>
    <row r="73" spans="1:12" ht="20.100000000000001" customHeight="1" thickTop="1" thickBot="1" x14ac:dyDescent="0.25">
      <c r="A73" s="518"/>
      <c r="B73" s="180" t="s">
        <v>306</v>
      </c>
      <c r="C73" s="151">
        <v>141</v>
      </c>
      <c r="D73" s="152">
        <v>121</v>
      </c>
      <c r="E73" s="152">
        <v>97</v>
      </c>
      <c r="F73" s="152">
        <v>106</v>
      </c>
      <c r="G73" s="153">
        <v>103</v>
      </c>
      <c r="H73" s="154">
        <v>108</v>
      </c>
      <c r="I73" s="162"/>
      <c r="J73" s="162"/>
      <c r="K73" s="162"/>
      <c r="L73" s="162"/>
    </row>
    <row r="74" spans="1:12" ht="20.100000000000001" customHeight="1" thickTop="1" thickBot="1" x14ac:dyDescent="0.25">
      <c r="A74" s="189" t="s">
        <v>298</v>
      </c>
      <c r="B74" s="181" t="s">
        <v>305</v>
      </c>
      <c r="C74" s="155">
        <v>149</v>
      </c>
      <c r="D74" s="156">
        <v>112</v>
      </c>
      <c r="E74" s="156">
        <v>90</v>
      </c>
      <c r="F74" s="156">
        <v>98</v>
      </c>
      <c r="G74" s="157">
        <v>96</v>
      </c>
      <c r="H74" s="158">
        <v>100</v>
      </c>
      <c r="I74" s="162"/>
      <c r="J74" s="162"/>
      <c r="K74" s="162"/>
      <c r="L74" s="162"/>
    </row>
    <row r="75" spans="1:12" ht="21" customHeight="1" thickTop="1" thickBot="1" x14ac:dyDescent="0.25">
      <c r="I75" s="95"/>
      <c r="J75" s="95"/>
      <c r="K75" s="95"/>
      <c r="L75" s="95"/>
    </row>
    <row r="76" spans="1:12" ht="20.100000000000001" customHeight="1" thickTop="1" thickBot="1" x14ac:dyDescent="0.25">
      <c r="A76" s="492" t="s">
        <v>67</v>
      </c>
      <c r="B76" s="493"/>
      <c r="C76" s="499" t="s">
        <v>119</v>
      </c>
      <c r="D76" s="500"/>
      <c r="E76" s="500"/>
      <c r="F76" s="500"/>
      <c r="G76" s="500"/>
      <c r="H76" s="501"/>
      <c r="I76" s="499" t="s">
        <v>120</v>
      </c>
      <c r="J76" s="500"/>
      <c r="K76" s="500"/>
      <c r="L76" s="501"/>
    </row>
    <row r="77" spans="1:12" ht="20.100000000000001" customHeight="1" thickTop="1" x14ac:dyDescent="0.2">
      <c r="A77" s="494"/>
      <c r="B77" s="495"/>
      <c r="C77" s="512" t="s">
        <v>365</v>
      </c>
      <c r="D77" s="509" t="s">
        <v>127</v>
      </c>
      <c r="E77" s="515"/>
      <c r="F77" s="515"/>
      <c r="G77" s="516"/>
      <c r="H77" s="172" t="s">
        <v>126</v>
      </c>
      <c r="I77" s="504"/>
      <c r="J77" s="502" t="s">
        <v>365</v>
      </c>
      <c r="K77" s="166" t="s">
        <v>128</v>
      </c>
      <c r="L77" s="167" t="s">
        <v>128</v>
      </c>
    </row>
    <row r="78" spans="1:12" ht="20.100000000000001" customHeight="1" thickBot="1" x14ac:dyDescent="0.25">
      <c r="A78" s="496"/>
      <c r="B78" s="497"/>
      <c r="C78" s="514"/>
      <c r="D78" s="169" t="s">
        <v>369</v>
      </c>
      <c r="E78" s="169" t="s">
        <v>370</v>
      </c>
      <c r="F78" s="169" t="s">
        <v>371</v>
      </c>
      <c r="G78" s="169" t="s">
        <v>372</v>
      </c>
      <c r="H78" s="168" t="s">
        <v>373</v>
      </c>
      <c r="I78" s="505"/>
      <c r="J78" s="503"/>
      <c r="K78" s="199">
        <v>45527</v>
      </c>
      <c r="L78" s="198">
        <v>45533</v>
      </c>
    </row>
    <row r="79" spans="1:12" ht="20.100000000000001" customHeight="1" thickTop="1" thickBot="1" x14ac:dyDescent="0.25">
      <c r="A79" s="486" t="s">
        <v>297</v>
      </c>
      <c r="B79" s="178" t="s">
        <v>305</v>
      </c>
      <c r="C79" s="145">
        <v>287</v>
      </c>
      <c r="D79" s="146">
        <v>274</v>
      </c>
      <c r="E79" s="146">
        <v>273</v>
      </c>
      <c r="F79" s="146">
        <v>270</v>
      </c>
      <c r="G79" s="147">
        <v>256</v>
      </c>
      <c r="H79" s="148">
        <v>269</v>
      </c>
      <c r="I79" s="149" t="s">
        <v>121</v>
      </c>
      <c r="J79" s="150">
        <v>46.8</v>
      </c>
      <c r="K79" s="150">
        <v>43.1</v>
      </c>
      <c r="L79" s="200">
        <v>42</v>
      </c>
    </row>
    <row r="80" spans="1:12" ht="20.100000000000001" customHeight="1" thickTop="1" thickBot="1" x14ac:dyDescent="0.25">
      <c r="A80" s="517"/>
      <c r="B80" s="179" t="s">
        <v>304</v>
      </c>
      <c r="C80" s="145">
        <v>80</v>
      </c>
      <c r="D80" s="146">
        <v>82</v>
      </c>
      <c r="E80" s="146">
        <v>81</v>
      </c>
      <c r="F80" s="146">
        <v>80</v>
      </c>
      <c r="G80" s="147">
        <v>76</v>
      </c>
      <c r="H80" s="148">
        <v>80</v>
      </c>
      <c r="I80" s="519" t="s">
        <v>316</v>
      </c>
      <c r="J80" s="520"/>
      <c r="K80" s="520"/>
      <c r="L80" s="521"/>
    </row>
    <row r="81" spans="1:12" ht="20.100000000000001" customHeight="1" thickTop="1" thickBot="1" x14ac:dyDescent="0.25">
      <c r="A81" s="518"/>
      <c r="B81" s="180" t="s">
        <v>306</v>
      </c>
      <c r="C81" s="151">
        <v>73</v>
      </c>
      <c r="D81" s="152">
        <v>74</v>
      </c>
      <c r="E81" s="152">
        <v>72</v>
      </c>
      <c r="F81" s="152">
        <v>72</v>
      </c>
      <c r="G81" s="153">
        <v>68</v>
      </c>
      <c r="H81" s="154">
        <v>72</v>
      </c>
      <c r="I81" s="162"/>
      <c r="J81" s="162"/>
      <c r="K81" s="162"/>
      <c r="L81" s="162"/>
    </row>
    <row r="82" spans="1:12" ht="20.100000000000001" customHeight="1" thickTop="1" thickBot="1" x14ac:dyDescent="0.25">
      <c r="A82" s="189" t="s">
        <v>298</v>
      </c>
      <c r="B82" s="181" t="s">
        <v>305</v>
      </c>
      <c r="C82" s="155">
        <v>287</v>
      </c>
      <c r="D82" s="156">
        <v>274</v>
      </c>
      <c r="E82" s="156">
        <v>260</v>
      </c>
      <c r="F82" s="156">
        <v>270</v>
      </c>
      <c r="G82" s="157">
        <v>256</v>
      </c>
      <c r="H82" s="158">
        <v>266</v>
      </c>
      <c r="I82" s="162"/>
      <c r="J82" s="162"/>
      <c r="K82" s="162"/>
      <c r="L82" s="162"/>
    </row>
    <row r="83" spans="1:12" ht="21" customHeight="1" thickTop="1" thickBot="1" x14ac:dyDescent="0.25">
      <c r="I83" s="95"/>
      <c r="J83" s="95"/>
      <c r="K83" s="95"/>
      <c r="L83" s="95"/>
    </row>
    <row r="84" spans="1:12" ht="20.100000000000001" customHeight="1" thickTop="1" thickBot="1" x14ac:dyDescent="0.25">
      <c r="A84" s="492" t="s">
        <v>308</v>
      </c>
      <c r="B84" s="493"/>
      <c r="C84" s="499" t="s">
        <v>119</v>
      </c>
      <c r="D84" s="500"/>
      <c r="E84" s="500"/>
      <c r="F84" s="500"/>
      <c r="G84" s="500"/>
      <c r="H84" s="501"/>
      <c r="I84" s="499" t="s">
        <v>120</v>
      </c>
      <c r="J84" s="500"/>
      <c r="K84" s="500"/>
      <c r="L84" s="501"/>
    </row>
    <row r="85" spans="1:12" ht="20.100000000000001" customHeight="1" thickTop="1" x14ac:dyDescent="0.2">
      <c r="A85" s="494"/>
      <c r="B85" s="495"/>
      <c r="C85" s="512" t="s">
        <v>365</v>
      </c>
      <c r="D85" s="509" t="s">
        <v>127</v>
      </c>
      <c r="E85" s="515"/>
      <c r="F85" s="515"/>
      <c r="G85" s="516"/>
      <c r="H85" s="172" t="s">
        <v>126</v>
      </c>
      <c r="I85" s="504"/>
      <c r="J85" s="502" t="s">
        <v>365</v>
      </c>
      <c r="K85" s="166" t="s">
        <v>128</v>
      </c>
      <c r="L85" s="167" t="s">
        <v>128</v>
      </c>
    </row>
    <row r="86" spans="1:12" ht="20.100000000000001" customHeight="1" thickBot="1" x14ac:dyDescent="0.25">
      <c r="A86" s="496"/>
      <c r="B86" s="497"/>
      <c r="C86" s="514"/>
      <c r="D86" s="169" t="s">
        <v>369</v>
      </c>
      <c r="E86" s="169" t="s">
        <v>370</v>
      </c>
      <c r="F86" s="169" t="s">
        <v>371</v>
      </c>
      <c r="G86" s="169" t="s">
        <v>372</v>
      </c>
      <c r="H86" s="168" t="s">
        <v>373</v>
      </c>
      <c r="I86" s="505"/>
      <c r="J86" s="503"/>
      <c r="K86" s="199">
        <v>45527</v>
      </c>
      <c r="L86" s="198">
        <v>45533</v>
      </c>
    </row>
    <row r="87" spans="1:12" ht="20.100000000000001" customHeight="1" thickTop="1" thickBot="1" x14ac:dyDescent="0.25">
      <c r="A87" s="486" t="s">
        <v>297</v>
      </c>
      <c r="B87" s="178" t="s">
        <v>305</v>
      </c>
      <c r="C87" s="145">
        <v>562</v>
      </c>
      <c r="D87" s="146">
        <v>507</v>
      </c>
      <c r="E87" s="146">
        <v>605</v>
      </c>
      <c r="F87" s="146">
        <v>496</v>
      </c>
      <c r="G87" s="147">
        <v>510</v>
      </c>
      <c r="H87" s="148">
        <v>528</v>
      </c>
      <c r="I87" s="149" t="s">
        <v>121</v>
      </c>
      <c r="J87" s="150">
        <v>78.2</v>
      </c>
      <c r="K87" s="150">
        <v>73.400000000000006</v>
      </c>
      <c r="L87" s="200">
        <v>71.900000000000006</v>
      </c>
    </row>
    <row r="88" spans="1:12" ht="20.100000000000001" customHeight="1" thickTop="1" thickBot="1" x14ac:dyDescent="0.25">
      <c r="A88" s="517"/>
      <c r="B88" s="179" t="s">
        <v>304</v>
      </c>
      <c r="C88" s="145">
        <v>75</v>
      </c>
      <c r="D88" s="146">
        <v>79</v>
      </c>
      <c r="E88" s="146">
        <v>94</v>
      </c>
      <c r="F88" s="146">
        <v>77</v>
      </c>
      <c r="G88" s="147">
        <v>79</v>
      </c>
      <c r="H88" s="148">
        <v>82</v>
      </c>
      <c r="I88" s="519" t="s">
        <v>317</v>
      </c>
      <c r="J88" s="520"/>
      <c r="K88" s="520"/>
      <c r="L88" s="521"/>
    </row>
    <row r="89" spans="1:12" ht="20.100000000000001" customHeight="1" thickTop="1" thickBot="1" x14ac:dyDescent="0.25">
      <c r="A89" s="518"/>
      <c r="B89" s="180" t="s">
        <v>306</v>
      </c>
      <c r="C89" s="151">
        <v>74</v>
      </c>
      <c r="D89" s="152">
        <v>79</v>
      </c>
      <c r="E89" s="152">
        <v>94</v>
      </c>
      <c r="F89" s="152">
        <v>77</v>
      </c>
      <c r="G89" s="153">
        <v>79</v>
      </c>
      <c r="H89" s="154">
        <v>82</v>
      </c>
      <c r="I89" s="162"/>
      <c r="J89" s="162"/>
      <c r="K89" s="162"/>
      <c r="L89" s="162"/>
    </row>
    <row r="90" spans="1:12" ht="20.100000000000001" customHeight="1" thickTop="1" thickBot="1" x14ac:dyDescent="0.25">
      <c r="A90" s="189" t="s">
        <v>298</v>
      </c>
      <c r="B90" s="181" t="s">
        <v>305</v>
      </c>
      <c r="C90" s="155">
        <v>569</v>
      </c>
      <c r="D90" s="156">
        <v>512</v>
      </c>
      <c r="E90" s="156">
        <v>606</v>
      </c>
      <c r="F90" s="156">
        <v>497</v>
      </c>
      <c r="G90" s="157">
        <v>509</v>
      </c>
      <c r="H90" s="158">
        <v>530</v>
      </c>
      <c r="I90" s="162"/>
      <c r="J90" s="162"/>
      <c r="K90" s="162"/>
      <c r="L90" s="162"/>
    </row>
    <row r="91" spans="1:12" ht="21" customHeight="1" thickTop="1" thickBot="1" x14ac:dyDescent="0.25">
      <c r="I91" s="95"/>
      <c r="J91" s="95"/>
      <c r="K91" s="95"/>
      <c r="L91" s="95"/>
    </row>
    <row r="92" spans="1:12" ht="20.100000000000001" customHeight="1" thickTop="1" thickBot="1" x14ac:dyDescent="0.25">
      <c r="A92" s="492" t="s">
        <v>83</v>
      </c>
      <c r="B92" s="493"/>
      <c r="C92" s="499" t="s">
        <v>119</v>
      </c>
      <c r="D92" s="500"/>
      <c r="E92" s="500"/>
      <c r="F92" s="500"/>
      <c r="G92" s="500"/>
      <c r="H92" s="501"/>
      <c r="I92" s="499" t="s">
        <v>120</v>
      </c>
      <c r="J92" s="500"/>
      <c r="K92" s="500"/>
      <c r="L92" s="501"/>
    </row>
    <row r="93" spans="1:12" ht="20.100000000000001" customHeight="1" thickTop="1" x14ac:dyDescent="0.2">
      <c r="A93" s="494"/>
      <c r="B93" s="495"/>
      <c r="C93" s="512" t="s">
        <v>365</v>
      </c>
      <c r="D93" s="509" t="s">
        <v>127</v>
      </c>
      <c r="E93" s="515"/>
      <c r="F93" s="515"/>
      <c r="G93" s="516"/>
      <c r="H93" s="172" t="s">
        <v>126</v>
      </c>
      <c r="I93" s="504"/>
      <c r="J93" s="502" t="s">
        <v>365</v>
      </c>
      <c r="K93" s="166" t="s">
        <v>128</v>
      </c>
      <c r="L93" s="167" t="s">
        <v>128</v>
      </c>
    </row>
    <row r="94" spans="1:12" ht="20.100000000000001" customHeight="1" thickBot="1" x14ac:dyDescent="0.25">
      <c r="A94" s="496"/>
      <c r="B94" s="497"/>
      <c r="C94" s="514"/>
      <c r="D94" s="169" t="s">
        <v>369</v>
      </c>
      <c r="E94" s="169" t="s">
        <v>370</v>
      </c>
      <c r="F94" s="169" t="s">
        <v>371</v>
      </c>
      <c r="G94" s="169" t="s">
        <v>372</v>
      </c>
      <c r="H94" s="168" t="s">
        <v>373</v>
      </c>
      <c r="I94" s="505"/>
      <c r="J94" s="503"/>
      <c r="K94" s="199">
        <v>45527</v>
      </c>
      <c r="L94" s="198">
        <v>45533</v>
      </c>
    </row>
    <row r="95" spans="1:12" ht="20.100000000000001" customHeight="1" thickTop="1" thickBot="1" x14ac:dyDescent="0.25">
      <c r="A95" s="486" t="s">
        <v>297</v>
      </c>
      <c r="B95" s="178" t="s">
        <v>305</v>
      </c>
      <c r="C95" s="145">
        <v>240</v>
      </c>
      <c r="D95" s="146">
        <v>221</v>
      </c>
      <c r="E95" s="146">
        <v>192</v>
      </c>
      <c r="F95" s="146">
        <v>175</v>
      </c>
      <c r="G95" s="147">
        <v>164</v>
      </c>
      <c r="H95" s="148">
        <v>190</v>
      </c>
      <c r="I95" s="149" t="s">
        <v>121</v>
      </c>
      <c r="J95" s="150">
        <v>56.6</v>
      </c>
      <c r="K95" s="150">
        <v>57.7</v>
      </c>
      <c r="L95" s="200">
        <v>46.9</v>
      </c>
    </row>
    <row r="96" spans="1:12" ht="20.100000000000001" customHeight="1" thickTop="1" thickBot="1" x14ac:dyDescent="0.25">
      <c r="A96" s="517"/>
      <c r="B96" s="179" t="s">
        <v>304</v>
      </c>
      <c r="C96" s="145">
        <v>49</v>
      </c>
      <c r="D96" s="146">
        <v>51</v>
      </c>
      <c r="E96" s="146">
        <v>45</v>
      </c>
      <c r="F96" s="146">
        <v>41</v>
      </c>
      <c r="G96" s="147">
        <v>38</v>
      </c>
      <c r="H96" s="148">
        <v>44</v>
      </c>
      <c r="I96" s="519" t="s">
        <v>318</v>
      </c>
      <c r="J96" s="520"/>
      <c r="K96" s="520"/>
      <c r="L96" s="521"/>
    </row>
    <row r="97" spans="1:12" ht="20.100000000000001" customHeight="1" thickTop="1" thickBot="1" x14ac:dyDescent="0.25">
      <c r="A97" s="518"/>
      <c r="B97" s="180" t="s">
        <v>306</v>
      </c>
      <c r="C97" s="151">
        <v>48</v>
      </c>
      <c r="D97" s="152">
        <v>50</v>
      </c>
      <c r="E97" s="152">
        <v>44</v>
      </c>
      <c r="F97" s="152">
        <v>40</v>
      </c>
      <c r="G97" s="153">
        <v>36</v>
      </c>
      <c r="H97" s="154">
        <v>43</v>
      </c>
      <c r="I97" s="162"/>
      <c r="J97" s="162"/>
      <c r="K97" s="162"/>
      <c r="L97" s="162"/>
    </row>
    <row r="98" spans="1:12" ht="20.100000000000001" customHeight="1" thickTop="1" thickBot="1" x14ac:dyDescent="0.25">
      <c r="A98" s="189" t="s">
        <v>298</v>
      </c>
      <c r="B98" s="181" t="s">
        <v>305</v>
      </c>
      <c r="C98" s="155">
        <v>243</v>
      </c>
      <c r="D98" s="156">
        <v>224</v>
      </c>
      <c r="E98" s="156">
        <v>193</v>
      </c>
      <c r="F98" s="156">
        <v>177</v>
      </c>
      <c r="G98" s="157">
        <v>165</v>
      </c>
      <c r="H98" s="158">
        <v>192</v>
      </c>
      <c r="I98" s="162"/>
      <c r="J98" s="162"/>
      <c r="K98" s="162"/>
      <c r="L98" s="162"/>
    </row>
    <row r="99" spans="1:12" ht="21" customHeight="1" thickTop="1" thickBot="1" x14ac:dyDescent="0.25">
      <c r="I99" s="95"/>
      <c r="J99" s="95"/>
      <c r="K99" s="95"/>
      <c r="L99" s="95"/>
    </row>
    <row r="100" spans="1:12" ht="20.100000000000001" customHeight="1" thickTop="1" thickBot="1" x14ac:dyDescent="0.25">
      <c r="A100" s="492" t="s">
        <v>91</v>
      </c>
      <c r="B100" s="493"/>
      <c r="C100" s="499" t="s">
        <v>119</v>
      </c>
      <c r="D100" s="500"/>
      <c r="E100" s="500"/>
      <c r="F100" s="500"/>
      <c r="G100" s="500"/>
      <c r="H100" s="501"/>
      <c r="I100" s="499" t="s">
        <v>120</v>
      </c>
      <c r="J100" s="500"/>
      <c r="K100" s="500"/>
      <c r="L100" s="501"/>
    </row>
    <row r="101" spans="1:12" ht="20.100000000000001" customHeight="1" thickTop="1" x14ac:dyDescent="0.2">
      <c r="A101" s="494"/>
      <c r="B101" s="495"/>
      <c r="C101" s="512" t="s">
        <v>365</v>
      </c>
      <c r="D101" s="509" t="s">
        <v>127</v>
      </c>
      <c r="E101" s="515"/>
      <c r="F101" s="515"/>
      <c r="G101" s="516"/>
      <c r="H101" s="172" t="s">
        <v>126</v>
      </c>
      <c r="I101" s="504"/>
      <c r="J101" s="502" t="s">
        <v>365</v>
      </c>
      <c r="K101" s="166" t="s">
        <v>128</v>
      </c>
      <c r="L101" s="167" t="s">
        <v>128</v>
      </c>
    </row>
    <row r="102" spans="1:12" ht="20.100000000000001" customHeight="1" thickBot="1" x14ac:dyDescent="0.25">
      <c r="A102" s="496"/>
      <c r="B102" s="497"/>
      <c r="C102" s="514"/>
      <c r="D102" s="169" t="s">
        <v>369</v>
      </c>
      <c r="E102" s="169" t="s">
        <v>370</v>
      </c>
      <c r="F102" s="169" t="s">
        <v>371</v>
      </c>
      <c r="G102" s="169" t="s">
        <v>372</v>
      </c>
      <c r="H102" s="168" t="s">
        <v>373</v>
      </c>
      <c r="I102" s="505"/>
      <c r="J102" s="503"/>
      <c r="K102" s="199">
        <v>45527</v>
      </c>
      <c r="L102" s="198">
        <v>45533</v>
      </c>
    </row>
    <row r="103" spans="1:12" ht="20.100000000000001" customHeight="1" thickTop="1" thickBot="1" x14ac:dyDescent="0.25">
      <c r="A103" s="486" t="s">
        <v>297</v>
      </c>
      <c r="B103" s="178" t="s">
        <v>305</v>
      </c>
      <c r="C103" s="145">
        <v>22</v>
      </c>
      <c r="D103" s="146">
        <v>22</v>
      </c>
      <c r="E103" s="146">
        <v>21</v>
      </c>
      <c r="F103" s="146">
        <v>18</v>
      </c>
      <c r="G103" s="147">
        <v>18</v>
      </c>
      <c r="H103" s="148">
        <v>20</v>
      </c>
      <c r="I103" s="149" t="s">
        <v>121</v>
      </c>
      <c r="J103" s="150">
        <v>0</v>
      </c>
      <c r="K103" s="150">
        <v>0</v>
      </c>
      <c r="L103" s="200">
        <v>0</v>
      </c>
    </row>
    <row r="104" spans="1:12" ht="20.100000000000001" customHeight="1" thickTop="1" thickBot="1" x14ac:dyDescent="0.25">
      <c r="A104" s="517"/>
      <c r="B104" s="179" t="s">
        <v>304</v>
      </c>
      <c r="C104" s="145">
        <v>75</v>
      </c>
      <c r="D104" s="146">
        <v>91</v>
      </c>
      <c r="E104" s="146">
        <v>86</v>
      </c>
      <c r="F104" s="146">
        <v>73</v>
      </c>
      <c r="G104" s="147">
        <v>72</v>
      </c>
      <c r="H104" s="148">
        <v>81</v>
      </c>
      <c r="I104" s="519" t="s">
        <v>318</v>
      </c>
      <c r="J104" s="520"/>
      <c r="K104" s="520"/>
      <c r="L104" s="521"/>
    </row>
    <row r="105" spans="1:12" ht="20.100000000000001" customHeight="1" thickTop="1" thickBot="1" x14ac:dyDescent="0.25">
      <c r="A105" s="518"/>
      <c r="B105" s="180" t="s">
        <v>306</v>
      </c>
      <c r="C105" s="151">
        <v>74</v>
      </c>
      <c r="D105" s="152">
        <v>91</v>
      </c>
      <c r="E105" s="152">
        <v>85</v>
      </c>
      <c r="F105" s="152">
        <v>73</v>
      </c>
      <c r="G105" s="153">
        <v>72</v>
      </c>
      <c r="H105" s="154">
        <v>81</v>
      </c>
      <c r="I105" s="162"/>
      <c r="J105" s="162"/>
      <c r="K105" s="162"/>
      <c r="L105" s="162"/>
    </row>
    <row r="106" spans="1:12" ht="20.100000000000001" customHeight="1" thickTop="1" thickBot="1" x14ac:dyDescent="0.25">
      <c r="A106" s="189" t="s">
        <v>298</v>
      </c>
      <c r="B106" s="181" t="s">
        <v>305</v>
      </c>
      <c r="C106" s="155">
        <v>22</v>
      </c>
      <c r="D106" s="156">
        <v>22</v>
      </c>
      <c r="E106" s="156">
        <v>21</v>
      </c>
      <c r="F106" s="156">
        <v>18</v>
      </c>
      <c r="G106" s="157">
        <v>18</v>
      </c>
      <c r="H106" s="158">
        <v>20</v>
      </c>
      <c r="I106" s="162"/>
      <c r="J106" s="162"/>
      <c r="K106" s="162"/>
      <c r="L106" s="162"/>
    </row>
    <row r="107" spans="1:12" ht="21" customHeight="1" thickTop="1" thickBot="1" x14ac:dyDescent="0.25">
      <c r="I107" s="95"/>
      <c r="J107" s="95"/>
      <c r="K107" s="95"/>
      <c r="L107" s="95"/>
    </row>
    <row r="108" spans="1:12" ht="20.100000000000001" customHeight="1" thickTop="1" thickBot="1" x14ac:dyDescent="0.25">
      <c r="A108" s="492" t="s">
        <v>148</v>
      </c>
      <c r="B108" s="493"/>
      <c r="C108" s="499" t="s">
        <v>119</v>
      </c>
      <c r="D108" s="500"/>
      <c r="E108" s="500"/>
      <c r="F108" s="500"/>
      <c r="G108" s="500"/>
      <c r="H108" s="501"/>
      <c r="I108" s="499" t="s">
        <v>120</v>
      </c>
      <c r="J108" s="500"/>
      <c r="K108" s="500"/>
      <c r="L108" s="501"/>
    </row>
    <row r="109" spans="1:12" ht="20.100000000000001" customHeight="1" thickTop="1" x14ac:dyDescent="0.2">
      <c r="A109" s="494"/>
      <c r="B109" s="495"/>
      <c r="C109" s="512" t="s">
        <v>365</v>
      </c>
      <c r="D109" s="509" t="s">
        <v>127</v>
      </c>
      <c r="E109" s="515"/>
      <c r="F109" s="515"/>
      <c r="G109" s="516"/>
      <c r="H109" s="172" t="s">
        <v>126</v>
      </c>
      <c r="I109" s="504"/>
      <c r="J109" s="502" t="s">
        <v>365</v>
      </c>
      <c r="K109" s="166" t="s">
        <v>128</v>
      </c>
      <c r="L109" s="167" t="s">
        <v>128</v>
      </c>
    </row>
    <row r="110" spans="1:12" ht="20.100000000000001" customHeight="1" thickBot="1" x14ac:dyDescent="0.25">
      <c r="A110" s="496"/>
      <c r="B110" s="497"/>
      <c r="C110" s="514"/>
      <c r="D110" s="169" t="s">
        <v>369</v>
      </c>
      <c r="E110" s="169" t="s">
        <v>370</v>
      </c>
      <c r="F110" s="169" t="s">
        <v>371</v>
      </c>
      <c r="G110" s="169" t="s">
        <v>372</v>
      </c>
      <c r="H110" s="168" t="s">
        <v>373</v>
      </c>
      <c r="I110" s="505"/>
      <c r="J110" s="503"/>
      <c r="K110" s="199">
        <v>45527</v>
      </c>
      <c r="L110" s="198">
        <v>45533</v>
      </c>
    </row>
    <row r="111" spans="1:12" ht="20.100000000000001" customHeight="1" thickTop="1" thickBot="1" x14ac:dyDescent="0.25">
      <c r="A111" s="486" t="s">
        <v>297</v>
      </c>
      <c r="B111" s="178" t="s">
        <v>305</v>
      </c>
      <c r="C111" s="145">
        <v>4</v>
      </c>
      <c r="D111" s="146">
        <v>4</v>
      </c>
      <c r="E111" s="146">
        <v>6</v>
      </c>
      <c r="F111" s="146">
        <v>4</v>
      </c>
      <c r="G111" s="147">
        <v>3</v>
      </c>
      <c r="H111" s="148">
        <v>4</v>
      </c>
      <c r="I111" s="149" t="s">
        <v>121</v>
      </c>
      <c r="J111" s="150">
        <v>0</v>
      </c>
      <c r="K111" s="150">
        <v>0</v>
      </c>
      <c r="L111" s="200">
        <v>0</v>
      </c>
    </row>
    <row r="112" spans="1:12" ht="20.100000000000001" customHeight="1" thickTop="1" thickBot="1" x14ac:dyDescent="0.25">
      <c r="A112" s="517"/>
      <c r="B112" s="179" t="s">
        <v>304</v>
      </c>
      <c r="C112" s="145">
        <v>17</v>
      </c>
      <c r="D112" s="146">
        <v>20</v>
      </c>
      <c r="E112" s="146">
        <v>26</v>
      </c>
      <c r="F112" s="146">
        <v>20</v>
      </c>
      <c r="G112" s="147">
        <v>13</v>
      </c>
      <c r="H112" s="148">
        <v>20</v>
      </c>
      <c r="I112" s="519" t="s">
        <v>318</v>
      </c>
      <c r="J112" s="520"/>
      <c r="K112" s="520"/>
      <c r="L112" s="521"/>
    </row>
    <row r="113" spans="1:12" ht="20.100000000000001" customHeight="1" thickTop="1" thickBot="1" x14ac:dyDescent="0.25">
      <c r="A113" s="518"/>
      <c r="B113" s="180" t="s">
        <v>306</v>
      </c>
      <c r="C113" s="151">
        <v>4</v>
      </c>
      <c r="D113" s="152">
        <v>5</v>
      </c>
      <c r="E113" s="152">
        <v>10</v>
      </c>
      <c r="F113" s="152">
        <v>4</v>
      </c>
      <c r="G113" s="153">
        <v>0</v>
      </c>
      <c r="H113" s="154">
        <v>5</v>
      </c>
      <c r="I113" s="162"/>
      <c r="J113" s="162"/>
      <c r="K113" s="162"/>
      <c r="L113" s="162"/>
    </row>
    <row r="114" spans="1:12" ht="20.100000000000001" customHeight="1" thickTop="1" thickBot="1" x14ac:dyDescent="0.25">
      <c r="A114" s="189" t="s">
        <v>298</v>
      </c>
      <c r="B114" s="181" t="s">
        <v>305</v>
      </c>
      <c r="C114" s="155">
        <v>4</v>
      </c>
      <c r="D114" s="156">
        <v>4</v>
      </c>
      <c r="E114" s="156">
        <v>5</v>
      </c>
      <c r="F114" s="156">
        <v>4</v>
      </c>
      <c r="G114" s="157">
        <v>3</v>
      </c>
      <c r="H114" s="158">
        <v>4</v>
      </c>
      <c r="I114" s="162"/>
      <c r="J114" s="162"/>
      <c r="K114" s="162"/>
      <c r="L114" s="162"/>
    </row>
    <row r="115" spans="1:12" ht="21" customHeight="1" thickTop="1" thickBot="1" x14ac:dyDescent="0.25">
      <c r="I115" s="95"/>
      <c r="J115" s="95"/>
      <c r="K115" s="95"/>
      <c r="L115" s="95"/>
    </row>
    <row r="116" spans="1:12" ht="20.100000000000001" customHeight="1" thickTop="1" thickBot="1" x14ac:dyDescent="0.25">
      <c r="A116" s="492" t="s">
        <v>137</v>
      </c>
      <c r="B116" s="493"/>
      <c r="C116" s="499" t="s">
        <v>119</v>
      </c>
      <c r="D116" s="500"/>
      <c r="E116" s="500"/>
      <c r="F116" s="500"/>
      <c r="G116" s="500"/>
      <c r="H116" s="501"/>
      <c r="I116" s="499" t="s">
        <v>120</v>
      </c>
      <c r="J116" s="500"/>
      <c r="K116" s="500"/>
      <c r="L116" s="501"/>
    </row>
    <row r="117" spans="1:12" ht="20.100000000000001" customHeight="1" thickTop="1" x14ac:dyDescent="0.2">
      <c r="A117" s="494"/>
      <c r="B117" s="495"/>
      <c r="C117" s="512" t="s">
        <v>365</v>
      </c>
      <c r="D117" s="509" t="s">
        <v>127</v>
      </c>
      <c r="E117" s="515"/>
      <c r="F117" s="515"/>
      <c r="G117" s="516"/>
      <c r="H117" s="172" t="s">
        <v>126</v>
      </c>
      <c r="I117" s="504"/>
      <c r="J117" s="502" t="s">
        <v>365</v>
      </c>
      <c r="K117" s="166" t="s">
        <v>128</v>
      </c>
      <c r="L117" s="167" t="s">
        <v>128</v>
      </c>
    </row>
    <row r="118" spans="1:12" ht="20.100000000000001" customHeight="1" thickBot="1" x14ac:dyDescent="0.25">
      <c r="A118" s="496"/>
      <c r="B118" s="497"/>
      <c r="C118" s="514"/>
      <c r="D118" s="169" t="s">
        <v>369</v>
      </c>
      <c r="E118" s="169" t="s">
        <v>370</v>
      </c>
      <c r="F118" s="169" t="s">
        <v>371</v>
      </c>
      <c r="G118" s="169" t="s">
        <v>372</v>
      </c>
      <c r="H118" s="168" t="s">
        <v>373</v>
      </c>
      <c r="I118" s="505"/>
      <c r="J118" s="503"/>
      <c r="K118" s="199">
        <v>45527</v>
      </c>
      <c r="L118" s="198">
        <v>45533</v>
      </c>
    </row>
    <row r="119" spans="1:12" ht="20.100000000000001" customHeight="1" thickTop="1" thickBot="1" x14ac:dyDescent="0.25">
      <c r="A119" s="486" t="s">
        <v>313</v>
      </c>
      <c r="B119" s="178" t="s">
        <v>314</v>
      </c>
      <c r="C119" s="145">
        <v>51</v>
      </c>
      <c r="D119" s="146">
        <v>62</v>
      </c>
      <c r="E119" s="146">
        <v>72</v>
      </c>
      <c r="F119" s="146">
        <v>62</v>
      </c>
      <c r="G119" s="147">
        <v>49</v>
      </c>
      <c r="H119" s="148">
        <v>61</v>
      </c>
      <c r="I119" s="149" t="s">
        <v>121</v>
      </c>
      <c r="J119" s="150">
        <v>64.8</v>
      </c>
      <c r="K119" s="150">
        <v>57.6</v>
      </c>
      <c r="L119" s="200">
        <v>55.8</v>
      </c>
    </row>
    <row r="120" spans="1:12" ht="20.100000000000001" customHeight="1" thickTop="1" thickBot="1" x14ac:dyDescent="0.25">
      <c r="A120" s="517"/>
      <c r="B120" s="179" t="s">
        <v>304</v>
      </c>
      <c r="C120" s="145">
        <v>34</v>
      </c>
      <c r="D120" s="146">
        <v>48</v>
      </c>
      <c r="E120" s="146">
        <v>56</v>
      </c>
      <c r="F120" s="146">
        <v>48</v>
      </c>
      <c r="G120" s="147">
        <v>38</v>
      </c>
      <c r="H120" s="148">
        <v>47</v>
      </c>
      <c r="I120" s="519" t="s">
        <v>319</v>
      </c>
      <c r="J120" s="520"/>
      <c r="K120" s="520"/>
      <c r="L120" s="521"/>
    </row>
    <row r="121" spans="1:12" ht="20.100000000000001" customHeight="1" thickTop="1" thickBot="1" x14ac:dyDescent="0.25">
      <c r="A121" s="518"/>
      <c r="B121" s="180" t="s">
        <v>306</v>
      </c>
      <c r="C121" s="151">
        <v>22</v>
      </c>
      <c r="D121" s="152">
        <v>47</v>
      </c>
      <c r="E121" s="152">
        <v>55</v>
      </c>
      <c r="F121" s="152">
        <v>45</v>
      </c>
      <c r="G121" s="153">
        <v>26</v>
      </c>
      <c r="H121" s="154">
        <v>43</v>
      </c>
      <c r="I121" s="519" t="s">
        <v>320</v>
      </c>
      <c r="J121" s="520"/>
      <c r="K121" s="520"/>
      <c r="L121" s="521"/>
    </row>
    <row r="122" spans="1:12" ht="20.100000000000001" customHeight="1" thickTop="1" thickBot="1" x14ac:dyDescent="0.25">
      <c r="A122" s="189" t="s">
        <v>298</v>
      </c>
      <c r="B122" s="181" t="s">
        <v>314</v>
      </c>
      <c r="C122" s="155">
        <v>51</v>
      </c>
      <c r="D122" s="156">
        <v>62</v>
      </c>
      <c r="E122" s="156">
        <v>71</v>
      </c>
      <c r="F122" s="156">
        <v>61</v>
      </c>
      <c r="G122" s="157">
        <v>51</v>
      </c>
      <c r="H122" s="158">
        <v>61</v>
      </c>
      <c r="I122" s="162"/>
      <c r="J122" s="162"/>
      <c r="K122" s="162"/>
      <c r="L122" s="162"/>
    </row>
    <row r="123" spans="1:12" ht="21" customHeight="1" thickTop="1" thickBot="1" x14ac:dyDescent="0.25">
      <c r="I123" s="95"/>
      <c r="J123" s="95"/>
      <c r="K123" s="95"/>
      <c r="L123" s="95"/>
    </row>
    <row r="124" spans="1:12" ht="20.100000000000001" customHeight="1" thickTop="1" thickBot="1" x14ac:dyDescent="0.25">
      <c r="A124" s="492" t="s">
        <v>152</v>
      </c>
      <c r="B124" s="493"/>
      <c r="C124" s="499" t="s">
        <v>119</v>
      </c>
      <c r="D124" s="500"/>
      <c r="E124" s="500"/>
      <c r="F124" s="500"/>
      <c r="G124" s="500"/>
      <c r="H124" s="501"/>
      <c r="I124" s="499" t="s">
        <v>120</v>
      </c>
      <c r="J124" s="500"/>
      <c r="K124" s="500"/>
      <c r="L124" s="501"/>
    </row>
    <row r="125" spans="1:12" ht="20.100000000000001" customHeight="1" thickTop="1" x14ac:dyDescent="0.2">
      <c r="A125" s="494"/>
      <c r="B125" s="495"/>
      <c r="C125" s="512" t="s">
        <v>365</v>
      </c>
      <c r="D125" s="509" t="s">
        <v>127</v>
      </c>
      <c r="E125" s="515"/>
      <c r="F125" s="515"/>
      <c r="G125" s="516"/>
      <c r="H125" s="172" t="s">
        <v>126</v>
      </c>
      <c r="I125" s="504"/>
      <c r="J125" s="502" t="s">
        <v>365</v>
      </c>
      <c r="K125" s="166" t="s">
        <v>128</v>
      </c>
      <c r="L125" s="167" t="s">
        <v>128</v>
      </c>
    </row>
    <row r="126" spans="1:12" ht="20.100000000000001" customHeight="1" thickBot="1" x14ac:dyDescent="0.25">
      <c r="A126" s="496"/>
      <c r="B126" s="497"/>
      <c r="C126" s="514"/>
      <c r="D126" s="169" t="s">
        <v>369</v>
      </c>
      <c r="E126" s="169" t="s">
        <v>370</v>
      </c>
      <c r="F126" s="169" t="s">
        <v>371</v>
      </c>
      <c r="G126" s="169" t="s">
        <v>372</v>
      </c>
      <c r="H126" s="168" t="s">
        <v>373</v>
      </c>
      <c r="I126" s="505"/>
      <c r="J126" s="503"/>
      <c r="K126" s="199">
        <v>45527</v>
      </c>
      <c r="L126" s="198">
        <v>45533</v>
      </c>
    </row>
    <row r="127" spans="1:12" ht="20.100000000000001" customHeight="1" thickTop="1" thickBot="1" x14ac:dyDescent="0.25">
      <c r="A127" s="486" t="s">
        <v>297</v>
      </c>
      <c r="B127" s="178" t="s">
        <v>305</v>
      </c>
      <c r="C127" s="145">
        <v>28</v>
      </c>
      <c r="D127" s="146">
        <v>21</v>
      </c>
      <c r="E127" s="146">
        <v>21</v>
      </c>
      <c r="F127" s="146">
        <v>19</v>
      </c>
      <c r="G127" s="147">
        <v>19</v>
      </c>
      <c r="H127" s="148">
        <v>20</v>
      </c>
      <c r="I127" s="149" t="s">
        <v>121</v>
      </c>
      <c r="J127" s="150">
        <v>123.9</v>
      </c>
      <c r="K127" s="150">
        <v>114.9</v>
      </c>
      <c r="L127" s="200">
        <v>113.3</v>
      </c>
    </row>
    <row r="128" spans="1:12" ht="20.100000000000001" customHeight="1" thickTop="1" thickBot="1" x14ac:dyDescent="0.25">
      <c r="A128" s="517"/>
      <c r="B128" s="179" t="s">
        <v>304</v>
      </c>
      <c r="C128" s="145">
        <v>56</v>
      </c>
      <c r="D128" s="146">
        <v>52</v>
      </c>
      <c r="E128" s="146">
        <v>51</v>
      </c>
      <c r="F128" s="146">
        <v>47</v>
      </c>
      <c r="G128" s="147">
        <v>48</v>
      </c>
      <c r="H128" s="148">
        <v>49</v>
      </c>
      <c r="I128" s="519" t="s">
        <v>329</v>
      </c>
      <c r="J128" s="520"/>
      <c r="K128" s="520"/>
      <c r="L128" s="521"/>
    </row>
    <row r="129" spans="1:12" ht="20.100000000000001" customHeight="1" thickTop="1" thickBot="1" x14ac:dyDescent="0.25">
      <c r="A129" s="518"/>
      <c r="B129" s="180" t="s">
        <v>306</v>
      </c>
      <c r="C129" s="151">
        <v>56</v>
      </c>
      <c r="D129" s="152">
        <v>52</v>
      </c>
      <c r="E129" s="152">
        <v>51</v>
      </c>
      <c r="F129" s="152">
        <v>47</v>
      </c>
      <c r="G129" s="153">
        <v>48</v>
      </c>
      <c r="H129" s="154">
        <v>49</v>
      </c>
      <c r="I129" s="162"/>
      <c r="J129" s="162"/>
      <c r="K129" s="162"/>
      <c r="L129" s="162"/>
    </row>
    <row r="130" spans="1:12" ht="20.100000000000001" customHeight="1" thickTop="1" thickBot="1" x14ac:dyDescent="0.25">
      <c r="A130" s="189" t="s">
        <v>298</v>
      </c>
      <c r="B130" s="181" t="s">
        <v>305</v>
      </c>
      <c r="C130" s="155">
        <v>29</v>
      </c>
      <c r="D130" s="156">
        <v>22</v>
      </c>
      <c r="E130" s="156">
        <v>21</v>
      </c>
      <c r="F130" s="156">
        <v>20</v>
      </c>
      <c r="G130" s="157">
        <v>20</v>
      </c>
      <c r="H130" s="158">
        <v>21</v>
      </c>
      <c r="I130" s="162"/>
      <c r="J130" s="162"/>
      <c r="K130" s="162"/>
      <c r="L130" s="162"/>
    </row>
    <row r="131" spans="1:12" ht="21" customHeight="1" thickTop="1" thickBot="1" x14ac:dyDescent="0.25">
      <c r="I131" s="95"/>
      <c r="J131" s="95"/>
      <c r="K131" s="95"/>
      <c r="L131" s="95"/>
    </row>
    <row r="132" spans="1:12" ht="20.100000000000001" customHeight="1" thickTop="1" thickBot="1" x14ac:dyDescent="0.25">
      <c r="A132" s="492" t="s">
        <v>342</v>
      </c>
      <c r="B132" s="493"/>
      <c r="C132" s="499" t="s">
        <v>119</v>
      </c>
      <c r="D132" s="500"/>
      <c r="E132" s="500"/>
      <c r="F132" s="500"/>
      <c r="G132" s="500"/>
      <c r="H132" s="501"/>
      <c r="I132" s="499" t="s">
        <v>120</v>
      </c>
      <c r="J132" s="500"/>
      <c r="K132" s="500"/>
      <c r="L132" s="501"/>
    </row>
    <row r="133" spans="1:12" ht="20.100000000000001" customHeight="1" thickTop="1" x14ac:dyDescent="0.2">
      <c r="A133" s="494"/>
      <c r="B133" s="495"/>
      <c r="C133" s="512" t="s">
        <v>365</v>
      </c>
      <c r="D133" s="509" t="s">
        <v>127</v>
      </c>
      <c r="E133" s="515"/>
      <c r="F133" s="515"/>
      <c r="G133" s="516"/>
      <c r="H133" s="172" t="s">
        <v>126</v>
      </c>
      <c r="I133" s="504"/>
      <c r="J133" s="502" t="s">
        <v>365</v>
      </c>
      <c r="K133" s="166" t="s">
        <v>128</v>
      </c>
      <c r="L133" s="167" t="s">
        <v>128</v>
      </c>
    </row>
    <row r="134" spans="1:12" ht="20.100000000000001" customHeight="1" thickBot="1" x14ac:dyDescent="0.25">
      <c r="A134" s="496"/>
      <c r="B134" s="497"/>
      <c r="C134" s="514"/>
      <c r="D134" s="169" t="s">
        <v>369</v>
      </c>
      <c r="E134" s="169" t="s">
        <v>370</v>
      </c>
      <c r="F134" s="169" t="s">
        <v>371</v>
      </c>
      <c r="G134" s="169" t="s">
        <v>372</v>
      </c>
      <c r="H134" s="168" t="s">
        <v>373</v>
      </c>
      <c r="I134" s="505"/>
      <c r="J134" s="503"/>
      <c r="K134" s="199">
        <v>45527</v>
      </c>
      <c r="L134" s="198">
        <v>45533</v>
      </c>
    </row>
    <row r="135" spans="1:12" ht="20.100000000000001" customHeight="1" thickTop="1" thickBot="1" x14ac:dyDescent="0.25">
      <c r="A135" s="486" t="s">
        <v>297</v>
      </c>
      <c r="B135" s="178" t="s">
        <v>305</v>
      </c>
      <c r="C135" s="145">
        <v>1588</v>
      </c>
      <c r="D135" s="146">
        <v>1428</v>
      </c>
      <c r="E135" s="146">
        <v>1346</v>
      </c>
      <c r="F135" s="146">
        <v>1312</v>
      </c>
      <c r="G135" s="147">
        <v>1242</v>
      </c>
      <c r="H135" s="148">
        <v>1344</v>
      </c>
      <c r="I135" s="149" t="s">
        <v>121</v>
      </c>
      <c r="J135" s="150">
        <v>62.4</v>
      </c>
      <c r="K135" s="150">
        <v>57.4</v>
      </c>
      <c r="L135" s="200">
        <v>56</v>
      </c>
    </row>
    <row r="136" spans="1:12" ht="20.100000000000001" customHeight="1" thickTop="1" thickBot="1" x14ac:dyDescent="0.25">
      <c r="A136" s="517"/>
      <c r="B136" s="179" t="s">
        <v>304</v>
      </c>
      <c r="C136" s="145">
        <v>43</v>
      </c>
      <c r="D136" s="146">
        <v>44</v>
      </c>
      <c r="E136" s="146">
        <v>42</v>
      </c>
      <c r="F136" s="146">
        <v>41</v>
      </c>
      <c r="G136" s="147">
        <v>38</v>
      </c>
      <c r="H136" s="148">
        <v>42</v>
      </c>
      <c r="I136" s="519" t="s">
        <v>330</v>
      </c>
      <c r="J136" s="520"/>
      <c r="K136" s="520"/>
      <c r="L136" s="521"/>
    </row>
    <row r="137" spans="1:12" ht="20.100000000000001" customHeight="1" thickTop="1" thickBot="1" x14ac:dyDescent="0.25">
      <c r="A137" s="518"/>
      <c r="B137" s="180" t="s">
        <v>306</v>
      </c>
      <c r="C137" s="151">
        <v>43</v>
      </c>
      <c r="D137" s="152">
        <v>44</v>
      </c>
      <c r="E137" s="152">
        <v>41</v>
      </c>
      <c r="F137" s="152">
        <v>40</v>
      </c>
      <c r="G137" s="153">
        <v>38</v>
      </c>
      <c r="H137" s="154">
        <v>41</v>
      </c>
      <c r="I137" s="519" t="s">
        <v>321</v>
      </c>
      <c r="J137" s="520"/>
      <c r="K137" s="520"/>
      <c r="L137" s="521"/>
    </row>
    <row r="138" spans="1:12" ht="20.100000000000001" customHeight="1" thickTop="1" thickBot="1" x14ac:dyDescent="0.25">
      <c r="A138" s="189" t="s">
        <v>298</v>
      </c>
      <c r="B138" s="181" t="s">
        <v>305</v>
      </c>
      <c r="C138" s="155">
        <v>1999</v>
      </c>
      <c r="D138" s="156">
        <v>1434</v>
      </c>
      <c r="E138" s="156">
        <v>1346</v>
      </c>
      <c r="F138" s="156">
        <v>1316</v>
      </c>
      <c r="G138" s="157">
        <v>1246</v>
      </c>
      <c r="H138" s="158">
        <v>1348</v>
      </c>
      <c r="I138" s="162"/>
      <c r="J138" s="162"/>
      <c r="K138" s="162"/>
      <c r="L138" s="162"/>
    </row>
    <row r="139" spans="1:12" ht="21" customHeight="1" thickTop="1" thickBot="1" x14ac:dyDescent="0.25">
      <c r="I139" s="95"/>
      <c r="J139" s="95"/>
      <c r="K139" s="95"/>
      <c r="L139" s="95"/>
    </row>
    <row r="140" spans="1:12" ht="20.100000000000001" customHeight="1" thickTop="1" thickBot="1" x14ac:dyDescent="0.25">
      <c r="A140" s="492" t="s">
        <v>101</v>
      </c>
      <c r="B140" s="493"/>
      <c r="C140" s="499" t="s">
        <v>119</v>
      </c>
      <c r="D140" s="500"/>
      <c r="E140" s="500"/>
      <c r="F140" s="500"/>
      <c r="G140" s="500"/>
      <c r="H140" s="501"/>
      <c r="I140" s="499" t="s">
        <v>120</v>
      </c>
      <c r="J140" s="500"/>
      <c r="K140" s="500"/>
      <c r="L140" s="501"/>
    </row>
    <row r="141" spans="1:12" ht="20.100000000000001" customHeight="1" thickTop="1" x14ac:dyDescent="0.2">
      <c r="A141" s="494"/>
      <c r="B141" s="495"/>
      <c r="C141" s="512" t="s">
        <v>365</v>
      </c>
      <c r="D141" s="509" t="s">
        <v>127</v>
      </c>
      <c r="E141" s="515"/>
      <c r="F141" s="515"/>
      <c r="G141" s="516"/>
      <c r="H141" s="172" t="s">
        <v>126</v>
      </c>
      <c r="I141" s="504"/>
      <c r="J141" s="502" t="s">
        <v>365</v>
      </c>
      <c r="K141" s="166" t="s">
        <v>128</v>
      </c>
      <c r="L141" s="167" t="s">
        <v>128</v>
      </c>
    </row>
    <row r="142" spans="1:12" ht="20.100000000000001" customHeight="1" thickBot="1" x14ac:dyDescent="0.25">
      <c r="A142" s="496"/>
      <c r="B142" s="497"/>
      <c r="C142" s="514"/>
      <c r="D142" s="169" t="s">
        <v>369</v>
      </c>
      <c r="E142" s="169" t="s">
        <v>370</v>
      </c>
      <c r="F142" s="169" t="s">
        <v>371</v>
      </c>
      <c r="G142" s="169" t="s">
        <v>372</v>
      </c>
      <c r="H142" s="168" t="s">
        <v>373</v>
      </c>
      <c r="I142" s="505"/>
      <c r="J142" s="503"/>
      <c r="K142" s="199">
        <v>45527</v>
      </c>
      <c r="L142" s="198">
        <v>45533</v>
      </c>
    </row>
    <row r="143" spans="1:12" ht="20.100000000000001" customHeight="1" thickTop="1" thickBot="1" x14ac:dyDescent="0.25">
      <c r="A143" s="486" t="s">
        <v>297</v>
      </c>
      <c r="B143" s="178" t="s">
        <v>305</v>
      </c>
      <c r="C143" s="145">
        <v>79</v>
      </c>
      <c r="D143" s="146">
        <v>78</v>
      </c>
      <c r="E143" s="146">
        <v>78</v>
      </c>
      <c r="F143" s="146">
        <v>77</v>
      </c>
      <c r="G143" s="147">
        <v>74</v>
      </c>
      <c r="H143" s="148">
        <v>77</v>
      </c>
      <c r="I143" s="149" t="s">
        <v>121</v>
      </c>
      <c r="J143" s="150">
        <v>66.5</v>
      </c>
      <c r="K143" s="150">
        <v>55.5</v>
      </c>
      <c r="L143" s="200">
        <v>52.6</v>
      </c>
    </row>
    <row r="144" spans="1:12" ht="20.100000000000001" customHeight="1" thickTop="1" thickBot="1" x14ac:dyDescent="0.25">
      <c r="A144" s="517"/>
      <c r="B144" s="179" t="s">
        <v>304</v>
      </c>
      <c r="C144" s="145">
        <v>81</v>
      </c>
      <c r="D144" s="146">
        <v>87</v>
      </c>
      <c r="E144" s="146">
        <v>87</v>
      </c>
      <c r="F144" s="146">
        <v>86</v>
      </c>
      <c r="G144" s="147">
        <v>83</v>
      </c>
      <c r="H144" s="148">
        <v>86</v>
      </c>
      <c r="I144" s="519" t="s">
        <v>322</v>
      </c>
      <c r="J144" s="520"/>
      <c r="K144" s="520"/>
      <c r="L144" s="521"/>
    </row>
    <row r="145" spans="1:12" ht="20.100000000000001" customHeight="1" thickTop="1" thickBot="1" x14ac:dyDescent="0.25">
      <c r="A145" s="518"/>
      <c r="B145" s="180" t="s">
        <v>306</v>
      </c>
      <c r="C145" s="151">
        <v>81</v>
      </c>
      <c r="D145" s="152">
        <v>87</v>
      </c>
      <c r="E145" s="152">
        <v>87</v>
      </c>
      <c r="F145" s="152">
        <v>86</v>
      </c>
      <c r="G145" s="153">
        <v>83</v>
      </c>
      <c r="H145" s="154">
        <v>86</v>
      </c>
      <c r="I145" s="162"/>
      <c r="J145" s="162"/>
      <c r="K145" s="162"/>
      <c r="L145" s="162"/>
    </row>
    <row r="146" spans="1:12" ht="20.100000000000001" customHeight="1" thickTop="1" thickBot="1" x14ac:dyDescent="0.25">
      <c r="A146" s="189" t="s">
        <v>298</v>
      </c>
      <c r="B146" s="181" t="s">
        <v>305</v>
      </c>
      <c r="C146" s="155">
        <v>81</v>
      </c>
      <c r="D146" s="156">
        <v>79</v>
      </c>
      <c r="E146" s="156">
        <v>78</v>
      </c>
      <c r="F146" s="156">
        <v>76</v>
      </c>
      <c r="G146" s="157">
        <v>74</v>
      </c>
      <c r="H146" s="158">
        <v>77</v>
      </c>
      <c r="I146" s="162"/>
      <c r="J146" s="162"/>
      <c r="K146" s="162"/>
      <c r="L146" s="162"/>
    </row>
    <row r="147" spans="1:12" ht="21" customHeight="1" thickTop="1" thickBot="1" x14ac:dyDescent="0.25">
      <c r="I147" s="95"/>
      <c r="J147" s="95"/>
      <c r="K147" s="95"/>
      <c r="L147" s="95"/>
    </row>
    <row r="148" spans="1:12" ht="20.100000000000001" customHeight="1" thickTop="1" thickBot="1" x14ac:dyDescent="0.25">
      <c r="A148" s="492" t="s">
        <v>103</v>
      </c>
      <c r="B148" s="493"/>
      <c r="C148" s="499" t="s">
        <v>119</v>
      </c>
      <c r="D148" s="500"/>
      <c r="E148" s="500"/>
      <c r="F148" s="500"/>
      <c r="G148" s="500"/>
      <c r="H148" s="501"/>
      <c r="I148" s="499" t="s">
        <v>120</v>
      </c>
      <c r="J148" s="500"/>
      <c r="K148" s="500"/>
      <c r="L148" s="501"/>
    </row>
    <row r="149" spans="1:12" ht="20.100000000000001" customHeight="1" thickTop="1" x14ac:dyDescent="0.2">
      <c r="A149" s="494"/>
      <c r="B149" s="495"/>
      <c r="C149" s="512" t="s">
        <v>365</v>
      </c>
      <c r="D149" s="509" t="s">
        <v>127</v>
      </c>
      <c r="E149" s="515"/>
      <c r="F149" s="515"/>
      <c r="G149" s="516"/>
      <c r="H149" s="172" t="s">
        <v>126</v>
      </c>
      <c r="I149" s="504"/>
      <c r="J149" s="502" t="s">
        <v>365</v>
      </c>
      <c r="K149" s="166" t="s">
        <v>128</v>
      </c>
      <c r="L149" s="167" t="s">
        <v>128</v>
      </c>
    </row>
    <row r="150" spans="1:12" ht="20.100000000000001" customHeight="1" thickBot="1" x14ac:dyDescent="0.25">
      <c r="A150" s="496"/>
      <c r="B150" s="497"/>
      <c r="C150" s="514"/>
      <c r="D150" s="169" t="s">
        <v>369</v>
      </c>
      <c r="E150" s="169" t="s">
        <v>370</v>
      </c>
      <c r="F150" s="169" t="s">
        <v>371</v>
      </c>
      <c r="G150" s="169" t="s">
        <v>372</v>
      </c>
      <c r="H150" s="168" t="s">
        <v>373</v>
      </c>
      <c r="I150" s="505"/>
      <c r="J150" s="503"/>
      <c r="K150" s="199">
        <v>45527</v>
      </c>
      <c r="L150" s="198">
        <v>45533</v>
      </c>
    </row>
    <row r="151" spans="1:12" ht="20.100000000000001" customHeight="1" thickTop="1" thickBot="1" x14ac:dyDescent="0.25">
      <c r="A151" s="486" t="s">
        <v>297</v>
      </c>
      <c r="B151" s="178" t="s">
        <v>305</v>
      </c>
      <c r="C151" s="145">
        <v>1849</v>
      </c>
      <c r="D151" s="146">
        <v>1416</v>
      </c>
      <c r="E151" s="146">
        <v>1360</v>
      </c>
      <c r="F151" s="146">
        <v>1342</v>
      </c>
      <c r="G151" s="147">
        <v>1239</v>
      </c>
      <c r="H151" s="148">
        <v>1352</v>
      </c>
      <c r="I151" s="149" t="s">
        <v>121</v>
      </c>
      <c r="J151" s="150">
        <v>74.400000000000006</v>
      </c>
      <c r="K151" s="150">
        <v>71.099999999999994</v>
      </c>
      <c r="L151" s="200">
        <v>70.3</v>
      </c>
    </row>
    <row r="152" spans="1:12" ht="20.100000000000001" customHeight="1" thickTop="1" thickBot="1" x14ac:dyDescent="0.25">
      <c r="A152" s="517"/>
      <c r="B152" s="179" t="s">
        <v>304</v>
      </c>
      <c r="C152" s="145">
        <v>53</v>
      </c>
      <c r="D152" s="146">
        <v>56</v>
      </c>
      <c r="E152" s="146">
        <v>54</v>
      </c>
      <c r="F152" s="146">
        <v>53</v>
      </c>
      <c r="G152" s="147">
        <v>49</v>
      </c>
      <c r="H152" s="148">
        <v>54</v>
      </c>
      <c r="I152" s="519" t="s">
        <v>359</v>
      </c>
      <c r="J152" s="520"/>
      <c r="K152" s="520"/>
      <c r="L152" s="521"/>
    </row>
    <row r="153" spans="1:12" ht="20.100000000000001" customHeight="1" thickTop="1" thickBot="1" x14ac:dyDescent="0.25">
      <c r="A153" s="518"/>
      <c r="B153" s="180" t="s">
        <v>306</v>
      </c>
      <c r="C153" s="151">
        <v>53</v>
      </c>
      <c r="D153" s="152">
        <v>56</v>
      </c>
      <c r="E153" s="152">
        <v>54</v>
      </c>
      <c r="F153" s="152">
        <v>53</v>
      </c>
      <c r="G153" s="153">
        <v>49</v>
      </c>
      <c r="H153" s="154">
        <v>54</v>
      </c>
      <c r="I153" s="519" t="s">
        <v>331</v>
      </c>
      <c r="J153" s="520"/>
      <c r="K153" s="520"/>
      <c r="L153" s="521"/>
    </row>
    <row r="154" spans="1:12" ht="20.100000000000001" customHeight="1" thickTop="1" thickBot="1" x14ac:dyDescent="0.25">
      <c r="A154" s="189" t="s">
        <v>298</v>
      </c>
      <c r="B154" s="181" t="s">
        <v>305</v>
      </c>
      <c r="C154" s="155">
        <v>1981</v>
      </c>
      <c r="D154" s="156">
        <v>1503</v>
      </c>
      <c r="E154" s="156">
        <v>1441</v>
      </c>
      <c r="F154" s="156">
        <v>1418</v>
      </c>
      <c r="G154" s="157">
        <v>1308</v>
      </c>
      <c r="H154" s="158">
        <v>1432</v>
      </c>
      <c r="I154" s="162"/>
      <c r="J154" s="162"/>
      <c r="K154" s="162"/>
      <c r="L154" s="162"/>
    </row>
    <row r="155" spans="1:12" ht="21" customHeight="1" thickTop="1" thickBot="1" x14ac:dyDescent="0.25">
      <c r="I155" s="95"/>
      <c r="J155" s="95"/>
      <c r="K155" s="95"/>
      <c r="L155" s="95"/>
    </row>
    <row r="156" spans="1:12" ht="20.100000000000001" customHeight="1" thickTop="1" thickBot="1" x14ac:dyDescent="0.25">
      <c r="A156" s="492" t="s">
        <v>107</v>
      </c>
      <c r="B156" s="493"/>
      <c r="C156" s="499" t="s">
        <v>119</v>
      </c>
      <c r="D156" s="500"/>
      <c r="E156" s="500"/>
      <c r="F156" s="500"/>
      <c r="G156" s="500"/>
      <c r="H156" s="501"/>
      <c r="I156" s="499" t="s">
        <v>120</v>
      </c>
      <c r="J156" s="500"/>
      <c r="K156" s="500"/>
      <c r="L156" s="501"/>
    </row>
    <row r="157" spans="1:12" ht="20.100000000000001" customHeight="1" thickTop="1" x14ac:dyDescent="0.2">
      <c r="A157" s="494"/>
      <c r="B157" s="495"/>
      <c r="C157" s="512" t="s">
        <v>365</v>
      </c>
      <c r="D157" s="509" t="s">
        <v>127</v>
      </c>
      <c r="E157" s="515"/>
      <c r="F157" s="515"/>
      <c r="G157" s="516"/>
      <c r="H157" s="172" t="s">
        <v>126</v>
      </c>
      <c r="I157" s="504"/>
      <c r="J157" s="502" t="s">
        <v>365</v>
      </c>
      <c r="K157" s="166" t="s">
        <v>128</v>
      </c>
      <c r="L157" s="167" t="s">
        <v>128</v>
      </c>
    </row>
    <row r="158" spans="1:12" ht="20.100000000000001" customHeight="1" thickBot="1" x14ac:dyDescent="0.25">
      <c r="A158" s="496"/>
      <c r="B158" s="497"/>
      <c r="C158" s="514"/>
      <c r="D158" s="169" t="s">
        <v>369</v>
      </c>
      <c r="E158" s="169" t="s">
        <v>370</v>
      </c>
      <c r="F158" s="169" t="s">
        <v>371</v>
      </c>
      <c r="G158" s="169" t="s">
        <v>372</v>
      </c>
      <c r="H158" s="168" t="s">
        <v>373</v>
      </c>
      <c r="I158" s="505"/>
      <c r="J158" s="503"/>
      <c r="K158" s="199">
        <v>45527</v>
      </c>
      <c r="L158" s="198">
        <v>45533</v>
      </c>
    </row>
    <row r="159" spans="1:12" ht="20.100000000000001" customHeight="1" thickTop="1" thickBot="1" x14ac:dyDescent="0.25">
      <c r="A159" s="486" t="s">
        <v>297</v>
      </c>
      <c r="B159" s="178" t="s">
        <v>305</v>
      </c>
      <c r="C159" s="145">
        <v>3493</v>
      </c>
      <c r="D159" s="146">
        <v>2373</v>
      </c>
      <c r="E159" s="146">
        <v>2338</v>
      </c>
      <c r="F159" s="146">
        <v>2246</v>
      </c>
      <c r="G159" s="147">
        <v>1899</v>
      </c>
      <c r="H159" s="148">
        <v>2242</v>
      </c>
      <c r="I159" s="149" t="s">
        <v>121</v>
      </c>
      <c r="J159" s="150">
        <v>48.4</v>
      </c>
      <c r="K159" s="150">
        <v>43.4</v>
      </c>
      <c r="L159" s="200">
        <v>41.7</v>
      </c>
    </row>
    <row r="160" spans="1:12" ht="20.100000000000001" customHeight="1" thickTop="1" thickBot="1" x14ac:dyDescent="0.25">
      <c r="A160" s="517"/>
      <c r="B160" s="179" t="s">
        <v>304</v>
      </c>
      <c r="C160" s="145">
        <v>50</v>
      </c>
      <c r="D160" s="146">
        <v>57</v>
      </c>
      <c r="E160" s="146">
        <v>56</v>
      </c>
      <c r="F160" s="146">
        <v>54</v>
      </c>
      <c r="G160" s="147">
        <v>46</v>
      </c>
      <c r="H160" s="148">
        <v>54</v>
      </c>
      <c r="I160" s="519" t="s">
        <v>357</v>
      </c>
      <c r="J160" s="520"/>
      <c r="K160" s="520"/>
      <c r="L160" s="521"/>
    </row>
    <row r="161" spans="1:12" ht="20.100000000000001" customHeight="1" thickTop="1" thickBot="1" x14ac:dyDescent="0.25">
      <c r="A161" s="518"/>
      <c r="B161" s="180" t="s">
        <v>306</v>
      </c>
      <c r="C161" s="151">
        <v>49</v>
      </c>
      <c r="D161" s="152">
        <v>54</v>
      </c>
      <c r="E161" s="152">
        <v>54</v>
      </c>
      <c r="F161" s="152">
        <v>52</v>
      </c>
      <c r="G161" s="153">
        <v>45</v>
      </c>
      <c r="H161" s="154">
        <v>52</v>
      </c>
      <c r="I161" s="519" t="s">
        <v>358</v>
      </c>
      <c r="J161" s="520"/>
      <c r="K161" s="520"/>
      <c r="L161" s="521"/>
    </row>
    <row r="162" spans="1:12" ht="20.100000000000001" customHeight="1" thickTop="1" thickBot="1" x14ac:dyDescent="0.25">
      <c r="A162" s="189" t="s">
        <v>298</v>
      </c>
      <c r="B162" s="181" t="s">
        <v>305</v>
      </c>
      <c r="C162" s="155">
        <v>3566</v>
      </c>
      <c r="D162" s="156">
        <v>2457</v>
      </c>
      <c r="E162" s="156">
        <v>2420</v>
      </c>
      <c r="F162" s="156">
        <v>2328</v>
      </c>
      <c r="G162" s="157">
        <v>1987</v>
      </c>
      <c r="H162" s="158">
        <v>2327</v>
      </c>
      <c r="I162" s="162"/>
      <c r="J162" s="162"/>
      <c r="K162" s="162"/>
      <c r="L162" s="162"/>
    </row>
    <row r="163" spans="1:12" ht="21" customHeight="1" thickTop="1" thickBot="1" x14ac:dyDescent="0.25">
      <c r="I163" s="95"/>
      <c r="J163" s="95"/>
      <c r="K163" s="95"/>
      <c r="L163" s="95"/>
    </row>
    <row r="164" spans="1:12" ht="20.100000000000001" customHeight="1" thickTop="1" thickBot="1" x14ac:dyDescent="0.25">
      <c r="A164" s="492" t="s">
        <v>169</v>
      </c>
      <c r="B164" s="493"/>
      <c r="C164" s="499" t="s">
        <v>119</v>
      </c>
      <c r="D164" s="500"/>
      <c r="E164" s="500"/>
      <c r="F164" s="500"/>
      <c r="G164" s="500"/>
      <c r="H164" s="501"/>
      <c r="I164" s="499" t="s">
        <v>120</v>
      </c>
      <c r="J164" s="500"/>
      <c r="K164" s="500"/>
      <c r="L164" s="501"/>
    </row>
    <row r="165" spans="1:12" ht="20.100000000000001" customHeight="1" thickTop="1" x14ac:dyDescent="0.2">
      <c r="A165" s="494"/>
      <c r="B165" s="495"/>
      <c r="C165" s="512" t="s">
        <v>365</v>
      </c>
      <c r="D165" s="509" t="s">
        <v>127</v>
      </c>
      <c r="E165" s="515"/>
      <c r="F165" s="515"/>
      <c r="G165" s="516"/>
      <c r="H165" s="172" t="s">
        <v>126</v>
      </c>
      <c r="I165" s="504"/>
      <c r="J165" s="502" t="s">
        <v>365</v>
      </c>
      <c r="K165" s="166" t="s">
        <v>128</v>
      </c>
      <c r="L165" s="167" t="s">
        <v>128</v>
      </c>
    </row>
    <row r="166" spans="1:12" ht="20.100000000000001" customHeight="1" thickBot="1" x14ac:dyDescent="0.25">
      <c r="A166" s="496"/>
      <c r="B166" s="497"/>
      <c r="C166" s="514"/>
      <c r="D166" s="169" t="s">
        <v>369</v>
      </c>
      <c r="E166" s="169" t="s">
        <v>370</v>
      </c>
      <c r="F166" s="169" t="s">
        <v>371</v>
      </c>
      <c r="G166" s="169" t="s">
        <v>372</v>
      </c>
      <c r="H166" s="168" t="s">
        <v>373</v>
      </c>
      <c r="I166" s="505"/>
      <c r="J166" s="503"/>
      <c r="K166" s="199">
        <v>45527</v>
      </c>
      <c r="L166" s="198">
        <v>45533</v>
      </c>
    </row>
    <row r="167" spans="1:12" ht="20.100000000000001" customHeight="1" thickTop="1" thickBot="1" x14ac:dyDescent="0.25">
      <c r="A167" s="486" t="s">
        <v>297</v>
      </c>
      <c r="B167" s="178" t="s">
        <v>305</v>
      </c>
      <c r="C167" s="145">
        <v>651</v>
      </c>
      <c r="D167" s="146">
        <v>145</v>
      </c>
      <c r="E167" s="146">
        <v>100</v>
      </c>
      <c r="F167" s="146">
        <v>86</v>
      </c>
      <c r="G167" s="147">
        <v>99</v>
      </c>
      <c r="H167" s="148">
        <v>113</v>
      </c>
      <c r="I167" s="149" t="s">
        <v>121</v>
      </c>
      <c r="J167" s="150">
        <v>0</v>
      </c>
      <c r="K167" s="150">
        <v>0</v>
      </c>
      <c r="L167" s="200">
        <v>0</v>
      </c>
    </row>
    <row r="168" spans="1:12" ht="20.100000000000001" customHeight="1" thickTop="1" thickBot="1" x14ac:dyDescent="0.25">
      <c r="A168" s="517"/>
      <c r="B168" s="179" t="s">
        <v>304</v>
      </c>
      <c r="C168" s="145">
        <v>322</v>
      </c>
      <c r="D168" s="146">
        <v>65</v>
      </c>
      <c r="E168" s="146">
        <v>45</v>
      </c>
      <c r="F168" s="146">
        <v>38</v>
      </c>
      <c r="G168" s="147">
        <v>45</v>
      </c>
      <c r="H168" s="148">
        <v>50</v>
      </c>
      <c r="I168" s="519" t="s">
        <v>323</v>
      </c>
      <c r="J168" s="520"/>
      <c r="K168" s="520"/>
      <c r="L168" s="521"/>
    </row>
    <row r="169" spans="1:12" ht="20.100000000000001" customHeight="1" thickTop="1" thickBot="1" x14ac:dyDescent="0.25">
      <c r="A169" s="518"/>
      <c r="B169" s="180" t="s">
        <v>306</v>
      </c>
      <c r="C169" s="151">
        <v>131</v>
      </c>
      <c r="D169" s="152">
        <v>65</v>
      </c>
      <c r="E169" s="152">
        <v>45</v>
      </c>
      <c r="F169" s="152">
        <v>38</v>
      </c>
      <c r="G169" s="153">
        <v>45</v>
      </c>
      <c r="H169" s="154">
        <v>50</v>
      </c>
      <c r="I169" s="162"/>
      <c r="J169" s="162"/>
      <c r="K169" s="162"/>
      <c r="L169" s="162"/>
    </row>
    <row r="170" spans="1:12" ht="20.100000000000001" customHeight="1" thickTop="1" thickBot="1" x14ac:dyDescent="0.25">
      <c r="A170" s="189" t="s">
        <v>298</v>
      </c>
      <c r="B170" s="181" t="s">
        <v>305</v>
      </c>
      <c r="C170" s="155">
        <v>646</v>
      </c>
      <c r="D170" s="156">
        <v>145</v>
      </c>
      <c r="E170" s="156">
        <v>100</v>
      </c>
      <c r="F170" s="156">
        <v>86</v>
      </c>
      <c r="G170" s="157">
        <v>99</v>
      </c>
      <c r="H170" s="158">
        <v>112</v>
      </c>
      <c r="I170" s="162"/>
      <c r="J170" s="162"/>
      <c r="K170" s="162"/>
      <c r="L170" s="162"/>
    </row>
    <row r="171" spans="1:12" ht="21" customHeight="1" thickTop="1" thickBot="1" x14ac:dyDescent="0.25">
      <c r="I171" s="95"/>
      <c r="J171" s="95"/>
      <c r="K171" s="95"/>
      <c r="L171" s="95"/>
    </row>
    <row r="172" spans="1:12" ht="20.100000000000001" customHeight="1" thickTop="1" thickBot="1" x14ac:dyDescent="0.25">
      <c r="A172" s="492" t="s">
        <v>279</v>
      </c>
      <c r="B172" s="493"/>
      <c r="C172" s="499" t="s">
        <v>119</v>
      </c>
      <c r="D172" s="500"/>
      <c r="E172" s="500"/>
      <c r="F172" s="500"/>
      <c r="G172" s="500"/>
      <c r="H172" s="501"/>
      <c r="I172" s="499" t="s">
        <v>120</v>
      </c>
      <c r="J172" s="500"/>
      <c r="K172" s="500"/>
      <c r="L172" s="501"/>
    </row>
    <row r="173" spans="1:12" ht="20.100000000000001" customHeight="1" thickTop="1" x14ac:dyDescent="0.2">
      <c r="A173" s="494"/>
      <c r="B173" s="495"/>
      <c r="C173" s="512" t="s">
        <v>365</v>
      </c>
      <c r="D173" s="509" t="s">
        <v>127</v>
      </c>
      <c r="E173" s="515"/>
      <c r="F173" s="515"/>
      <c r="G173" s="516"/>
      <c r="H173" s="172" t="s">
        <v>126</v>
      </c>
      <c r="I173" s="504"/>
      <c r="J173" s="502" t="s">
        <v>365</v>
      </c>
      <c r="K173" s="166" t="s">
        <v>128</v>
      </c>
      <c r="L173" s="167" t="s">
        <v>128</v>
      </c>
    </row>
    <row r="174" spans="1:12" ht="20.100000000000001" customHeight="1" thickBot="1" x14ac:dyDescent="0.25">
      <c r="A174" s="496"/>
      <c r="B174" s="497"/>
      <c r="C174" s="514"/>
      <c r="D174" s="169" t="s">
        <v>369</v>
      </c>
      <c r="E174" s="169" t="s">
        <v>370</v>
      </c>
      <c r="F174" s="169" t="s">
        <v>371</v>
      </c>
      <c r="G174" s="169" t="s">
        <v>372</v>
      </c>
      <c r="H174" s="168" t="s">
        <v>373</v>
      </c>
      <c r="I174" s="505"/>
      <c r="J174" s="503"/>
      <c r="K174" s="199">
        <v>45527</v>
      </c>
      <c r="L174" s="198">
        <v>45533</v>
      </c>
    </row>
    <row r="175" spans="1:12" ht="20.100000000000001" customHeight="1" thickTop="1" thickBot="1" x14ac:dyDescent="0.25">
      <c r="A175" s="486" t="s">
        <v>297</v>
      </c>
      <c r="B175" s="178" t="s">
        <v>305</v>
      </c>
      <c r="C175" s="145">
        <v>441</v>
      </c>
      <c r="D175" s="146">
        <v>308</v>
      </c>
      <c r="E175" s="146">
        <v>298</v>
      </c>
      <c r="F175" s="146">
        <v>208</v>
      </c>
      <c r="G175" s="147">
        <v>166</v>
      </c>
      <c r="H175" s="148">
        <v>254</v>
      </c>
      <c r="I175" s="149" t="s">
        <v>121</v>
      </c>
      <c r="J175" s="150">
        <v>0</v>
      </c>
      <c r="K175" s="150">
        <v>0</v>
      </c>
      <c r="L175" s="200">
        <v>0</v>
      </c>
    </row>
    <row r="176" spans="1:12" ht="20.100000000000001" customHeight="1" thickTop="1" thickBot="1" x14ac:dyDescent="0.25">
      <c r="A176" s="517"/>
      <c r="B176" s="179" t="s">
        <v>304</v>
      </c>
      <c r="C176" s="145">
        <v>79</v>
      </c>
      <c r="D176" s="146">
        <v>83</v>
      </c>
      <c r="E176" s="146">
        <v>80</v>
      </c>
      <c r="F176" s="146">
        <v>56</v>
      </c>
      <c r="G176" s="147">
        <v>45</v>
      </c>
      <c r="H176" s="148">
        <v>68</v>
      </c>
      <c r="I176" s="519" t="s">
        <v>324</v>
      </c>
      <c r="J176" s="520"/>
      <c r="K176" s="520"/>
      <c r="L176" s="521"/>
    </row>
    <row r="177" spans="1:13" ht="20.100000000000001" customHeight="1" thickTop="1" thickBot="1" x14ac:dyDescent="0.25">
      <c r="A177" s="518"/>
      <c r="B177" s="180" t="s">
        <v>306</v>
      </c>
      <c r="C177" s="151">
        <v>62</v>
      </c>
      <c r="D177" s="152">
        <v>71</v>
      </c>
      <c r="E177" s="152">
        <v>68</v>
      </c>
      <c r="F177" s="152">
        <v>53</v>
      </c>
      <c r="G177" s="153">
        <v>45</v>
      </c>
      <c r="H177" s="154">
        <v>61</v>
      </c>
      <c r="I177" s="162"/>
      <c r="J177" s="162"/>
      <c r="K177" s="162"/>
      <c r="L177" s="162"/>
    </row>
    <row r="178" spans="1:13" ht="20.100000000000001" customHeight="1" thickTop="1" thickBot="1" x14ac:dyDescent="0.25">
      <c r="A178" s="189" t="s">
        <v>298</v>
      </c>
      <c r="B178" s="181" t="s">
        <v>305</v>
      </c>
      <c r="C178" s="155">
        <v>440</v>
      </c>
      <c r="D178" s="156">
        <v>311</v>
      </c>
      <c r="E178" s="156">
        <v>301</v>
      </c>
      <c r="F178" s="156">
        <v>212</v>
      </c>
      <c r="G178" s="157">
        <v>170</v>
      </c>
      <c r="H178" s="158">
        <v>257</v>
      </c>
      <c r="I178" s="162"/>
      <c r="J178" s="162"/>
      <c r="K178" s="162"/>
      <c r="L178" s="162"/>
    </row>
    <row r="179" spans="1:13" s="446" customFormat="1" ht="21" customHeight="1" thickTop="1" thickBot="1" x14ac:dyDescent="0.25">
      <c r="A179" s="170"/>
      <c r="B179" s="170"/>
      <c r="C179" s="93"/>
      <c r="D179" s="93"/>
      <c r="E179" s="93"/>
      <c r="F179" s="93"/>
      <c r="G179" s="93"/>
      <c r="H179" s="93"/>
      <c r="I179" s="95"/>
      <c r="J179" s="95"/>
      <c r="K179" s="95"/>
      <c r="L179" s="95"/>
    </row>
    <row r="180" spans="1:13" s="446" customFormat="1" ht="20.100000000000001" customHeight="1" thickTop="1" thickBot="1" x14ac:dyDescent="0.25">
      <c r="A180" s="492" t="s">
        <v>362</v>
      </c>
      <c r="B180" s="493"/>
      <c r="C180" s="499" t="s">
        <v>119</v>
      </c>
      <c r="D180" s="500"/>
      <c r="E180" s="500"/>
      <c r="F180" s="500"/>
      <c r="G180" s="500"/>
      <c r="H180" s="501"/>
      <c r="I180" s="499" t="s">
        <v>120</v>
      </c>
      <c r="J180" s="500"/>
      <c r="K180" s="500"/>
      <c r="L180" s="501"/>
      <c r="M180" s="445"/>
    </row>
    <row r="181" spans="1:13" s="446" customFormat="1" ht="20.100000000000001" customHeight="1" thickTop="1" x14ac:dyDescent="0.2">
      <c r="A181" s="494"/>
      <c r="B181" s="495"/>
      <c r="C181" s="512" t="s">
        <v>365</v>
      </c>
      <c r="D181" s="509" t="s">
        <v>127</v>
      </c>
      <c r="E181" s="515"/>
      <c r="F181" s="515"/>
      <c r="G181" s="516"/>
      <c r="H181" s="172" t="s">
        <v>126</v>
      </c>
      <c r="I181" s="504"/>
      <c r="J181" s="502" t="s">
        <v>365</v>
      </c>
      <c r="K181" s="166" t="s">
        <v>128</v>
      </c>
      <c r="L181" s="167" t="s">
        <v>128</v>
      </c>
    </row>
    <row r="182" spans="1:13" s="446" customFormat="1" ht="20.100000000000001" customHeight="1" thickBot="1" x14ac:dyDescent="0.25">
      <c r="A182" s="496"/>
      <c r="B182" s="497"/>
      <c r="C182" s="514"/>
      <c r="D182" s="169" t="s">
        <v>369</v>
      </c>
      <c r="E182" s="169" t="s">
        <v>370</v>
      </c>
      <c r="F182" s="169" t="s">
        <v>371</v>
      </c>
      <c r="G182" s="169" t="s">
        <v>372</v>
      </c>
      <c r="H182" s="168" t="s">
        <v>373</v>
      </c>
      <c r="I182" s="505"/>
      <c r="J182" s="503"/>
      <c r="K182" s="199">
        <v>45527</v>
      </c>
      <c r="L182" s="198">
        <v>45533</v>
      </c>
    </row>
    <row r="183" spans="1:13" s="446" customFormat="1" ht="20.100000000000001" customHeight="1" thickTop="1" thickBot="1" x14ac:dyDescent="0.25">
      <c r="A183" s="486" t="s">
        <v>297</v>
      </c>
      <c r="B183" s="178" t="s">
        <v>305</v>
      </c>
      <c r="C183" s="145">
        <v>7</v>
      </c>
      <c r="D183" s="146">
        <v>13</v>
      </c>
      <c r="E183" s="146">
        <v>7</v>
      </c>
      <c r="F183" s="146">
        <v>5</v>
      </c>
      <c r="G183" s="147">
        <v>5</v>
      </c>
      <c r="H183" s="148">
        <v>8</v>
      </c>
      <c r="I183" s="149" t="s">
        <v>121</v>
      </c>
      <c r="J183" s="150">
        <v>0</v>
      </c>
      <c r="K183" s="150">
        <v>0</v>
      </c>
      <c r="L183" s="200">
        <v>0</v>
      </c>
    </row>
    <row r="184" spans="1:13" s="446" customFormat="1" ht="20.100000000000001" customHeight="1" thickTop="1" thickBot="1" x14ac:dyDescent="0.25">
      <c r="A184" s="517"/>
      <c r="B184" s="179" t="s">
        <v>304</v>
      </c>
      <c r="C184" s="145">
        <v>40</v>
      </c>
      <c r="D184" s="146">
        <v>89</v>
      </c>
      <c r="E184" s="146">
        <v>49</v>
      </c>
      <c r="F184" s="146">
        <v>37</v>
      </c>
      <c r="G184" s="147">
        <v>35</v>
      </c>
      <c r="H184" s="148">
        <v>53</v>
      </c>
      <c r="I184" s="519" t="s">
        <v>324</v>
      </c>
      <c r="J184" s="520"/>
      <c r="K184" s="520"/>
      <c r="L184" s="521"/>
    </row>
    <row r="185" spans="1:13" s="446" customFormat="1" ht="20.100000000000001" customHeight="1" thickTop="1" thickBot="1" x14ac:dyDescent="0.25">
      <c r="A185" s="518"/>
      <c r="B185" s="180" t="s">
        <v>306</v>
      </c>
      <c r="C185" s="151">
        <v>40</v>
      </c>
      <c r="D185" s="152">
        <v>89</v>
      </c>
      <c r="E185" s="152">
        <v>49</v>
      </c>
      <c r="F185" s="152">
        <v>37</v>
      </c>
      <c r="G185" s="153">
        <v>35</v>
      </c>
      <c r="H185" s="154">
        <v>53</v>
      </c>
      <c r="I185" s="162"/>
      <c r="J185" s="162"/>
      <c r="K185" s="162"/>
      <c r="L185" s="162"/>
    </row>
    <row r="186" spans="1:13" s="446" customFormat="1" ht="20.100000000000001" customHeight="1" thickTop="1" thickBot="1" x14ac:dyDescent="0.25">
      <c r="A186" s="189" t="s">
        <v>298</v>
      </c>
      <c r="B186" s="181" t="s">
        <v>305</v>
      </c>
      <c r="C186" s="155">
        <v>7</v>
      </c>
      <c r="D186" s="156">
        <v>13</v>
      </c>
      <c r="E186" s="156">
        <v>7</v>
      </c>
      <c r="F186" s="156">
        <v>5</v>
      </c>
      <c r="G186" s="157">
        <v>5</v>
      </c>
      <c r="H186" s="158">
        <v>8</v>
      </c>
      <c r="I186" s="162"/>
      <c r="J186" s="162"/>
      <c r="K186" s="162"/>
      <c r="L186" s="162"/>
    </row>
    <row r="187" spans="1:13" ht="21" customHeight="1" thickTop="1" x14ac:dyDescent="0.2">
      <c r="I187" s="95"/>
      <c r="J187" s="95"/>
      <c r="K187" s="95"/>
      <c r="L187" s="95"/>
    </row>
    <row r="188" spans="1:13" ht="15.75" customHeight="1" x14ac:dyDescent="0.25">
      <c r="A188" s="191"/>
      <c r="B188" s="506" t="s">
        <v>131</v>
      </c>
      <c r="C188" s="507"/>
      <c r="D188" s="507"/>
      <c r="E188" s="507"/>
      <c r="F188" s="507"/>
      <c r="G188" s="185"/>
      <c r="H188" s="185"/>
      <c r="I188" s="185"/>
      <c r="J188" s="185"/>
      <c r="K188" s="185"/>
      <c r="L188" s="185"/>
    </row>
    <row r="189" spans="1:13" ht="15.75" x14ac:dyDescent="0.2">
      <c r="A189" s="192"/>
      <c r="B189" s="183"/>
      <c r="C189" s="194"/>
      <c r="D189" s="194"/>
      <c r="E189" s="194"/>
      <c r="F189" s="194"/>
      <c r="G189" s="185"/>
      <c r="H189" s="185"/>
      <c r="I189" s="185"/>
      <c r="J189" s="185"/>
      <c r="K189" s="185"/>
      <c r="L189" s="185"/>
    </row>
    <row r="190" spans="1:13" ht="31.5" customHeight="1" x14ac:dyDescent="0.2">
      <c r="A190" s="129" t="s">
        <v>296</v>
      </c>
      <c r="B190" s="498" t="s">
        <v>299</v>
      </c>
      <c r="C190" s="498"/>
      <c r="D190" s="498"/>
      <c r="E190" s="498"/>
      <c r="F190" s="498"/>
      <c r="G190" s="498"/>
      <c r="H190" s="498"/>
      <c r="I190" s="498"/>
      <c r="J190" s="498"/>
      <c r="K190" s="498"/>
      <c r="L190" s="498"/>
    </row>
    <row r="191" spans="1:13" ht="15.75" customHeight="1" x14ac:dyDescent="0.2">
      <c r="A191" s="129" t="s">
        <v>129</v>
      </c>
      <c r="B191" s="489" t="s">
        <v>303</v>
      </c>
      <c r="C191" s="490"/>
      <c r="D191" s="490"/>
      <c r="E191" s="490"/>
      <c r="F191" s="490"/>
      <c r="G191" s="490"/>
      <c r="H191" s="490"/>
      <c r="I191" s="490"/>
      <c r="J191" s="490"/>
      <c r="K191" s="490"/>
      <c r="L191" s="491"/>
    </row>
    <row r="192" spans="1:13" ht="47.25" customHeight="1" x14ac:dyDescent="0.2">
      <c r="A192" s="130" t="s">
        <v>132</v>
      </c>
      <c r="B192" s="489" t="s">
        <v>302</v>
      </c>
      <c r="C192" s="490"/>
      <c r="D192" s="490"/>
      <c r="E192" s="490"/>
      <c r="F192" s="490"/>
      <c r="G192" s="490"/>
      <c r="H192" s="490"/>
      <c r="I192" s="490"/>
      <c r="J192" s="490"/>
      <c r="K192" s="490"/>
      <c r="L192" s="491"/>
    </row>
    <row r="193" spans="1:12" ht="15.75" customHeight="1" x14ac:dyDescent="0.2">
      <c r="A193" s="130" t="s">
        <v>130</v>
      </c>
      <c r="B193" s="489" t="s">
        <v>301</v>
      </c>
      <c r="C193" s="490"/>
      <c r="D193" s="490"/>
      <c r="E193" s="490"/>
      <c r="F193" s="490"/>
      <c r="G193" s="490"/>
      <c r="H193" s="490"/>
      <c r="I193" s="490"/>
      <c r="J193" s="490"/>
      <c r="K193" s="490"/>
      <c r="L193" s="491"/>
    </row>
    <row r="194" spans="1:12" ht="31.5" customHeight="1" x14ac:dyDescent="0.2">
      <c r="A194" s="129" t="s">
        <v>298</v>
      </c>
      <c r="B194" s="489" t="s">
        <v>300</v>
      </c>
      <c r="C194" s="490"/>
      <c r="D194" s="490"/>
      <c r="E194" s="490"/>
      <c r="F194" s="490"/>
      <c r="G194" s="490"/>
      <c r="H194" s="490"/>
      <c r="I194" s="490"/>
      <c r="J194" s="490"/>
      <c r="K194" s="490"/>
      <c r="L194" s="491"/>
    </row>
    <row r="195" spans="1:12" ht="15.75" x14ac:dyDescent="0.2">
      <c r="A195" s="177"/>
      <c r="B195" s="184"/>
      <c r="C195" s="185"/>
      <c r="D195" s="185"/>
      <c r="E195" s="185"/>
      <c r="F195" s="185"/>
      <c r="G195" s="185"/>
    </row>
    <row r="196" spans="1:12" x14ac:dyDescent="0.2">
      <c r="A196" s="177"/>
      <c r="B196" s="177"/>
      <c r="C196" s="177"/>
      <c r="D196" s="177"/>
      <c r="E196" s="177"/>
      <c r="F196" s="177"/>
      <c r="G196" s="177"/>
    </row>
    <row r="197" spans="1:12" ht="15.75" x14ac:dyDescent="0.25">
      <c r="A197" s="192"/>
      <c r="B197" s="526"/>
      <c r="C197" s="527"/>
      <c r="D197" s="527"/>
      <c r="E197" s="527"/>
      <c r="F197" s="527"/>
      <c r="G197" s="195"/>
    </row>
    <row r="198" spans="1:12" ht="15.75" x14ac:dyDescent="0.2">
      <c r="A198" s="192"/>
      <c r="B198" s="186"/>
      <c r="C198" s="196"/>
      <c r="D198" s="196"/>
      <c r="E198" s="196"/>
      <c r="F198" s="196"/>
      <c r="G198" s="195"/>
    </row>
    <row r="199" spans="1:12" ht="15.75" x14ac:dyDescent="0.2">
      <c r="A199" s="97"/>
      <c r="B199" s="522"/>
      <c r="C199" s="523"/>
      <c r="D199" s="523"/>
      <c r="E199" s="523"/>
      <c r="F199" s="523"/>
      <c r="G199" s="98"/>
    </row>
    <row r="200" spans="1:12" ht="15.75" x14ac:dyDescent="0.2">
      <c r="A200" s="97"/>
      <c r="B200" s="522"/>
      <c r="C200" s="523"/>
      <c r="D200" s="523"/>
      <c r="E200" s="523"/>
      <c r="F200" s="523"/>
      <c r="G200" s="98"/>
    </row>
    <row r="201" spans="1:12" ht="15.75" x14ac:dyDescent="0.2">
      <c r="A201" s="99"/>
      <c r="B201" s="522"/>
      <c r="C201" s="523"/>
      <c r="D201" s="523"/>
      <c r="E201" s="523"/>
      <c r="F201" s="523"/>
      <c r="G201" s="98"/>
    </row>
    <row r="202" spans="1:12" ht="15.75" x14ac:dyDescent="0.2">
      <c r="A202" s="99"/>
      <c r="B202" s="522"/>
      <c r="C202" s="523"/>
      <c r="D202" s="523"/>
      <c r="E202" s="523"/>
      <c r="F202" s="523"/>
      <c r="G202" s="98"/>
    </row>
    <row r="203" spans="1:12" ht="15.75" x14ac:dyDescent="0.2">
      <c r="A203" s="97"/>
      <c r="B203" s="522"/>
      <c r="C203" s="523"/>
      <c r="D203" s="523"/>
      <c r="E203" s="523"/>
      <c r="F203" s="523"/>
      <c r="G203" s="98"/>
    </row>
    <row r="204" spans="1:12" ht="15.75" x14ac:dyDescent="0.2">
      <c r="A204" s="193"/>
      <c r="B204" s="187"/>
      <c r="C204" s="195"/>
      <c r="D204" s="195"/>
      <c r="E204" s="195"/>
      <c r="F204" s="195"/>
      <c r="G204" s="195"/>
    </row>
    <row r="205" spans="1:12" x14ac:dyDescent="0.2">
      <c r="A205" s="188"/>
      <c r="B205" s="188"/>
      <c r="C205" s="100"/>
      <c r="D205" s="100"/>
      <c r="E205" s="100"/>
      <c r="F205" s="100"/>
      <c r="G205" s="100"/>
    </row>
  </sheetData>
  <mergeCells count="225">
    <mergeCell ref="C157:C158"/>
    <mergeCell ref="A156:B158"/>
    <mergeCell ref="D157:G157"/>
    <mergeCell ref="A175:A177"/>
    <mergeCell ref="I173:I174"/>
    <mergeCell ref="A172:B174"/>
    <mergeCell ref="C172:H172"/>
    <mergeCell ref="A135:A137"/>
    <mergeCell ref="C173:C174"/>
    <mergeCell ref="D173:G173"/>
    <mergeCell ref="A151:A153"/>
    <mergeCell ref="A159:A161"/>
    <mergeCell ref="A167:A169"/>
    <mergeCell ref="B203:F203"/>
    <mergeCell ref="C1:I2"/>
    <mergeCell ref="B197:F197"/>
    <mergeCell ref="B199:F199"/>
    <mergeCell ref="B200:F200"/>
    <mergeCell ref="B201:F201"/>
    <mergeCell ref="B202:F202"/>
    <mergeCell ref="I120:L120"/>
    <mergeCell ref="J101:J102"/>
    <mergeCell ref="I157:I158"/>
    <mergeCell ref="I117:I118"/>
    <mergeCell ref="I101:I102"/>
    <mergeCell ref="I133:I134"/>
    <mergeCell ref="I152:L152"/>
    <mergeCell ref="I128:L128"/>
    <mergeCell ref="I125:I126"/>
    <mergeCell ref="J125:J126"/>
    <mergeCell ref="I136:L136"/>
    <mergeCell ref="I165:I166"/>
    <mergeCell ref="I85:I86"/>
    <mergeCell ref="C84:H84"/>
    <mergeCell ref="I60:L60"/>
    <mergeCell ref="I100:L100"/>
    <mergeCell ref="B188:F188"/>
    <mergeCell ref="A127:A129"/>
    <mergeCell ref="A148:B150"/>
    <mergeCell ref="A111:A113"/>
    <mergeCell ref="A119:A121"/>
    <mergeCell ref="I141:I142"/>
    <mergeCell ref="C141:C142"/>
    <mergeCell ref="C125:C126"/>
    <mergeCell ref="D125:G125"/>
    <mergeCell ref="I156:L156"/>
    <mergeCell ref="J133:J134"/>
    <mergeCell ref="I140:L140"/>
    <mergeCell ref="C140:H140"/>
    <mergeCell ref="C149:C150"/>
    <mergeCell ref="D149:G149"/>
    <mergeCell ref="A132:B134"/>
    <mergeCell ref="A140:B142"/>
    <mergeCell ref="C132:H132"/>
    <mergeCell ref="I132:L132"/>
    <mergeCell ref="C133:C134"/>
    <mergeCell ref="D133:G133"/>
    <mergeCell ref="A116:B118"/>
    <mergeCell ref="I93:I94"/>
    <mergeCell ref="I176:L176"/>
    <mergeCell ref="I109:I110"/>
    <mergeCell ref="I77:I78"/>
    <mergeCell ref="D77:G77"/>
    <mergeCell ref="D101:G101"/>
    <mergeCell ref="I172:L172"/>
    <mergeCell ref="I124:L124"/>
    <mergeCell ref="D117:G117"/>
    <mergeCell ref="J117:J118"/>
    <mergeCell ref="D141:G141"/>
    <mergeCell ref="J141:J142"/>
    <mergeCell ref="C148:H148"/>
    <mergeCell ref="I148:L148"/>
    <mergeCell ref="J149:J150"/>
    <mergeCell ref="I149:I150"/>
    <mergeCell ref="I144:L144"/>
    <mergeCell ref="C108:H108"/>
    <mergeCell ref="I108:L108"/>
    <mergeCell ref="C109:C110"/>
    <mergeCell ref="I104:L104"/>
    <mergeCell ref="I161:L161"/>
    <mergeCell ref="I121:L121"/>
    <mergeCell ref="J173:J174"/>
    <mergeCell ref="A15:A17"/>
    <mergeCell ref="A23:A25"/>
    <mergeCell ref="A31:A33"/>
    <mergeCell ref="A39:A41"/>
    <mergeCell ref="A7:A9"/>
    <mergeCell ref="D21:G21"/>
    <mergeCell ref="I13:I14"/>
    <mergeCell ref="I72:L72"/>
    <mergeCell ref="J77:J78"/>
    <mergeCell ref="I76:L76"/>
    <mergeCell ref="A71:A73"/>
    <mergeCell ref="A79:A81"/>
    <mergeCell ref="A87:A89"/>
    <mergeCell ref="A95:A97"/>
    <mergeCell ref="A68:B70"/>
    <mergeCell ref="A76:B78"/>
    <mergeCell ref="A84:B86"/>
    <mergeCell ref="A47:A49"/>
    <mergeCell ref="A55:A57"/>
    <mergeCell ref="A60:B62"/>
    <mergeCell ref="A4:B6"/>
    <mergeCell ref="I64:L64"/>
    <mergeCell ref="D93:G93"/>
    <mergeCell ref="C100:H100"/>
    <mergeCell ref="D85:G85"/>
    <mergeCell ref="C53:C54"/>
    <mergeCell ref="C60:H60"/>
    <mergeCell ref="D53:G53"/>
    <mergeCell ref="C76:H76"/>
    <mergeCell ref="C93:C94"/>
    <mergeCell ref="D61:G61"/>
    <mergeCell ref="C92:H92"/>
    <mergeCell ref="I88:L88"/>
    <mergeCell ref="I92:L92"/>
    <mergeCell ref="I84:L84"/>
    <mergeCell ref="A20:B22"/>
    <mergeCell ref="A28:B30"/>
    <mergeCell ref="A36:B38"/>
    <mergeCell ref="A44:B46"/>
    <mergeCell ref="I4:L4"/>
    <mergeCell ref="D5:G5"/>
    <mergeCell ref="I12:L12"/>
    <mergeCell ref="D13:G13"/>
    <mergeCell ref="A63:A65"/>
    <mergeCell ref="C4:H4"/>
    <mergeCell ref="C12:H12"/>
    <mergeCell ref="C21:C22"/>
    <mergeCell ref="D45:G45"/>
    <mergeCell ref="C29:C30"/>
    <mergeCell ref="C36:H36"/>
    <mergeCell ref="I24:L24"/>
    <mergeCell ref="I32:L32"/>
    <mergeCell ref="J29:J30"/>
    <mergeCell ref="I36:L36"/>
    <mergeCell ref="I44:L44"/>
    <mergeCell ref="J45:J46"/>
    <mergeCell ref="J21:J22"/>
    <mergeCell ref="I5:I6"/>
    <mergeCell ref="I21:I22"/>
    <mergeCell ref="I37:I38"/>
    <mergeCell ref="I29:I30"/>
    <mergeCell ref="I45:I46"/>
    <mergeCell ref="A1:B2"/>
    <mergeCell ref="C156:H156"/>
    <mergeCell ref="I112:L112"/>
    <mergeCell ref="A124:B126"/>
    <mergeCell ref="A12:B14"/>
    <mergeCell ref="C5:C6"/>
    <mergeCell ref="J5:J6"/>
    <mergeCell ref="C28:H28"/>
    <mergeCell ref="I28:L28"/>
    <mergeCell ref="C61:C62"/>
    <mergeCell ref="J61:J62"/>
    <mergeCell ref="C13:C14"/>
    <mergeCell ref="J13:J14"/>
    <mergeCell ref="C52:H52"/>
    <mergeCell ref="I52:L52"/>
    <mergeCell ref="I20:L20"/>
    <mergeCell ref="C20:H20"/>
    <mergeCell ref="I8:L8"/>
    <mergeCell ref="I16:L16"/>
    <mergeCell ref="D29:G29"/>
    <mergeCell ref="J37:J38"/>
    <mergeCell ref="D69:G69"/>
    <mergeCell ref="C69:C70"/>
    <mergeCell ref="J69:J70"/>
    <mergeCell ref="A100:B102"/>
    <mergeCell ref="J93:J94"/>
    <mergeCell ref="C37:C38"/>
    <mergeCell ref="C45:C46"/>
    <mergeCell ref="D37:G37"/>
    <mergeCell ref="C44:H44"/>
    <mergeCell ref="C68:H68"/>
    <mergeCell ref="I68:L68"/>
    <mergeCell ref="A103:A105"/>
    <mergeCell ref="C77:C78"/>
    <mergeCell ref="C85:C86"/>
    <mergeCell ref="I80:L80"/>
    <mergeCell ref="I53:I54"/>
    <mergeCell ref="I48:L48"/>
    <mergeCell ref="J53:J54"/>
    <mergeCell ref="I69:I70"/>
    <mergeCell ref="J85:J86"/>
    <mergeCell ref="I56:L56"/>
    <mergeCell ref="I61:I62"/>
    <mergeCell ref="A52:B54"/>
    <mergeCell ref="A92:B94"/>
    <mergeCell ref="I40:L40"/>
    <mergeCell ref="I96:L96"/>
    <mergeCell ref="C101:C102"/>
    <mergeCell ref="A108:B110"/>
    <mergeCell ref="C116:H116"/>
    <mergeCell ref="I116:L116"/>
    <mergeCell ref="C117:C118"/>
    <mergeCell ref="C124:H124"/>
    <mergeCell ref="B194:L194"/>
    <mergeCell ref="B190:L190"/>
    <mergeCell ref="B191:L191"/>
    <mergeCell ref="B192:L192"/>
    <mergeCell ref="B193:L193"/>
    <mergeCell ref="I168:L168"/>
    <mergeCell ref="A164:B166"/>
    <mergeCell ref="C164:H164"/>
    <mergeCell ref="I164:L164"/>
    <mergeCell ref="C165:C166"/>
    <mergeCell ref="D165:G165"/>
    <mergeCell ref="J165:J166"/>
    <mergeCell ref="I160:L160"/>
    <mergeCell ref="J157:J158"/>
    <mergeCell ref="D109:G109"/>
    <mergeCell ref="J109:J110"/>
    <mergeCell ref="A143:A145"/>
    <mergeCell ref="I137:L137"/>
    <mergeCell ref="I153:L153"/>
    <mergeCell ref="A180:B182"/>
    <mergeCell ref="C180:H180"/>
    <mergeCell ref="I180:L180"/>
    <mergeCell ref="C181:C182"/>
    <mergeCell ref="D181:G181"/>
    <mergeCell ref="I181:I182"/>
    <mergeCell ref="J181:J182"/>
    <mergeCell ref="A183:A185"/>
    <mergeCell ref="I184:L184"/>
  </mergeCells>
  <phoneticPr fontId="0" type="noConversion"/>
  <pageMargins left="0.59055118110236227" right="0.28000000000000003" top="0.59055118110236227" bottom="0.78740157480314965" header="0.51181102362204722" footer="0.51181102362204722"/>
  <pageSetup paperSize="9" scale="55" fitToHeight="2" orientation="portrait" r:id="rId1"/>
  <headerFooter alignWithMargins="0"/>
  <rowBreaks count="2" manualBreakCount="2">
    <brk id="67" max="11" man="1"/>
    <brk id="131" max="11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4">
    <pageSetUpPr fitToPage="1"/>
  </sheetPr>
  <dimension ref="A1:R65"/>
  <sheetViews>
    <sheetView showGridLines="0" zoomScale="70" zoomScaleNormal="70" workbookViewId="0">
      <selection sqref="A1:C2"/>
    </sheetView>
  </sheetViews>
  <sheetFormatPr defaultRowHeight="12.75" x14ac:dyDescent="0.2"/>
  <cols>
    <col min="1" max="17" width="10.7109375" customWidth="1"/>
    <col min="18" max="18" width="9.140625" customWidth="1"/>
  </cols>
  <sheetData>
    <row r="1" spans="1:18" ht="25.5" customHeight="1" x14ac:dyDescent="0.2">
      <c r="A1" s="528"/>
      <c r="B1" s="528"/>
      <c r="C1" s="528"/>
      <c r="D1" s="469" t="s">
        <v>310</v>
      </c>
      <c r="E1" s="469"/>
      <c r="F1" s="469"/>
      <c r="G1" s="469"/>
      <c r="H1" s="469"/>
      <c r="I1" s="469"/>
      <c r="J1" s="469"/>
      <c r="K1" s="469"/>
      <c r="L1" s="469"/>
      <c r="M1" s="469"/>
      <c r="N1" s="469"/>
      <c r="O1" s="163"/>
      <c r="P1" s="531" t="str">
        <f>'Hidroenergética-Bacias'!J2</f>
        <v>Data considerada: 29/08/2024</v>
      </c>
      <c r="Q1" s="531"/>
      <c r="R1" s="531"/>
    </row>
    <row r="2" spans="1:18" ht="23.25" customHeight="1" x14ac:dyDescent="0.2">
      <c r="A2" s="528"/>
      <c r="B2" s="528"/>
      <c r="C2" s="528"/>
      <c r="D2" s="469"/>
      <c r="E2" s="469"/>
      <c r="F2" s="469"/>
      <c r="G2" s="469"/>
      <c r="H2" s="469"/>
      <c r="I2" s="469"/>
      <c r="J2" s="469"/>
      <c r="K2" s="469"/>
      <c r="L2" s="469"/>
      <c r="M2" s="469"/>
      <c r="N2" s="469"/>
      <c r="O2" s="163"/>
      <c r="P2" s="531"/>
      <c r="Q2" s="531"/>
      <c r="R2" s="531"/>
    </row>
    <row r="3" spans="1:18" ht="20.100000000000001" customHeight="1" x14ac:dyDescent="0.2">
      <c r="C3" s="28"/>
      <c r="D3" s="28"/>
      <c r="E3" s="28"/>
      <c r="F3" s="28"/>
      <c r="G3" s="28"/>
      <c r="H3" s="28"/>
      <c r="I3" s="28"/>
      <c r="J3" s="28"/>
    </row>
    <row r="4" spans="1:18" ht="20.100000000000001" customHeight="1" x14ac:dyDescent="0.2">
      <c r="A4" s="529" t="s">
        <v>294</v>
      </c>
      <c r="B4" s="529"/>
      <c r="C4" s="529"/>
      <c r="D4" s="529"/>
      <c r="E4" s="529"/>
      <c r="F4" s="529"/>
      <c r="G4" s="529"/>
      <c r="H4" s="529"/>
      <c r="I4" s="28"/>
      <c r="K4" s="529" t="s">
        <v>251</v>
      </c>
      <c r="L4" s="529"/>
      <c r="M4" s="529"/>
      <c r="N4" s="529"/>
      <c r="O4" s="529"/>
      <c r="P4" s="529"/>
      <c r="Q4" s="529"/>
      <c r="R4" s="529"/>
    </row>
    <row r="5" spans="1:18" ht="20.100000000000001" customHeight="1" x14ac:dyDescent="0.2">
      <c r="I5" s="28"/>
    </row>
    <row r="6" spans="1:18" ht="20.100000000000001" customHeight="1" x14ac:dyDescent="0.2">
      <c r="I6" s="28"/>
    </row>
    <row r="7" spans="1:18" ht="20.100000000000001" customHeight="1" x14ac:dyDescent="0.2">
      <c r="I7" s="28"/>
    </row>
    <row r="8" spans="1:18" ht="20.100000000000001" customHeight="1" x14ac:dyDescent="0.2">
      <c r="I8" s="28"/>
    </row>
    <row r="9" spans="1:18" ht="20.100000000000001" customHeight="1" x14ac:dyDescent="0.2">
      <c r="I9" s="28"/>
    </row>
    <row r="10" spans="1:18" ht="20.100000000000001" customHeight="1" x14ac:dyDescent="0.2">
      <c r="I10" s="28"/>
    </row>
    <row r="11" spans="1:18" ht="20.100000000000001" customHeight="1" x14ac:dyDescent="0.2">
      <c r="I11" s="28"/>
    </row>
    <row r="12" spans="1:18" ht="20.100000000000001" customHeight="1" x14ac:dyDescent="0.2">
      <c r="I12" s="28"/>
    </row>
    <row r="13" spans="1:18" ht="20.100000000000001" customHeight="1" x14ac:dyDescent="0.2">
      <c r="I13" s="28"/>
    </row>
    <row r="14" spans="1:18" ht="20.100000000000001" customHeight="1" x14ac:dyDescent="0.2">
      <c r="I14" s="28"/>
    </row>
    <row r="15" spans="1:18" ht="20.100000000000001" customHeight="1" x14ac:dyDescent="0.2">
      <c r="I15" s="28"/>
    </row>
    <row r="16" spans="1:18" ht="20.100000000000001" customHeight="1" x14ac:dyDescent="0.2">
      <c r="I16" s="28"/>
    </row>
    <row r="17" spans="1:18" ht="20.100000000000001" customHeight="1" x14ac:dyDescent="0.2">
      <c r="I17" s="28"/>
    </row>
    <row r="18" spans="1:18" ht="20.100000000000001" customHeight="1" x14ac:dyDescent="0.2">
      <c r="A18" s="530" t="s">
        <v>252</v>
      </c>
      <c r="B18" s="530"/>
      <c r="C18" s="530"/>
      <c r="D18" s="530"/>
      <c r="E18" s="530"/>
      <c r="F18" s="103" t="str">
        <f>'Hidroenergética-Subsistemas'!J5&amp;'Hidroenergética-Subsistemas'!J6</f>
        <v>JUL</v>
      </c>
      <c r="G18" s="103" t="str">
        <f>'Hidroenergética-Subsistemas'!K5&amp; " " &amp; TEXT('Hidroenergética-Subsistemas'!K6,"dd/mm")</f>
        <v>Dia 23/08</v>
      </c>
      <c r="H18" s="103" t="str">
        <f>'Hidroenergética-Subsistemas'!L5 &amp; " " &amp; TEXT('Hidroenergética-Subsistemas'!L6,"dd/mm")</f>
        <v>Dia 29/08</v>
      </c>
      <c r="I18" s="28"/>
      <c r="K18" s="530" t="s">
        <v>252</v>
      </c>
      <c r="L18" s="530"/>
      <c r="M18" s="530"/>
      <c r="N18" s="530"/>
      <c r="O18" s="530"/>
      <c r="P18" s="103" t="str">
        <f>F18</f>
        <v>JUL</v>
      </c>
      <c r="Q18" s="103" t="str">
        <f>G18</f>
        <v>Dia 23/08</v>
      </c>
      <c r="R18" s="103" t="str">
        <f>H18</f>
        <v>Dia 29/08</v>
      </c>
    </row>
    <row r="19" spans="1:18" s="106" customFormat="1" ht="20.100000000000001" customHeight="1" x14ac:dyDescent="0.2">
      <c r="A19" s="109"/>
      <c r="B19" s="109"/>
      <c r="C19" s="109"/>
      <c r="D19" s="109"/>
      <c r="E19" s="109"/>
      <c r="F19" s="110">
        <f>'Hidroenergética-Subsistemas'!J$7</f>
        <v>62.6</v>
      </c>
      <c r="G19" s="110">
        <f>'Hidroenergética-Subsistemas'!K$7</f>
        <v>57.7</v>
      </c>
      <c r="H19" s="110">
        <f>'Hidroenergética-Subsistemas'!L$7</f>
        <v>56.3</v>
      </c>
      <c r="K19" s="109"/>
      <c r="L19" s="109"/>
      <c r="M19" s="109"/>
      <c r="N19" s="109"/>
      <c r="O19" s="109"/>
      <c r="P19" s="110">
        <f>'Hidroenergética-Subsistemas'!J$23</f>
        <v>63.1</v>
      </c>
      <c r="Q19" s="110">
        <f>'Hidroenergética-Subsistemas'!K$23</f>
        <v>58</v>
      </c>
      <c r="R19" s="110">
        <f>'Hidroenergética-Subsistemas'!L$23</f>
        <v>56.6</v>
      </c>
    </row>
    <row r="20" spans="1:18" ht="20.100000000000001" customHeight="1" x14ac:dyDescent="0.2">
      <c r="I20" s="28"/>
    </row>
    <row r="21" spans="1:18" ht="20.100000000000001" customHeight="1" x14ac:dyDescent="0.2">
      <c r="A21" s="529" t="s">
        <v>253</v>
      </c>
      <c r="B21" s="529"/>
      <c r="C21" s="529"/>
      <c r="D21" s="529"/>
      <c r="E21" s="529"/>
      <c r="F21" s="529"/>
      <c r="G21" s="529"/>
      <c r="H21" s="529"/>
      <c r="I21" s="28"/>
      <c r="K21" s="529" t="s">
        <v>254</v>
      </c>
      <c r="L21" s="529"/>
      <c r="M21" s="529"/>
      <c r="N21" s="529"/>
      <c r="O21" s="529"/>
      <c r="P21" s="529"/>
      <c r="Q21" s="529"/>
      <c r="R21" s="529"/>
    </row>
    <row r="22" spans="1:18" ht="20.100000000000001" customHeight="1" x14ac:dyDescent="0.2">
      <c r="I22" s="28"/>
    </row>
    <row r="23" spans="1:18" ht="20.100000000000001" customHeight="1" x14ac:dyDescent="0.2">
      <c r="I23" s="28"/>
    </row>
    <row r="24" spans="1:18" ht="20.100000000000001" customHeight="1" x14ac:dyDescent="0.2">
      <c r="I24" s="28"/>
    </row>
    <row r="25" spans="1:18" ht="20.100000000000001" customHeight="1" x14ac:dyDescent="0.2">
      <c r="I25" s="28"/>
    </row>
    <row r="26" spans="1:18" ht="20.100000000000001" customHeight="1" x14ac:dyDescent="0.2">
      <c r="I26" s="28"/>
    </row>
    <row r="27" spans="1:18" ht="20.100000000000001" customHeight="1" x14ac:dyDescent="0.2">
      <c r="I27" s="28"/>
    </row>
    <row r="28" spans="1:18" ht="20.100000000000001" customHeight="1" x14ac:dyDescent="0.2">
      <c r="I28" s="28"/>
    </row>
    <row r="29" spans="1:18" ht="20.100000000000001" customHeight="1" x14ac:dyDescent="0.2">
      <c r="I29" s="28"/>
    </row>
    <row r="30" spans="1:18" ht="20.100000000000001" customHeight="1" x14ac:dyDescent="0.2"/>
    <row r="31" spans="1:18" ht="20.100000000000001" customHeight="1" x14ac:dyDescent="0.2"/>
    <row r="32" spans="1:18" ht="20.100000000000001" customHeight="1" x14ac:dyDescent="0.2"/>
    <row r="33" spans="1:18" ht="20.100000000000001" customHeight="1" x14ac:dyDescent="0.2"/>
    <row r="34" spans="1:18" ht="20.100000000000001" customHeight="1" x14ac:dyDescent="0.2"/>
    <row r="35" spans="1:18" ht="20.100000000000001" customHeight="1" x14ac:dyDescent="0.2">
      <c r="A35" s="530" t="s">
        <v>252</v>
      </c>
      <c r="B35" s="530"/>
      <c r="C35" s="530"/>
      <c r="D35" s="530"/>
      <c r="E35" s="530"/>
      <c r="F35" s="103" t="str">
        <f>F18</f>
        <v>JUL</v>
      </c>
      <c r="G35" s="103" t="str">
        <f>G18</f>
        <v>Dia 23/08</v>
      </c>
      <c r="H35" s="103" t="str">
        <f>H18</f>
        <v>Dia 29/08</v>
      </c>
      <c r="K35" s="530" t="s">
        <v>252</v>
      </c>
      <c r="L35" s="530"/>
      <c r="M35" s="530"/>
      <c r="N35" s="530"/>
      <c r="O35" s="530"/>
      <c r="P35" s="103" t="str">
        <f>F18</f>
        <v>JUL</v>
      </c>
      <c r="Q35" s="103" t="str">
        <f>G18</f>
        <v>Dia 23/08</v>
      </c>
      <c r="R35" s="103" t="str">
        <f>H18</f>
        <v>Dia 29/08</v>
      </c>
    </row>
    <row r="36" spans="1:18" s="105" customFormat="1" ht="20.100000000000001" customHeight="1" x14ac:dyDescent="0.2">
      <c r="A36" s="111"/>
      <c r="B36" s="111"/>
      <c r="C36" s="111"/>
      <c r="D36" s="111"/>
      <c r="E36" s="111"/>
      <c r="F36" s="112">
        <f>'Hidroenergética-Subsistemas'!J$15</f>
        <v>90.3</v>
      </c>
      <c r="G36" s="112">
        <f>'Hidroenergética-Subsistemas'!K$15</f>
        <v>71.5</v>
      </c>
      <c r="H36" s="112">
        <f>'Hidroenergética-Subsistemas'!L$15</f>
        <v>67.099999999999994</v>
      </c>
      <c r="K36" s="111"/>
      <c r="L36" s="111"/>
      <c r="M36" s="111"/>
      <c r="N36" s="111"/>
      <c r="O36" s="111"/>
      <c r="P36" s="112">
        <f>'Hidroenergética-Subsistemas'!J$31</f>
        <v>84.5</v>
      </c>
      <c r="Q36" s="112">
        <f>'Hidroenergética-Subsistemas'!K$31</f>
        <v>80.400000000000006</v>
      </c>
      <c r="R36" s="112">
        <f>'Hidroenergética-Subsistemas'!L$31</f>
        <v>79.599999999999994</v>
      </c>
    </row>
    <row r="37" spans="1:18" ht="20.100000000000001" customHeight="1" x14ac:dyDescent="0.2"/>
    <row r="38" spans="1:18" ht="20.100000000000001" customHeight="1" x14ac:dyDescent="0.2"/>
    <row r="39" spans="1:18" ht="20.100000000000001" customHeight="1" x14ac:dyDescent="0.2"/>
    <row r="40" spans="1:18" ht="20.100000000000001" customHeight="1" x14ac:dyDescent="0.2"/>
    <row r="41" spans="1:18" ht="20.100000000000001" customHeight="1" x14ac:dyDescent="0.2"/>
    <row r="42" spans="1:18" ht="20.100000000000001" customHeight="1" x14ac:dyDescent="0.2"/>
    <row r="43" spans="1:18" ht="20.100000000000001" customHeight="1" x14ac:dyDescent="0.2"/>
    <row r="44" spans="1:18" ht="20.100000000000001" customHeight="1" x14ac:dyDescent="0.2"/>
    <row r="45" spans="1:18" ht="20.100000000000001" customHeight="1" x14ac:dyDescent="0.2"/>
    <row r="46" spans="1:18" ht="20.100000000000001" customHeight="1" x14ac:dyDescent="0.2"/>
    <row r="47" spans="1:18" ht="20.100000000000001" customHeight="1" x14ac:dyDescent="0.2"/>
    <row r="48" spans="1:1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</sheetData>
  <mergeCells count="11">
    <mergeCell ref="A21:H21"/>
    <mergeCell ref="A35:E35"/>
    <mergeCell ref="K18:O18"/>
    <mergeCell ref="K35:O35"/>
    <mergeCell ref="K4:R4"/>
    <mergeCell ref="K21:R21"/>
    <mergeCell ref="A1:C2"/>
    <mergeCell ref="A4:H4"/>
    <mergeCell ref="A18:E18"/>
    <mergeCell ref="D1:N2"/>
    <mergeCell ref="P1:R2"/>
  </mergeCells>
  <printOptions horizontalCentered="1" verticalCentered="1"/>
  <pageMargins left="0.51181102362204722" right="0.51181102362204722" top="0.78740157480314965" bottom="0.78740157480314965" header="0.31496062992125984" footer="0.31496062992125984"/>
  <pageSetup paperSize="9" scale="67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R93"/>
  <sheetViews>
    <sheetView showGridLines="0" zoomScale="70" zoomScaleNormal="70" workbookViewId="0">
      <selection sqref="A1:C2"/>
    </sheetView>
  </sheetViews>
  <sheetFormatPr defaultRowHeight="12.75" x14ac:dyDescent="0.2"/>
  <cols>
    <col min="1" max="2" width="9.7109375" customWidth="1"/>
    <col min="3" max="3" width="12.140625" customWidth="1"/>
    <col min="4" max="17" width="9.7109375" customWidth="1"/>
  </cols>
  <sheetData>
    <row r="1" spans="1:17" ht="26.25" customHeight="1" x14ac:dyDescent="0.2">
      <c r="A1" s="528"/>
      <c r="B1" s="528"/>
      <c r="C1" s="528"/>
      <c r="D1" s="533" t="s">
        <v>332</v>
      </c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1" t="str">
        <f>'Hidroenergética-Bacias'!J2</f>
        <v>Data considerada: 29/08/2024</v>
      </c>
      <c r="P1" s="531"/>
      <c r="Q1" s="531"/>
    </row>
    <row r="2" spans="1:17" ht="22.5" customHeight="1" x14ac:dyDescent="0.2">
      <c r="A2" s="528"/>
      <c r="B2" s="528"/>
      <c r="C2" s="528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1"/>
      <c r="P2" s="531"/>
      <c r="Q2" s="531"/>
    </row>
    <row r="3" spans="1:17" ht="9.75" customHeight="1" x14ac:dyDescent="0.25">
      <c r="C3" s="28"/>
      <c r="D3" s="28"/>
      <c r="E3" s="28"/>
      <c r="F3" s="28"/>
      <c r="G3" s="28"/>
      <c r="H3" s="28"/>
      <c r="I3" s="28"/>
      <c r="J3" s="28"/>
      <c r="K3" s="28"/>
      <c r="L3" s="20"/>
    </row>
    <row r="4" spans="1:17" s="104" customFormat="1" ht="18" customHeight="1" x14ac:dyDescent="0.2">
      <c r="A4" s="532" t="s">
        <v>333</v>
      </c>
      <c r="B4" s="532"/>
      <c r="C4" s="532"/>
      <c r="D4" s="532"/>
      <c r="E4" s="532"/>
      <c r="F4" s="532"/>
      <c r="G4" s="532"/>
      <c r="H4" s="532"/>
      <c r="J4" s="534" t="s">
        <v>334</v>
      </c>
      <c r="K4" s="534"/>
      <c r="L4" s="534"/>
      <c r="M4" s="534"/>
      <c r="N4" s="534"/>
      <c r="O4" s="534"/>
      <c r="P4" s="534"/>
      <c r="Q4" s="534"/>
    </row>
    <row r="5" spans="1:17" s="96" customFormat="1" ht="18" customHeight="1" x14ac:dyDescent="0.2"/>
    <row r="6" spans="1:17" ht="18" customHeight="1" x14ac:dyDescent="0.2"/>
    <row r="7" spans="1:17" ht="18" customHeight="1" x14ac:dyDescent="0.2"/>
    <row r="8" spans="1:17" ht="18" customHeight="1" x14ac:dyDescent="0.2"/>
    <row r="9" spans="1:17" ht="18" customHeight="1" x14ac:dyDescent="0.2"/>
    <row r="10" spans="1:17" ht="18" customHeight="1" x14ac:dyDescent="0.2"/>
    <row r="11" spans="1:17" ht="18" customHeight="1" x14ac:dyDescent="0.2"/>
    <row r="12" spans="1:17" ht="18" customHeight="1" x14ac:dyDescent="0.2"/>
    <row r="13" spans="1:17" ht="18" customHeight="1" x14ac:dyDescent="0.2"/>
    <row r="14" spans="1:17" ht="18" customHeight="1" x14ac:dyDescent="0.2"/>
    <row r="15" spans="1:17" ht="18" customHeight="1" x14ac:dyDescent="0.2"/>
    <row r="16" spans="1:17" ht="18" customHeight="1" x14ac:dyDescent="0.2"/>
    <row r="17" spans="1:17" ht="18" customHeight="1" x14ac:dyDescent="0.2"/>
    <row r="18" spans="1:17" ht="18" customHeight="1" x14ac:dyDescent="0.2"/>
    <row r="19" spans="1:17" ht="18" customHeight="1" x14ac:dyDescent="0.2">
      <c r="A19" s="534" t="s">
        <v>345</v>
      </c>
      <c r="B19" s="534"/>
      <c r="C19" s="534"/>
      <c r="D19" s="534"/>
      <c r="E19" s="534"/>
      <c r="F19" s="534"/>
      <c r="G19" s="534"/>
      <c r="H19" s="534"/>
      <c r="J19" s="529" t="s">
        <v>335</v>
      </c>
      <c r="K19" s="529"/>
      <c r="L19" s="529"/>
      <c r="M19" s="529"/>
      <c r="N19" s="529"/>
      <c r="O19" s="529"/>
      <c r="P19" s="529"/>
      <c r="Q19" s="529"/>
    </row>
    <row r="20" spans="1:17" ht="18" customHeight="1" x14ac:dyDescent="0.2">
      <c r="A20" s="96"/>
      <c r="B20" s="96"/>
      <c r="C20" s="96"/>
      <c r="D20" s="96"/>
      <c r="E20" s="96"/>
      <c r="F20" s="96"/>
      <c r="G20" s="96"/>
      <c r="H20" s="96"/>
      <c r="J20" s="96"/>
      <c r="K20" s="96"/>
      <c r="L20" s="96"/>
      <c r="M20" s="96"/>
      <c r="N20" s="96"/>
      <c r="O20" s="96"/>
      <c r="P20" s="96"/>
      <c r="Q20" s="96"/>
    </row>
    <row r="21" spans="1:17" ht="18" customHeight="1" x14ac:dyDescent="0.2"/>
    <row r="22" spans="1:17" ht="18" customHeight="1" x14ac:dyDescent="0.2"/>
    <row r="23" spans="1:17" ht="18" customHeight="1" x14ac:dyDescent="0.2"/>
    <row r="24" spans="1:17" ht="18" customHeight="1" x14ac:dyDescent="0.2"/>
    <row r="25" spans="1:17" ht="18" customHeight="1" x14ac:dyDescent="0.2"/>
    <row r="26" spans="1:17" ht="18" customHeight="1" x14ac:dyDescent="0.2"/>
    <row r="27" spans="1:17" ht="18" customHeight="1" x14ac:dyDescent="0.2"/>
    <row r="28" spans="1:17" ht="18" customHeight="1" x14ac:dyDescent="0.2"/>
    <row r="29" spans="1:17" ht="18" customHeight="1" x14ac:dyDescent="0.2"/>
    <row r="30" spans="1:17" ht="18" customHeight="1" x14ac:dyDescent="0.2"/>
    <row r="31" spans="1:17" ht="18" customHeight="1" x14ac:dyDescent="0.2"/>
    <row r="32" spans="1:17" ht="18" customHeight="1" x14ac:dyDescent="0.2"/>
    <row r="33" spans="1:17" ht="18" customHeight="1" x14ac:dyDescent="0.2"/>
    <row r="34" spans="1:17" s="104" customFormat="1" ht="18" customHeight="1" x14ac:dyDescent="0.2">
      <c r="A34" s="529" t="s">
        <v>336</v>
      </c>
      <c r="B34" s="529"/>
      <c r="C34" s="529"/>
      <c r="D34" s="529"/>
      <c r="E34" s="529"/>
      <c r="F34" s="529"/>
      <c r="G34" s="529"/>
      <c r="H34" s="529"/>
      <c r="J34" s="535" t="s">
        <v>337</v>
      </c>
      <c r="K34" s="535"/>
      <c r="L34" s="535"/>
      <c r="M34" s="535"/>
      <c r="N34" s="535"/>
      <c r="O34" s="535"/>
      <c r="P34" s="535"/>
      <c r="Q34" s="535"/>
    </row>
    <row r="35" spans="1:17" s="96" customFormat="1" ht="18" customHeight="1" x14ac:dyDescent="0.2"/>
    <row r="36" spans="1:17" ht="18" customHeight="1" x14ac:dyDescent="0.2"/>
    <row r="37" spans="1:17" ht="18" customHeight="1" x14ac:dyDescent="0.2"/>
    <row r="38" spans="1:17" ht="18" customHeight="1" x14ac:dyDescent="0.2"/>
    <row r="39" spans="1:17" ht="18" customHeight="1" x14ac:dyDescent="0.2"/>
    <row r="40" spans="1:17" ht="18" customHeight="1" x14ac:dyDescent="0.2"/>
    <row r="41" spans="1:17" ht="18" customHeight="1" x14ac:dyDescent="0.2"/>
    <row r="42" spans="1:17" ht="18" customHeight="1" x14ac:dyDescent="0.2"/>
    <row r="43" spans="1:17" ht="18" customHeight="1" x14ac:dyDescent="0.2"/>
    <row r="44" spans="1:17" ht="18" customHeight="1" x14ac:dyDescent="0.2"/>
    <row r="45" spans="1:17" ht="18" customHeight="1" x14ac:dyDescent="0.2"/>
    <row r="46" spans="1:17" ht="18" customHeight="1" x14ac:dyDescent="0.2"/>
    <row r="47" spans="1:17" ht="18" customHeight="1" x14ac:dyDescent="0.2"/>
    <row r="48" spans="1:17" ht="18" customHeight="1" x14ac:dyDescent="0.2"/>
    <row r="49" spans="1:17" s="104" customFormat="1" ht="18" customHeight="1" x14ac:dyDescent="0.2">
      <c r="A49" s="532" t="s">
        <v>338</v>
      </c>
      <c r="B49" s="532"/>
      <c r="C49" s="532"/>
      <c r="D49" s="532"/>
      <c r="E49" s="532"/>
      <c r="F49" s="532"/>
      <c r="G49" s="532"/>
      <c r="H49" s="532"/>
      <c r="J49" s="532" t="s">
        <v>346</v>
      </c>
      <c r="K49" s="532"/>
      <c r="L49" s="532"/>
      <c r="M49" s="532"/>
      <c r="N49" s="532"/>
      <c r="O49" s="532"/>
      <c r="P49" s="532"/>
      <c r="Q49" s="532"/>
    </row>
    <row r="50" spans="1:17" s="96" customFormat="1" ht="18" customHeight="1" x14ac:dyDescent="0.2"/>
    <row r="51" spans="1:17" ht="18" customHeight="1" x14ac:dyDescent="0.2"/>
    <row r="52" spans="1:17" ht="18" customHeight="1" x14ac:dyDescent="0.2"/>
    <row r="53" spans="1:17" ht="18" customHeight="1" x14ac:dyDescent="0.2"/>
    <row r="54" spans="1:17" ht="18" customHeight="1" x14ac:dyDescent="0.2"/>
    <row r="55" spans="1:17" ht="18" customHeight="1" x14ac:dyDescent="0.2"/>
    <row r="56" spans="1:17" ht="18" customHeight="1" x14ac:dyDescent="0.2"/>
    <row r="57" spans="1:17" ht="18" customHeight="1" x14ac:dyDescent="0.2"/>
    <row r="58" spans="1:17" ht="18" customHeight="1" x14ac:dyDescent="0.2"/>
    <row r="59" spans="1:17" ht="18" customHeight="1" x14ac:dyDescent="0.2"/>
    <row r="60" spans="1:17" ht="18" customHeight="1" x14ac:dyDescent="0.2"/>
    <row r="61" spans="1:17" ht="18" customHeight="1" x14ac:dyDescent="0.2"/>
    <row r="62" spans="1:17" ht="18" customHeight="1" x14ac:dyDescent="0.2"/>
    <row r="63" spans="1:17" ht="18" customHeight="1" x14ac:dyDescent="0.2"/>
    <row r="64" spans="1:17" s="104" customFormat="1" ht="18" customHeight="1" x14ac:dyDescent="0.2">
      <c r="A64" s="532" t="s">
        <v>339</v>
      </c>
      <c r="B64" s="532"/>
      <c r="C64" s="532"/>
      <c r="D64" s="532"/>
      <c r="E64" s="532"/>
      <c r="F64" s="532"/>
      <c r="G64" s="532"/>
      <c r="H64" s="532"/>
      <c r="J64" s="532" t="s">
        <v>340</v>
      </c>
      <c r="K64" s="532"/>
      <c r="L64" s="532"/>
      <c r="M64" s="532"/>
      <c r="N64" s="532"/>
      <c r="O64" s="532"/>
      <c r="P64" s="532"/>
      <c r="Q64" s="532"/>
    </row>
    <row r="65" spans="1:18" s="96" customFormat="1" ht="18" customHeight="1" x14ac:dyDescent="0.2">
      <c r="A65" s="107"/>
      <c r="B65" s="107"/>
      <c r="C65" s="107"/>
      <c r="D65" s="107"/>
      <c r="E65" s="107"/>
      <c r="F65" s="107"/>
      <c r="G65" s="107"/>
      <c r="H65" s="107"/>
    </row>
    <row r="66" spans="1:18" ht="18" customHeight="1" x14ac:dyDescent="0.2">
      <c r="A66" s="107"/>
      <c r="B66" s="107"/>
      <c r="C66" s="107"/>
      <c r="D66" s="107"/>
      <c r="E66" s="107"/>
      <c r="F66" s="107"/>
      <c r="G66" s="107"/>
      <c r="H66" s="107"/>
    </row>
    <row r="67" spans="1:18" ht="18" customHeight="1" x14ac:dyDescent="0.2">
      <c r="A67" s="107"/>
      <c r="B67" s="107"/>
      <c r="C67" s="107"/>
      <c r="D67" s="107"/>
      <c r="E67" s="107"/>
      <c r="F67" s="107"/>
      <c r="G67" s="107"/>
      <c r="H67" s="107"/>
    </row>
    <row r="68" spans="1:18" ht="18" customHeight="1" x14ac:dyDescent="0.2">
      <c r="A68" s="107"/>
      <c r="B68" s="107"/>
      <c r="C68" s="107"/>
      <c r="D68" s="107"/>
      <c r="E68" s="107"/>
      <c r="F68" s="107"/>
      <c r="G68" s="107"/>
      <c r="H68" s="107"/>
    </row>
    <row r="69" spans="1:18" ht="18" customHeight="1" x14ac:dyDescent="0.2">
      <c r="A69" s="107"/>
      <c r="B69" s="107"/>
      <c r="C69" s="107"/>
      <c r="D69" s="107"/>
      <c r="E69" s="107"/>
      <c r="F69" s="107"/>
      <c r="G69" s="107"/>
      <c r="H69" s="107"/>
    </row>
    <row r="70" spans="1:18" ht="18" customHeight="1" x14ac:dyDescent="0.2">
      <c r="A70" s="107"/>
      <c r="B70" s="107"/>
      <c r="C70" s="107"/>
      <c r="D70" s="107"/>
      <c r="E70" s="107"/>
      <c r="F70" s="107"/>
      <c r="G70" s="107"/>
      <c r="H70" s="107"/>
    </row>
    <row r="71" spans="1:18" ht="18" customHeight="1" x14ac:dyDescent="0.2">
      <c r="A71" s="107"/>
      <c r="B71" s="107"/>
      <c r="C71" s="107"/>
      <c r="D71" s="107"/>
      <c r="E71" s="107"/>
      <c r="F71" s="107"/>
      <c r="G71" s="107"/>
      <c r="H71" s="107"/>
    </row>
    <row r="72" spans="1:18" ht="18" customHeight="1" x14ac:dyDescent="0.2">
      <c r="A72" s="107"/>
      <c r="B72" s="107"/>
      <c r="C72" s="107"/>
      <c r="D72" s="107"/>
      <c r="E72" s="107"/>
      <c r="F72" s="107"/>
      <c r="G72" s="107"/>
      <c r="H72" s="107"/>
    </row>
    <row r="73" spans="1:18" ht="18" customHeight="1" x14ac:dyDescent="0.2">
      <c r="A73" s="107"/>
      <c r="B73" s="107"/>
      <c r="C73" s="107"/>
      <c r="D73" s="107"/>
      <c r="E73" s="107"/>
      <c r="F73" s="107"/>
      <c r="G73" s="107"/>
      <c r="H73" s="107"/>
    </row>
    <row r="74" spans="1:18" ht="18" customHeight="1" x14ac:dyDescent="0.2">
      <c r="A74" s="107"/>
      <c r="B74" s="107"/>
      <c r="C74" s="107"/>
      <c r="D74" s="107"/>
      <c r="E74" s="107"/>
      <c r="F74" s="107"/>
      <c r="G74" s="107"/>
      <c r="H74" s="107"/>
    </row>
    <row r="75" spans="1:18" ht="18" customHeight="1" x14ac:dyDescent="0.2">
      <c r="A75" s="107"/>
      <c r="B75" s="107"/>
      <c r="C75" s="107"/>
      <c r="D75" s="107"/>
      <c r="E75" s="107"/>
      <c r="F75" s="107"/>
      <c r="G75" s="107"/>
      <c r="H75" s="107"/>
    </row>
    <row r="76" spans="1:18" ht="18" customHeight="1" x14ac:dyDescent="0.2">
      <c r="A76" s="107"/>
      <c r="B76" s="107"/>
      <c r="C76" s="107"/>
      <c r="D76" s="107"/>
      <c r="E76" s="107"/>
      <c r="F76" s="107"/>
      <c r="G76" s="107"/>
      <c r="H76" s="107"/>
    </row>
    <row r="77" spans="1:18" ht="18" customHeight="1" x14ac:dyDescent="0.2">
      <c r="A77" s="107"/>
      <c r="B77" s="107"/>
      <c r="C77" s="107"/>
      <c r="D77" s="107"/>
      <c r="E77" s="107"/>
      <c r="F77" s="107"/>
      <c r="G77" s="107"/>
      <c r="H77" s="107"/>
    </row>
    <row r="78" spans="1:18" ht="18" customHeight="1" x14ac:dyDescent="0.2">
      <c r="A78" s="108"/>
      <c r="B78" s="108"/>
      <c r="C78" s="108"/>
      <c r="D78" s="108"/>
      <c r="E78" s="108"/>
      <c r="F78" s="108"/>
      <c r="G78" s="108"/>
      <c r="H78" s="108"/>
    </row>
    <row r="79" spans="1:18" s="104" customFormat="1" ht="18" customHeight="1" x14ac:dyDescent="0.2">
      <c r="A79" s="532" t="s">
        <v>341</v>
      </c>
      <c r="B79" s="532"/>
      <c r="C79" s="532"/>
      <c r="D79" s="532"/>
      <c r="E79" s="532"/>
      <c r="F79" s="532"/>
      <c r="G79" s="532"/>
      <c r="H79" s="532"/>
      <c r="I79"/>
      <c r="J79" s="532" t="s">
        <v>347</v>
      </c>
      <c r="K79" s="532"/>
      <c r="L79" s="532"/>
      <c r="M79" s="532"/>
      <c r="N79" s="532"/>
      <c r="O79" s="532"/>
      <c r="P79" s="532"/>
      <c r="Q79" s="532"/>
      <c r="R79"/>
    </row>
    <row r="80" spans="1:18" s="96" customFormat="1" ht="18" customHeight="1" x14ac:dyDescent="0.2">
      <c r="I80"/>
      <c r="R80"/>
    </row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</sheetData>
  <mergeCells count="15">
    <mergeCell ref="A79:H79"/>
    <mergeCell ref="A1:C2"/>
    <mergeCell ref="D1:N2"/>
    <mergeCell ref="O1:Q2"/>
    <mergeCell ref="A4:H4"/>
    <mergeCell ref="J4:Q4"/>
    <mergeCell ref="J19:Q19"/>
    <mergeCell ref="A34:H34"/>
    <mergeCell ref="J34:Q34"/>
    <mergeCell ref="A49:H49"/>
    <mergeCell ref="A64:H64"/>
    <mergeCell ref="J64:Q64"/>
    <mergeCell ref="A19:H19"/>
    <mergeCell ref="J49:Q49"/>
    <mergeCell ref="J79:Q79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51" orientation="portrait" r:id="rId1"/>
  <rowBreaks count="1" manualBreakCount="1">
    <brk id="78" max="16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5"/>
  <dimension ref="A1:Q78"/>
  <sheetViews>
    <sheetView showGridLines="0" topLeftCell="A49" zoomScale="70" zoomScaleNormal="70" workbookViewId="0">
      <selection sqref="A1:C2"/>
    </sheetView>
  </sheetViews>
  <sheetFormatPr defaultRowHeight="12.75" x14ac:dyDescent="0.2"/>
  <cols>
    <col min="1" max="2" width="9.7109375" customWidth="1"/>
    <col min="3" max="3" width="12.140625" customWidth="1"/>
    <col min="4" max="17" width="9.7109375" customWidth="1"/>
  </cols>
  <sheetData>
    <row r="1" spans="1:17" ht="26.25" customHeight="1" x14ac:dyDescent="0.2">
      <c r="A1" s="528"/>
      <c r="B1" s="528"/>
      <c r="C1" s="528"/>
      <c r="D1" s="533" t="s">
        <v>311</v>
      </c>
      <c r="E1" s="533"/>
      <c r="F1" s="533"/>
      <c r="G1" s="533"/>
      <c r="H1" s="533"/>
      <c r="I1" s="533"/>
      <c r="J1" s="533"/>
      <c r="K1" s="533"/>
      <c r="L1" s="533"/>
      <c r="M1" s="533"/>
      <c r="N1" s="533"/>
      <c r="O1" s="531" t="str">
        <f>'Hidroenergética-Bacias'!J2</f>
        <v>Data considerada: 29/08/2024</v>
      </c>
      <c r="P1" s="531"/>
      <c r="Q1" s="531"/>
    </row>
    <row r="2" spans="1:17" ht="22.5" customHeight="1" x14ac:dyDescent="0.2">
      <c r="A2" s="528"/>
      <c r="B2" s="528"/>
      <c r="C2" s="528"/>
      <c r="D2" s="533"/>
      <c r="E2" s="533"/>
      <c r="F2" s="533"/>
      <c r="G2" s="533"/>
      <c r="H2" s="533"/>
      <c r="I2" s="533"/>
      <c r="J2" s="533"/>
      <c r="K2" s="533"/>
      <c r="L2" s="533"/>
      <c r="M2" s="533"/>
      <c r="N2" s="533"/>
      <c r="O2" s="531"/>
      <c r="P2" s="531"/>
      <c r="Q2" s="531"/>
    </row>
    <row r="3" spans="1:17" ht="9.75" customHeight="1" x14ac:dyDescent="0.25">
      <c r="C3" s="28"/>
      <c r="D3" s="28"/>
      <c r="E3" s="28"/>
      <c r="F3" s="28"/>
      <c r="G3" s="28"/>
      <c r="H3" s="28"/>
      <c r="I3" s="28"/>
      <c r="J3" s="28"/>
      <c r="K3" s="28"/>
      <c r="L3" s="20"/>
    </row>
    <row r="4" spans="1:17" s="104" customFormat="1" ht="18" customHeight="1" x14ac:dyDescent="0.2">
      <c r="A4" s="532" t="s">
        <v>255</v>
      </c>
      <c r="B4" s="532"/>
      <c r="C4" s="532"/>
      <c r="D4" s="532"/>
      <c r="E4" s="532"/>
      <c r="F4" s="532"/>
      <c r="G4" s="532"/>
      <c r="H4" s="532"/>
      <c r="J4" s="534" t="s">
        <v>256</v>
      </c>
      <c r="K4" s="534"/>
      <c r="L4" s="534"/>
      <c r="M4" s="534"/>
      <c r="N4" s="534"/>
      <c r="O4" s="534"/>
      <c r="P4" s="534"/>
      <c r="Q4" s="534"/>
    </row>
    <row r="5" spans="1:17" s="96" customFormat="1" ht="18" customHeight="1" x14ac:dyDescent="0.2"/>
    <row r="6" spans="1:17" ht="18" customHeight="1" x14ac:dyDescent="0.2"/>
    <row r="7" spans="1:17" ht="18" customHeight="1" x14ac:dyDescent="0.2"/>
    <row r="8" spans="1:17" ht="18" customHeight="1" x14ac:dyDescent="0.2"/>
    <row r="9" spans="1:17" ht="18" customHeight="1" x14ac:dyDescent="0.2"/>
    <row r="10" spans="1:17" ht="18" customHeight="1" x14ac:dyDescent="0.2"/>
    <row r="11" spans="1:17" ht="18" customHeight="1" x14ac:dyDescent="0.2"/>
    <row r="12" spans="1:17" ht="18" customHeight="1" x14ac:dyDescent="0.2"/>
    <row r="13" spans="1:17" ht="18" customHeight="1" x14ac:dyDescent="0.2"/>
    <row r="14" spans="1:17" ht="18" customHeight="1" x14ac:dyDescent="0.2"/>
    <row r="15" spans="1:17" ht="18" customHeight="1" x14ac:dyDescent="0.2"/>
    <row r="16" spans="1:17" ht="18" customHeight="1" x14ac:dyDescent="0.2"/>
    <row r="17" spans="1:17" ht="18" customHeight="1" x14ac:dyDescent="0.2"/>
    <row r="18" spans="1:17" ht="18" customHeight="1" x14ac:dyDescent="0.2"/>
    <row r="19" spans="1:17" s="104" customFormat="1" ht="18" customHeight="1" x14ac:dyDescent="0.2">
      <c r="A19" s="529" t="s">
        <v>257</v>
      </c>
      <c r="B19" s="529"/>
      <c r="C19" s="529"/>
      <c r="D19" s="529"/>
      <c r="E19" s="529"/>
      <c r="F19" s="529"/>
      <c r="G19" s="529"/>
      <c r="H19" s="529"/>
      <c r="J19" s="529" t="s">
        <v>258</v>
      </c>
      <c r="K19" s="529"/>
      <c r="L19" s="529"/>
      <c r="M19" s="529"/>
      <c r="N19" s="529"/>
      <c r="O19" s="529"/>
      <c r="P19" s="529"/>
      <c r="Q19" s="529"/>
    </row>
    <row r="20" spans="1:17" s="96" customFormat="1" ht="18" customHeight="1" x14ac:dyDescent="0.2"/>
    <row r="21" spans="1:17" ht="18" customHeight="1" x14ac:dyDescent="0.2"/>
    <row r="22" spans="1:17" ht="18" customHeight="1" x14ac:dyDescent="0.2"/>
    <row r="23" spans="1:17" ht="18" customHeight="1" x14ac:dyDescent="0.2"/>
    <row r="24" spans="1:17" ht="18" customHeight="1" x14ac:dyDescent="0.2"/>
    <row r="25" spans="1:17" ht="18" customHeight="1" x14ac:dyDescent="0.2"/>
    <row r="26" spans="1:17" ht="18" customHeight="1" x14ac:dyDescent="0.2"/>
    <row r="27" spans="1:17" ht="18" customHeight="1" x14ac:dyDescent="0.2"/>
    <row r="28" spans="1:17" ht="18" customHeight="1" x14ac:dyDescent="0.2"/>
    <row r="29" spans="1:17" ht="18" customHeight="1" x14ac:dyDescent="0.2"/>
    <row r="30" spans="1:17" ht="18" customHeight="1" x14ac:dyDescent="0.2"/>
    <row r="31" spans="1:17" ht="18" customHeight="1" x14ac:dyDescent="0.2"/>
    <row r="32" spans="1:17" ht="18" customHeight="1" x14ac:dyDescent="0.2"/>
    <row r="33" spans="1:17" ht="18" customHeight="1" x14ac:dyDescent="0.2"/>
    <row r="34" spans="1:17" s="104" customFormat="1" ht="18" customHeight="1" x14ac:dyDescent="0.2">
      <c r="A34" s="535" t="s">
        <v>259</v>
      </c>
      <c r="B34" s="535"/>
      <c r="C34" s="535"/>
      <c r="D34" s="535"/>
      <c r="E34" s="535"/>
      <c r="F34" s="535"/>
      <c r="G34" s="535"/>
      <c r="H34" s="535"/>
      <c r="J34" s="532" t="s">
        <v>260</v>
      </c>
      <c r="K34" s="532"/>
      <c r="L34" s="532"/>
      <c r="M34" s="532"/>
      <c r="N34" s="532"/>
      <c r="O34" s="532"/>
      <c r="P34" s="532"/>
      <c r="Q34" s="532"/>
    </row>
    <row r="35" spans="1:17" s="96" customFormat="1" ht="18" customHeight="1" x14ac:dyDescent="0.2"/>
    <row r="36" spans="1:17" ht="18" customHeight="1" x14ac:dyDescent="0.2"/>
    <row r="37" spans="1:17" ht="18" customHeight="1" x14ac:dyDescent="0.2"/>
    <row r="38" spans="1:17" ht="18" customHeight="1" x14ac:dyDescent="0.2"/>
    <row r="39" spans="1:17" ht="18" customHeight="1" x14ac:dyDescent="0.2"/>
    <row r="40" spans="1:17" ht="18" customHeight="1" x14ac:dyDescent="0.2"/>
    <row r="41" spans="1:17" ht="18" customHeight="1" x14ac:dyDescent="0.2"/>
    <row r="42" spans="1:17" ht="18" customHeight="1" x14ac:dyDescent="0.2"/>
    <row r="43" spans="1:17" ht="18" customHeight="1" x14ac:dyDescent="0.2"/>
    <row r="44" spans="1:17" ht="18" customHeight="1" x14ac:dyDescent="0.2"/>
    <row r="45" spans="1:17" ht="18" customHeight="1" x14ac:dyDescent="0.2"/>
    <row r="46" spans="1:17" ht="18" customHeight="1" x14ac:dyDescent="0.2"/>
    <row r="47" spans="1:17" ht="18" customHeight="1" x14ac:dyDescent="0.2"/>
    <row r="48" spans="1:17" ht="18" customHeight="1" x14ac:dyDescent="0.2"/>
    <row r="49" spans="1:17" s="104" customFormat="1" ht="18" customHeight="1" x14ac:dyDescent="0.2">
      <c r="A49" s="532" t="s">
        <v>261</v>
      </c>
      <c r="B49" s="532"/>
      <c r="C49" s="532"/>
      <c r="D49" s="532"/>
      <c r="E49" s="532"/>
      <c r="F49" s="532"/>
      <c r="G49" s="532"/>
      <c r="H49" s="532"/>
      <c r="J49" s="532" t="s">
        <v>262</v>
      </c>
      <c r="K49" s="532"/>
      <c r="L49" s="532"/>
      <c r="M49" s="532"/>
      <c r="N49" s="532"/>
      <c r="O49" s="532"/>
      <c r="P49" s="532"/>
      <c r="Q49" s="532"/>
    </row>
    <row r="50" spans="1:17" s="96" customFormat="1" ht="18" customHeight="1" x14ac:dyDescent="0.2">
      <c r="A50" s="107"/>
      <c r="B50" s="107"/>
      <c r="C50" s="107"/>
      <c r="D50" s="107"/>
      <c r="E50" s="107"/>
      <c r="F50" s="107"/>
      <c r="G50" s="107"/>
      <c r="H50" s="107"/>
    </row>
    <row r="51" spans="1:17" ht="18" customHeight="1" x14ac:dyDescent="0.2">
      <c r="A51" s="107"/>
      <c r="B51" s="107"/>
      <c r="C51" s="107"/>
      <c r="D51" s="107"/>
      <c r="E51" s="107"/>
      <c r="F51" s="107"/>
      <c r="G51" s="107"/>
      <c r="H51" s="107"/>
    </row>
    <row r="52" spans="1:17" ht="18" customHeight="1" x14ac:dyDescent="0.2">
      <c r="A52" s="107"/>
      <c r="B52" s="107"/>
      <c r="C52" s="107"/>
      <c r="D52" s="107"/>
      <c r="E52" s="107"/>
      <c r="F52" s="107"/>
      <c r="G52" s="107"/>
      <c r="H52" s="107"/>
    </row>
    <row r="53" spans="1:17" ht="18" customHeight="1" x14ac:dyDescent="0.2">
      <c r="A53" s="107"/>
      <c r="B53" s="107"/>
      <c r="C53" s="107"/>
      <c r="D53" s="107"/>
      <c r="E53" s="107"/>
      <c r="F53" s="107"/>
      <c r="G53" s="107"/>
      <c r="H53" s="107"/>
    </row>
    <row r="54" spans="1:17" ht="18" customHeight="1" x14ac:dyDescent="0.2">
      <c r="A54" s="107"/>
      <c r="B54" s="107"/>
      <c r="C54" s="107"/>
      <c r="D54" s="107"/>
      <c r="E54" s="107"/>
      <c r="F54" s="107"/>
      <c r="G54" s="107"/>
      <c r="H54" s="107"/>
    </row>
    <row r="55" spans="1:17" ht="18" customHeight="1" x14ac:dyDescent="0.2">
      <c r="A55" s="107"/>
      <c r="B55" s="107"/>
      <c r="C55" s="107"/>
      <c r="D55" s="107"/>
      <c r="E55" s="107"/>
      <c r="F55" s="107"/>
      <c r="G55" s="107"/>
      <c r="H55" s="107"/>
    </row>
    <row r="56" spans="1:17" ht="18" customHeight="1" x14ac:dyDescent="0.2">
      <c r="A56" s="107"/>
      <c r="B56" s="107"/>
      <c r="C56" s="107"/>
      <c r="D56" s="107"/>
      <c r="E56" s="107"/>
      <c r="F56" s="107"/>
      <c r="G56" s="107"/>
      <c r="H56" s="107"/>
    </row>
    <row r="57" spans="1:17" ht="18" customHeight="1" x14ac:dyDescent="0.2">
      <c r="A57" s="107"/>
      <c r="B57" s="107"/>
      <c r="C57" s="107"/>
      <c r="D57" s="107"/>
      <c r="E57" s="107"/>
      <c r="F57" s="107"/>
      <c r="G57" s="107"/>
      <c r="H57" s="107"/>
    </row>
    <row r="58" spans="1:17" ht="18" customHeight="1" x14ac:dyDescent="0.2">
      <c r="A58" s="107"/>
      <c r="B58" s="107"/>
      <c r="C58" s="107"/>
      <c r="D58" s="107"/>
      <c r="E58" s="107"/>
      <c r="F58" s="107"/>
      <c r="G58" s="107"/>
      <c r="H58" s="107"/>
    </row>
    <row r="59" spans="1:17" ht="18" customHeight="1" x14ac:dyDescent="0.2">
      <c r="A59" s="107"/>
      <c r="B59" s="107"/>
      <c r="C59" s="107"/>
      <c r="D59" s="107"/>
      <c r="E59" s="107"/>
      <c r="F59" s="107"/>
      <c r="G59" s="107"/>
      <c r="H59" s="107"/>
    </row>
    <row r="60" spans="1:17" ht="18" customHeight="1" x14ac:dyDescent="0.2">
      <c r="A60" s="107"/>
      <c r="B60" s="107"/>
      <c r="C60" s="107"/>
      <c r="D60" s="107"/>
      <c r="E60" s="107"/>
      <c r="F60" s="107"/>
      <c r="G60" s="107"/>
      <c r="H60" s="107"/>
    </row>
    <row r="61" spans="1:17" ht="18" customHeight="1" x14ac:dyDescent="0.2">
      <c r="A61" s="107"/>
      <c r="B61" s="107"/>
      <c r="C61" s="107"/>
      <c r="D61" s="107"/>
      <c r="E61" s="107"/>
      <c r="F61" s="107"/>
      <c r="G61" s="107"/>
      <c r="H61" s="107"/>
    </row>
    <row r="62" spans="1:17" ht="18" customHeight="1" x14ac:dyDescent="0.2">
      <c r="A62" s="107"/>
      <c r="B62" s="107"/>
      <c r="C62" s="107"/>
      <c r="D62" s="107"/>
      <c r="E62" s="107"/>
      <c r="F62" s="107"/>
      <c r="G62" s="107"/>
      <c r="H62" s="107"/>
    </row>
    <row r="63" spans="1:17" ht="18" customHeight="1" x14ac:dyDescent="0.2">
      <c r="A63" s="108"/>
      <c r="B63" s="108"/>
      <c r="C63" s="108"/>
      <c r="D63" s="108"/>
      <c r="E63" s="108"/>
      <c r="F63" s="108"/>
      <c r="G63" s="108"/>
      <c r="H63" s="108"/>
    </row>
    <row r="64" spans="1:17" s="104" customFormat="1" ht="18" customHeight="1" x14ac:dyDescent="0.2">
      <c r="A64" s="532" t="s">
        <v>263</v>
      </c>
      <c r="B64" s="532"/>
      <c r="C64" s="532"/>
      <c r="D64" s="532"/>
      <c r="E64" s="532"/>
      <c r="F64" s="532"/>
      <c r="G64" s="532"/>
      <c r="H64" s="532"/>
      <c r="J64" s="532" t="s">
        <v>264</v>
      </c>
      <c r="K64" s="532"/>
      <c r="L64" s="532"/>
      <c r="M64" s="532"/>
      <c r="N64" s="532"/>
      <c r="O64" s="532"/>
      <c r="P64" s="532"/>
      <c r="Q64" s="532"/>
    </row>
    <row r="65" s="96" customFormat="1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</sheetData>
  <mergeCells count="13">
    <mergeCell ref="A1:C2"/>
    <mergeCell ref="O1:Q2"/>
    <mergeCell ref="D1:N2"/>
    <mergeCell ref="J64:Q64"/>
    <mergeCell ref="A64:H64"/>
    <mergeCell ref="J19:Q19"/>
    <mergeCell ref="A4:H4"/>
    <mergeCell ref="J4:Q4"/>
    <mergeCell ref="A19:H19"/>
    <mergeCell ref="A34:H34"/>
    <mergeCell ref="A49:H49"/>
    <mergeCell ref="J34:Q34"/>
    <mergeCell ref="J49:Q49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5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6"/>
  <dimension ref="A1:Z93"/>
  <sheetViews>
    <sheetView showGridLines="0" zoomScale="70" zoomScaleNormal="70" workbookViewId="0">
      <selection activeCell="A4" sqref="A4:H4"/>
    </sheetView>
  </sheetViews>
  <sheetFormatPr defaultRowHeight="12.75" x14ac:dyDescent="0.2"/>
  <cols>
    <col min="1" max="17" width="9.7109375" customWidth="1"/>
    <col min="19" max="26" width="9.7109375" customWidth="1"/>
  </cols>
  <sheetData>
    <row r="1" spans="1:26" ht="22.5" customHeight="1" x14ac:dyDescent="0.2">
      <c r="A1" s="528"/>
      <c r="B1" s="528"/>
      <c r="C1" s="528"/>
      <c r="D1" s="102"/>
      <c r="E1" s="102"/>
      <c r="F1" s="469" t="s">
        <v>312</v>
      </c>
      <c r="G1" s="469"/>
      <c r="H1" s="469"/>
      <c r="I1" s="469"/>
      <c r="J1" s="469"/>
      <c r="K1" s="469"/>
      <c r="L1" s="469"/>
      <c r="M1" s="469"/>
      <c r="N1" s="469"/>
      <c r="O1" s="469"/>
      <c r="P1" s="469"/>
      <c r="Q1" s="469"/>
      <c r="R1" s="469"/>
      <c r="S1" s="469"/>
      <c r="T1" s="469"/>
      <c r="U1" s="164"/>
      <c r="V1" s="164"/>
      <c r="W1" s="164"/>
      <c r="X1" s="536" t="str">
        <f>'Hidroenergética-Bacias'!J2</f>
        <v>Data considerada: 29/08/2024</v>
      </c>
      <c r="Y1" s="536"/>
      <c r="Z1" s="536"/>
    </row>
    <row r="2" spans="1:26" ht="17.25" customHeight="1" x14ac:dyDescent="0.2">
      <c r="A2" s="528"/>
      <c r="B2" s="528"/>
      <c r="C2" s="528"/>
      <c r="D2" s="102"/>
      <c r="E2" s="102"/>
      <c r="F2" s="469"/>
      <c r="G2" s="469"/>
      <c r="H2" s="469"/>
      <c r="I2" s="469"/>
      <c r="J2" s="469"/>
      <c r="K2" s="469"/>
      <c r="L2" s="469"/>
      <c r="M2" s="469"/>
      <c r="N2" s="469"/>
      <c r="O2" s="469"/>
      <c r="P2" s="469"/>
      <c r="Q2" s="469"/>
      <c r="R2" s="469"/>
      <c r="S2" s="469"/>
      <c r="T2" s="469"/>
      <c r="U2" s="164"/>
      <c r="V2" s="164"/>
      <c r="W2" s="164"/>
      <c r="X2" s="536"/>
      <c r="Y2" s="536"/>
      <c r="Z2" s="536"/>
    </row>
    <row r="3" spans="1:26" ht="18" customHeight="1" x14ac:dyDescent="0.25">
      <c r="C3" s="28"/>
      <c r="D3" s="28"/>
      <c r="E3" s="28"/>
      <c r="F3" s="28"/>
      <c r="G3" s="28"/>
      <c r="H3" s="28"/>
      <c r="I3" s="28"/>
      <c r="J3" s="28"/>
      <c r="K3" s="28"/>
      <c r="L3" s="20"/>
      <c r="S3" s="28"/>
      <c r="T3" s="28"/>
      <c r="U3" s="20"/>
    </row>
    <row r="4" spans="1:26" s="104" customFormat="1" ht="18" customHeight="1" x14ac:dyDescent="0.2">
      <c r="A4" s="529" t="s">
        <v>265</v>
      </c>
      <c r="B4" s="529"/>
      <c r="C4" s="529"/>
      <c r="D4" s="529"/>
      <c r="E4" s="529"/>
      <c r="F4" s="529"/>
      <c r="G4" s="529"/>
      <c r="H4" s="529"/>
      <c r="J4" s="529" t="s">
        <v>266</v>
      </c>
      <c r="K4" s="529"/>
      <c r="L4" s="529"/>
      <c r="M4" s="529"/>
      <c r="N4" s="529"/>
      <c r="O4" s="529"/>
      <c r="P4" s="529"/>
      <c r="Q4" s="529"/>
      <c r="S4" s="529" t="s">
        <v>267</v>
      </c>
      <c r="T4" s="529"/>
      <c r="U4" s="529"/>
      <c r="V4" s="529"/>
      <c r="W4" s="529"/>
      <c r="X4" s="529"/>
      <c r="Y4" s="529"/>
      <c r="Z4" s="529"/>
    </row>
    <row r="5" spans="1:26" ht="18" customHeight="1" x14ac:dyDescent="0.2"/>
    <row r="6" spans="1:26" ht="18" customHeight="1" x14ac:dyDescent="0.2"/>
    <row r="7" spans="1:26" ht="18" customHeight="1" x14ac:dyDescent="0.2"/>
    <row r="8" spans="1:26" ht="18" customHeight="1" x14ac:dyDescent="0.2"/>
    <row r="9" spans="1:26" ht="18" customHeight="1" x14ac:dyDescent="0.2"/>
    <row r="10" spans="1:26" ht="18" customHeight="1" x14ac:dyDescent="0.2"/>
    <row r="11" spans="1:26" ht="18" customHeight="1" x14ac:dyDescent="0.2"/>
    <row r="12" spans="1:26" ht="18" customHeight="1" x14ac:dyDescent="0.2"/>
    <row r="13" spans="1:26" ht="18" customHeight="1" x14ac:dyDescent="0.2"/>
    <row r="14" spans="1:26" ht="18" customHeight="1" x14ac:dyDescent="0.2"/>
    <row r="15" spans="1:26" ht="18" customHeight="1" x14ac:dyDescent="0.2"/>
    <row r="16" spans="1:26" ht="18" customHeight="1" x14ac:dyDescent="0.2"/>
    <row r="17" spans="1:26" ht="18" customHeight="1" x14ac:dyDescent="0.2"/>
    <row r="18" spans="1:26" ht="18" customHeight="1" x14ac:dyDescent="0.2"/>
    <row r="19" spans="1:26" s="104" customFormat="1" ht="18" customHeight="1" x14ac:dyDescent="0.2">
      <c r="A19" s="529" t="s">
        <v>268</v>
      </c>
      <c r="B19" s="529"/>
      <c r="C19" s="529"/>
      <c r="D19" s="529"/>
      <c r="E19" s="529"/>
      <c r="F19" s="529"/>
      <c r="G19" s="529"/>
      <c r="H19" s="529"/>
      <c r="J19" s="529" t="s">
        <v>269</v>
      </c>
      <c r="K19" s="529"/>
      <c r="L19" s="529"/>
      <c r="M19" s="529"/>
      <c r="N19" s="529"/>
      <c r="O19" s="529"/>
      <c r="P19" s="529"/>
      <c r="Q19" s="529"/>
      <c r="S19" s="529" t="s">
        <v>270</v>
      </c>
      <c r="T19" s="529"/>
      <c r="U19" s="529"/>
      <c r="V19" s="529"/>
      <c r="W19" s="529"/>
      <c r="X19" s="529"/>
      <c r="Y19" s="529"/>
      <c r="Z19" s="529"/>
    </row>
    <row r="20" spans="1:26" ht="18" customHeight="1" x14ac:dyDescent="0.2"/>
    <row r="21" spans="1:26" ht="18" customHeight="1" x14ac:dyDescent="0.2"/>
    <row r="22" spans="1:26" ht="18" customHeight="1" x14ac:dyDescent="0.2"/>
    <row r="23" spans="1:26" ht="18" customHeight="1" x14ac:dyDescent="0.2"/>
    <row r="24" spans="1:26" ht="18" customHeight="1" x14ac:dyDescent="0.2"/>
    <row r="25" spans="1:26" ht="18" customHeight="1" x14ac:dyDescent="0.2"/>
    <row r="26" spans="1:26" ht="18" customHeight="1" x14ac:dyDescent="0.2"/>
    <row r="27" spans="1:26" ht="18" customHeight="1" x14ac:dyDescent="0.2"/>
    <row r="28" spans="1:26" ht="18" customHeight="1" x14ac:dyDescent="0.2"/>
    <row r="29" spans="1:26" ht="18" customHeight="1" x14ac:dyDescent="0.2"/>
    <row r="30" spans="1:26" ht="18" customHeight="1" x14ac:dyDescent="0.2"/>
    <row r="31" spans="1:26" ht="18" customHeight="1" x14ac:dyDescent="0.2"/>
    <row r="32" spans="1:26" ht="18" customHeight="1" x14ac:dyDescent="0.2"/>
    <row r="33" spans="1:26" ht="18" customHeight="1" x14ac:dyDescent="0.2"/>
    <row r="34" spans="1:26" s="104" customFormat="1" ht="18" customHeight="1" x14ac:dyDescent="0.2">
      <c r="A34" s="537" t="s">
        <v>271</v>
      </c>
      <c r="B34" s="538"/>
      <c r="C34" s="538"/>
      <c r="D34" s="538"/>
      <c r="E34" s="538"/>
      <c r="F34" s="538"/>
      <c r="G34" s="538"/>
      <c r="H34" s="538"/>
      <c r="J34" s="529" t="s">
        <v>272</v>
      </c>
      <c r="K34" s="529"/>
      <c r="L34" s="529"/>
      <c r="M34" s="529"/>
      <c r="N34" s="529"/>
      <c r="O34" s="529"/>
      <c r="P34" s="529"/>
      <c r="Q34" s="529"/>
      <c r="S34" s="529" t="s">
        <v>273</v>
      </c>
      <c r="T34" s="529"/>
      <c r="U34" s="529"/>
      <c r="V34" s="529"/>
      <c r="W34" s="529"/>
      <c r="X34" s="529"/>
      <c r="Y34" s="529"/>
      <c r="Z34" s="529"/>
    </row>
    <row r="35" spans="1:26" ht="18" customHeight="1" x14ac:dyDescent="0.2"/>
    <row r="36" spans="1:26" ht="18" customHeight="1" x14ac:dyDescent="0.2"/>
    <row r="37" spans="1:26" ht="18" customHeight="1" x14ac:dyDescent="0.2"/>
    <row r="38" spans="1:26" ht="18" customHeight="1" x14ac:dyDescent="0.2"/>
    <row r="39" spans="1:26" ht="18" customHeight="1" x14ac:dyDescent="0.2"/>
    <row r="40" spans="1:26" ht="18" customHeight="1" x14ac:dyDescent="0.2"/>
    <row r="41" spans="1:26" ht="18" customHeight="1" x14ac:dyDescent="0.2"/>
    <row r="42" spans="1:26" ht="18" customHeight="1" x14ac:dyDescent="0.2"/>
    <row r="43" spans="1:26" ht="18" customHeight="1" x14ac:dyDescent="0.2"/>
    <row r="44" spans="1:26" ht="18" customHeight="1" x14ac:dyDescent="0.2"/>
    <row r="45" spans="1:26" ht="18" customHeight="1" x14ac:dyDescent="0.2"/>
    <row r="46" spans="1:26" ht="18" customHeight="1" x14ac:dyDescent="0.2"/>
    <row r="47" spans="1:26" ht="18" customHeight="1" x14ac:dyDescent="0.2"/>
    <row r="48" spans="1:26" ht="18" customHeight="1" x14ac:dyDescent="0.2"/>
    <row r="49" spans="1:26" s="104" customFormat="1" ht="18" customHeight="1" x14ac:dyDescent="0.2">
      <c r="A49" s="529" t="s">
        <v>274</v>
      </c>
      <c r="B49" s="529"/>
      <c r="C49" s="529"/>
      <c r="D49" s="529"/>
      <c r="E49" s="529"/>
      <c r="F49" s="529"/>
      <c r="G49" s="529"/>
      <c r="H49" s="529"/>
      <c r="J49" s="529" t="s">
        <v>275</v>
      </c>
      <c r="K49" s="529"/>
      <c r="L49" s="529"/>
      <c r="M49" s="529"/>
      <c r="N49" s="529"/>
      <c r="O49" s="529"/>
      <c r="P49" s="529"/>
      <c r="Q49" s="529"/>
      <c r="S49" s="529" t="s">
        <v>325</v>
      </c>
      <c r="T49" s="529"/>
      <c r="U49" s="529"/>
      <c r="V49" s="529"/>
      <c r="W49" s="529"/>
      <c r="X49" s="529"/>
      <c r="Y49" s="529"/>
      <c r="Z49" s="529"/>
    </row>
    <row r="50" spans="1:26" ht="18" customHeight="1" x14ac:dyDescent="0.2"/>
    <row r="51" spans="1:26" ht="18" customHeight="1" x14ac:dyDescent="0.2"/>
    <row r="52" spans="1:26" ht="18" customHeight="1" x14ac:dyDescent="0.2"/>
    <row r="53" spans="1:26" ht="18" customHeight="1" x14ac:dyDescent="0.2"/>
    <row r="54" spans="1:26" ht="18" customHeight="1" x14ac:dyDescent="0.2"/>
    <row r="55" spans="1:26" ht="18" customHeight="1" x14ac:dyDescent="0.2"/>
    <row r="56" spans="1:26" ht="18" customHeight="1" x14ac:dyDescent="0.2"/>
    <row r="57" spans="1:26" ht="18" customHeight="1" x14ac:dyDescent="0.2"/>
    <row r="58" spans="1:26" ht="18" customHeight="1" x14ac:dyDescent="0.2"/>
    <row r="59" spans="1:26" ht="18" customHeight="1" x14ac:dyDescent="0.2"/>
    <row r="60" spans="1:26" ht="18" customHeight="1" x14ac:dyDescent="0.2"/>
    <row r="61" spans="1:26" ht="18" customHeight="1" x14ac:dyDescent="0.2"/>
    <row r="62" spans="1:26" ht="18" customHeight="1" x14ac:dyDescent="0.2"/>
    <row r="63" spans="1:26" ht="18" customHeight="1" x14ac:dyDescent="0.2"/>
    <row r="64" spans="1:26" ht="18" customHeight="1" x14ac:dyDescent="0.2">
      <c r="A64" s="529" t="s">
        <v>364</v>
      </c>
      <c r="B64" s="529"/>
      <c r="C64" s="529"/>
      <c r="D64" s="529"/>
      <c r="E64" s="529"/>
      <c r="F64" s="529"/>
      <c r="G64" s="529"/>
      <c r="H64" s="529"/>
    </row>
    <row r="65" ht="18" customHeight="1" x14ac:dyDescent="0.2"/>
    <row r="66" ht="18" customHeight="1" x14ac:dyDescent="0.2"/>
    <row r="67" ht="18" customHeight="1" x14ac:dyDescent="0.2"/>
    <row r="68" ht="18" customHeight="1" x14ac:dyDescent="0.2"/>
    <row r="69" ht="18" customHeight="1" x14ac:dyDescent="0.2"/>
    <row r="70" ht="18" customHeight="1" x14ac:dyDescent="0.2"/>
    <row r="71" ht="18" customHeight="1" x14ac:dyDescent="0.2"/>
    <row r="72" ht="18" customHeight="1" x14ac:dyDescent="0.2"/>
    <row r="73" ht="18" customHeight="1" x14ac:dyDescent="0.2"/>
    <row r="74" ht="18" customHeight="1" x14ac:dyDescent="0.2"/>
    <row r="75" ht="18" customHeight="1" x14ac:dyDescent="0.2"/>
    <row r="76" ht="18" customHeight="1" x14ac:dyDescent="0.2"/>
    <row r="77" ht="18" customHeight="1" x14ac:dyDescent="0.2"/>
    <row r="78" ht="18" customHeight="1" x14ac:dyDescent="0.2"/>
    <row r="79" ht="18" customHeight="1" x14ac:dyDescent="0.2"/>
    <row r="80" ht="18" customHeight="1" x14ac:dyDescent="0.2"/>
    <row r="81" ht="18" customHeight="1" x14ac:dyDescent="0.2"/>
    <row r="82" ht="18" customHeight="1" x14ac:dyDescent="0.2"/>
    <row r="83" ht="18" customHeight="1" x14ac:dyDescent="0.2"/>
    <row r="84" ht="18" customHeight="1" x14ac:dyDescent="0.2"/>
    <row r="85" ht="18" customHeight="1" x14ac:dyDescent="0.2"/>
    <row r="86" ht="18" customHeight="1" x14ac:dyDescent="0.2"/>
    <row r="87" ht="18" customHeight="1" x14ac:dyDescent="0.2"/>
    <row r="88" ht="18" customHeight="1" x14ac:dyDescent="0.2"/>
    <row r="89" ht="18" customHeight="1" x14ac:dyDescent="0.2"/>
    <row r="90" ht="18" customHeight="1" x14ac:dyDescent="0.2"/>
    <row r="91" ht="18" customHeight="1" x14ac:dyDescent="0.2"/>
    <row r="92" ht="18" customHeight="1" x14ac:dyDescent="0.2"/>
    <row r="93" ht="18" customHeight="1" x14ac:dyDescent="0.2"/>
  </sheetData>
  <mergeCells count="16">
    <mergeCell ref="A64:H64"/>
    <mergeCell ref="A49:H49"/>
    <mergeCell ref="J49:Q49"/>
    <mergeCell ref="J34:Q34"/>
    <mergeCell ref="F1:T2"/>
    <mergeCell ref="S49:Z49"/>
    <mergeCell ref="X1:Z2"/>
    <mergeCell ref="S34:Z34"/>
    <mergeCell ref="A34:H34"/>
    <mergeCell ref="J19:Q19"/>
    <mergeCell ref="S19:Z19"/>
    <mergeCell ref="A19:H19"/>
    <mergeCell ref="A4:H4"/>
    <mergeCell ref="J4:Q4"/>
    <mergeCell ref="S4:Z4"/>
    <mergeCell ref="A1:C2"/>
  </mergeCells>
  <printOptions horizontalCentered="1"/>
  <pageMargins left="0.51181102362204722" right="0.51181102362204722" top="0.78740157480314965" bottom="0.78740157480314965" header="0.31496062992125984" footer="0.31496062992125984"/>
  <pageSetup paperSize="9" scale="42" orientation="landscape" r:id="rId1"/>
  <rowBreaks count="1" manualBreakCount="1">
    <brk id="62" max="25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8</vt:i4>
      </vt:variant>
      <vt:variant>
        <vt:lpstr>Intervalos Nomeados</vt:lpstr>
      </vt:variant>
      <vt:variant>
        <vt:i4>13</vt:i4>
      </vt:variant>
    </vt:vector>
  </HeadingPairs>
  <TitlesOfParts>
    <vt:vector size="21" baseType="lpstr">
      <vt:lpstr>Hidráulico-Hidrológica</vt:lpstr>
      <vt:lpstr>Hidroenergética-Subsistemas</vt:lpstr>
      <vt:lpstr>Hidroenergética-REEs</vt:lpstr>
      <vt:lpstr>Hidroenergética-Bacias</vt:lpstr>
      <vt:lpstr>Graf-Subsistemas</vt:lpstr>
      <vt:lpstr>Graf-REEs</vt:lpstr>
      <vt:lpstr>Graf-Bacias1</vt:lpstr>
      <vt:lpstr>Graf-Bacias2</vt:lpstr>
      <vt:lpstr>'Graf-Bacias1'!Area_de_impressao</vt:lpstr>
      <vt:lpstr>'Graf-Bacias2'!Area_de_impressao</vt:lpstr>
      <vt:lpstr>'Graf-REEs'!Area_de_impressao</vt:lpstr>
      <vt:lpstr>'Hidráulico-Hidrológica'!Area_de_impressao</vt:lpstr>
      <vt:lpstr>'Hidroenergética-Bacias'!Area_de_impressao</vt:lpstr>
      <vt:lpstr>'Hidroenergética-REEs'!Area_de_impressao</vt:lpstr>
      <vt:lpstr>'Hidroenergética-Subsistemas'!Area_de_impressao</vt:lpstr>
      <vt:lpstr>'Graf-Bacias1'!Titulos_de_impressao</vt:lpstr>
      <vt:lpstr>'Graf-Bacias2'!Titulos_de_impressao</vt:lpstr>
      <vt:lpstr>'Graf-REEs'!Titulos_de_impressao</vt:lpstr>
      <vt:lpstr>'Hidráulico-Hidrológica'!Titulos_de_impressao</vt:lpstr>
      <vt:lpstr>'Hidroenergética-Bacias'!Titulos_de_impressao</vt:lpstr>
      <vt:lpstr>'Hidroenergética-REEs'!Titulos_de_impressao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ONS</dc:creator>
  <cp:lastModifiedBy>Anna Louise de Lima Behar</cp:lastModifiedBy>
  <cp:lastPrinted>2018-04-25T18:12:39Z</cp:lastPrinted>
  <dcterms:created xsi:type="dcterms:W3CDTF">2000-12-20T17:37:19Z</dcterms:created>
  <dcterms:modified xsi:type="dcterms:W3CDTF">2024-08-30T14:49:20Z</dcterms:modified>
</cp:coreProperties>
</file>