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GitHub\LucasDallAgnese_Examen\DallAgnese Lucas-PPL_2024\"/>
    </mc:Choice>
  </mc:AlternateContent>
  <xr:revisionPtr revIDLastSave="0" documentId="13_ncr:1_{E9D2844C-2148-4EFB-9378-2EB2D6207B71}" xr6:coauthVersionLast="47" xr6:coauthVersionMax="47" xr10:uidLastSave="{00000000-0000-0000-0000-000000000000}"/>
  <bookViews>
    <workbookView xWindow="-108" yWindow="-108" windowWidth="23256" windowHeight="12456" activeTab="1" xr2:uid="{14535221-0700-4A2B-BD01-5E25FB48B835}"/>
  </bookViews>
  <sheets>
    <sheet name="Hoja2" sheetId="2" r:id="rId1"/>
    <sheet name="Hoja1" sheetId="1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G2" i="1" s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<sst xmlns="http://schemas.openxmlformats.org/spreadsheetml/2006/main" count="49" uniqueCount="22">
  <si>
    <t>Fecha de Ingreso</t>
  </si>
  <si>
    <t>Tipo de Transporte</t>
  </si>
  <si>
    <t>Peso (Toneladas)</t>
  </si>
  <si>
    <t>Cantidad de transportes</t>
  </si>
  <si>
    <t>Pago de Peaje (USD)</t>
  </si>
  <si>
    <t>Camión</t>
  </si>
  <si>
    <t>Autobús</t>
  </si>
  <si>
    <t>Furgoneta</t>
  </si>
  <si>
    <t>Moto</t>
  </si>
  <si>
    <t>Automóvil</t>
  </si>
  <si>
    <t xml:space="preserve">Promedio  ponderado </t>
  </si>
  <si>
    <t>Pesos Maximo (Toneladas):</t>
  </si>
  <si>
    <t>Peso Minimo (Toneladas):</t>
  </si>
  <si>
    <t>Etiquetas de fila</t>
  </si>
  <si>
    <t>Total general</t>
  </si>
  <si>
    <t>Suma de Cantidad de transportes</t>
  </si>
  <si>
    <t>Cantidad de transporte Maxima:</t>
  </si>
  <si>
    <t>Cantidad de transporte Minima:</t>
  </si>
  <si>
    <t>Pago maximo</t>
  </si>
  <si>
    <t>Pago minimo</t>
  </si>
  <si>
    <t>Suma de Pago de Peaje (USD)</t>
  </si>
  <si>
    <t>Total de la suma: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</si>
</sst>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1" xfId="0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hyperlink" Target="https://www.flickr.com/photos/simbiosc/13922129602/" TargetMode="Externa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[Examen1.xlsx]Hoja2!TablaDinámica1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rgbClr val="FFFF00"/>
                </a:solidFill>
              </a:rPr>
              <a:t>Total</a:t>
            </a:r>
            <a:endParaRPr lang="en-US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Hoja2!$A$2:$A$7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Hoja2!$B$2:$B$7</c:f>
              <c:numCache>
                <c:formatCode>General</c:formatCode>
                <c:ptCount val="5"/>
                <c:pt idx="0">
                  <c:v>108</c:v>
                </c:pt>
                <c:pt idx="1">
                  <c:v>24</c:v>
                </c:pt>
                <c:pt idx="2">
                  <c:v>232</c:v>
                </c:pt>
                <c:pt idx="3">
                  <c:v>86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E-4E35-B4E5-F212C4198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31630287"/>
        <c:axId val="874310319"/>
        <c:axId val="0"/>
      </c:bar3DChart>
      <c:catAx>
        <c:axId val="103163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4310319"/>
        <c:crosses val="autoZero"/>
        <c:auto val="1"/>
        <c:lblAlgn val="ctr"/>
        <c:lblOffset val="100"/>
        <c:noMultiLvlLbl val="0"/>
      </c:catAx>
      <c:valAx>
        <c:axId val="87431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163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0369641294838"/>
          <c:y val="0.44599518810148725"/>
          <c:w val="0.14064436606660122"/>
          <c:h val="8.22767794273911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77000"/>
        <a:extLst>
          <a:ext uri="{837473B0-CC2E-450A-ABE3-18F120FF3D39}">
            <a1611:picAttrSrcUrl xmlns:a1611="http://schemas.microsoft.com/office/drawing/2016/11/main" r:id="rId4"/>
          </a:ext>
        </a:extLst>
      </a:blip>
      <a:srcRect/>
      <a:stretch>
        <a:fillRect/>
      </a:stretch>
    </a:blip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[Examen1.xlsx]Hoja2!TablaDinámica2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sq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Hoja2!$E$1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sq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Hoja2!$D$2:$D$7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Hoja2!$E$2:$E$7</c:f>
              <c:numCache>
                <c:formatCode>General</c:formatCode>
                <c:ptCount val="5"/>
                <c:pt idx="0">
                  <c:v>29</c:v>
                </c:pt>
                <c:pt idx="1">
                  <c:v>50</c:v>
                </c:pt>
                <c:pt idx="2">
                  <c:v>57</c:v>
                </c:pt>
                <c:pt idx="3">
                  <c:v>41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2-4A86-80D8-B6F264488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69519"/>
        <c:axId val="641985695"/>
      </c:lineChart>
      <c:catAx>
        <c:axId val="21386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1985695"/>
        <c:crosses val="autoZero"/>
        <c:auto val="1"/>
        <c:lblAlgn val="ctr"/>
        <c:lblOffset val="100"/>
        <c:noMultiLvlLbl val="0"/>
      </c:catAx>
      <c:valAx>
        <c:axId val="64198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86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2</xdr:col>
      <xdr:colOff>1158240</xdr:colOff>
      <xdr:row>25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3F2F4F-24B1-C53A-1499-9A445CE3F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1455421</xdr:colOff>
      <xdr:row>7</xdr:row>
      <xdr:rowOff>3809</xdr:rowOff>
    </xdr:from>
    <xdr:to>
      <xdr:col>6</xdr:col>
      <xdr:colOff>475130</xdr:colOff>
      <xdr:row>25</xdr:row>
      <xdr:rowOff>89646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D36ABFC-8B3B-3FD7-A46D-82F015C2F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Dallagnese" refreshedDate="45432.759525000001" createdVersion="8" refreshedVersion="8" minRefreshableVersion="3" recordCount="20" xr:uid="{3B22FA05-3BB6-4AA9-AA79-01033748072A}">
  <cacheSource type="worksheet">
    <worksheetSource ref="A1:F21" sheet="Hoja1"/>
  </cacheSource>
  <cacheFields count="6">
    <cacheField name="Fecha de Ingreso" numFmtId="14">
      <sharedItems containsSemiMixedTypes="0" containsNonDate="0" containsDate="1" containsString="0" minDate="2024-01-01T00:00:00" maxDate="2024-01-21T00:00:00" count="2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</sharedItems>
    </cacheField>
    <cacheField name="Tipo de Transporte" numFmtId="0">
      <sharedItems count="5">
        <s v="Camión"/>
        <s v="Autobús"/>
        <s v="Furgoneta"/>
        <s v="Moto"/>
        <s v="Automóvil"/>
      </sharedItems>
    </cacheField>
    <cacheField name="Peso (Toneladas)" numFmtId="0">
      <sharedItems containsSemiMixedTypes="0" containsString="0" containsNumber="1" minValue="0.5" maxValue="19.399999999999999" count="20">
        <n v="15.3"/>
        <n v="12.1"/>
        <n v="16.5"/>
        <n v="7.8"/>
        <n v="0.5"/>
        <n v="18.2"/>
        <n v="14"/>
        <n v="1.2"/>
        <n v="19.399999999999999"/>
        <n v="8.6"/>
        <n v="17.3"/>
        <n v="13.5"/>
        <n v="0.6"/>
        <n v="7.9"/>
        <n v="1.1000000000000001"/>
        <n v="16"/>
        <n v="15"/>
        <n v="8.1999999999999993"/>
        <n v="1.3"/>
        <n v="18"/>
      </sharedItems>
    </cacheField>
    <cacheField name="Cantidad de transportes" numFmtId="0">
      <sharedItems containsSemiMixedTypes="0" containsString="0" containsNumber="1" containsInteger="1" minValue="3" maxValue="25" count="14">
        <n v="14"/>
        <n v="8"/>
        <n v="9"/>
        <n v="13"/>
        <n v="25"/>
        <n v="7"/>
        <n v="6"/>
        <n v="19"/>
        <n v="5"/>
        <n v="3"/>
        <n v="10"/>
        <n v="17"/>
        <n v="15"/>
        <n v="4"/>
      </sharedItems>
    </cacheField>
    <cacheField name="Pago de Peaje (USD)" numFmtId="0">
      <sharedItems containsSemiMixedTypes="0" containsString="0" containsNumber="1" containsInteger="1" minValue="5" maxValue="37"/>
    </cacheField>
    <cacheField name="Promedio  ponderado " numFmtId="2">
      <sharedItems containsSemiMixedTypes="0" containsString="0" containsNumber="1" minValue="2.9753086419753085" maxValue="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Dallagnese" refreshedDate="45432.766117476851" createdVersion="8" refreshedVersion="8" minRefreshableVersion="3" recordCount="20" xr:uid="{2A153FBD-20AF-421B-A122-E916D4D05383}">
  <cacheSource type="worksheet">
    <worksheetSource name="Tabla1"/>
  </cacheSource>
  <cacheFields count="6">
    <cacheField name="Fecha de Ingreso" numFmtId="14">
      <sharedItems containsSemiMixedTypes="0" containsNonDate="0" containsDate="1" containsString="0" minDate="2024-01-01T00:00:00" maxDate="2024-01-21T00:00:00"/>
    </cacheField>
    <cacheField name="Tipo de Transporte" numFmtId="0">
      <sharedItems count="5">
        <s v="Camión"/>
        <s v="Autobús"/>
        <s v="Furgoneta"/>
        <s v="Moto"/>
        <s v="Automóvil"/>
      </sharedItems>
    </cacheField>
    <cacheField name="Peso (Toneladas)" numFmtId="0">
      <sharedItems containsSemiMixedTypes="0" containsString="0" containsNumber="1" minValue="0.5" maxValue="19.399999999999999"/>
    </cacheField>
    <cacheField name="Cantidad de transportes" numFmtId="0">
      <sharedItems containsSemiMixedTypes="0" containsString="0" containsNumber="1" containsInteger="1" minValue="3" maxValue="25"/>
    </cacheField>
    <cacheField name="Pago de Peaje (USD)" numFmtId="0">
      <sharedItems containsSemiMixedTypes="0" containsString="0" containsNumber="1" containsInteger="1" minValue="5" maxValue="37"/>
    </cacheField>
    <cacheField name="Promedio  ponderado " numFmtId="2">
      <sharedItems containsSemiMixedTypes="0" containsString="0" containsNumber="1" minValue="2.9753086419753085" maxValue="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n v="30"/>
    <n v="3.2057416267942584"/>
  </r>
  <r>
    <x v="1"/>
    <x v="1"/>
    <x v="1"/>
    <x v="1"/>
    <n v="25"/>
    <n v="3.2057416267942584"/>
  </r>
  <r>
    <x v="2"/>
    <x v="0"/>
    <x v="2"/>
    <x v="2"/>
    <n v="32"/>
    <n v="3.1711229946524062"/>
  </r>
  <r>
    <x v="3"/>
    <x v="2"/>
    <x v="3"/>
    <x v="3"/>
    <n v="20"/>
    <n v="3.101123595505618"/>
  </r>
  <r>
    <x v="4"/>
    <x v="3"/>
    <x v="4"/>
    <x v="4"/>
    <n v="5"/>
    <n v="3.1454545454545455"/>
  </r>
  <r>
    <x v="5"/>
    <x v="0"/>
    <x v="5"/>
    <x v="5"/>
    <n v="35"/>
    <n v="3.4928571428571429"/>
  </r>
  <r>
    <x v="6"/>
    <x v="1"/>
    <x v="6"/>
    <x v="6"/>
    <n v="28"/>
    <n v="3.3609022556390977"/>
  </r>
  <r>
    <x v="7"/>
    <x v="4"/>
    <x v="7"/>
    <x v="7"/>
    <n v="8"/>
    <n v="3.2519685039370079"/>
  </r>
  <r>
    <x v="8"/>
    <x v="0"/>
    <x v="8"/>
    <x v="8"/>
    <n v="37"/>
    <n v="3.574074074074074"/>
  </r>
  <r>
    <x v="9"/>
    <x v="2"/>
    <x v="9"/>
    <x v="9"/>
    <n v="22"/>
    <n v="3.3398058252427183"/>
  </r>
  <r>
    <x v="10"/>
    <x v="0"/>
    <x v="10"/>
    <x v="2"/>
    <n v="33"/>
    <n v="3.19"/>
  </r>
  <r>
    <x v="11"/>
    <x v="1"/>
    <x v="11"/>
    <x v="10"/>
    <n v="26"/>
    <n v="3.0439560439560438"/>
  </r>
  <r>
    <x v="12"/>
    <x v="3"/>
    <x v="12"/>
    <x v="5"/>
    <n v="6"/>
    <n v="2.9753086419753085"/>
  </r>
  <r>
    <x v="13"/>
    <x v="2"/>
    <x v="13"/>
    <x v="10"/>
    <n v="21"/>
    <n v="3.0810810810810811"/>
  </r>
  <r>
    <x v="14"/>
    <x v="4"/>
    <x v="14"/>
    <x v="11"/>
    <n v="7"/>
    <n v="3.078125"/>
  </r>
  <r>
    <x v="15"/>
    <x v="0"/>
    <x v="15"/>
    <x v="2"/>
    <n v="31"/>
    <n v="3.6808510638297873"/>
  </r>
  <r>
    <x v="16"/>
    <x v="1"/>
    <x v="16"/>
    <x v="8"/>
    <n v="29"/>
    <n v="3.5"/>
  </r>
  <r>
    <x v="17"/>
    <x v="2"/>
    <x v="17"/>
    <x v="12"/>
    <n v="23"/>
    <n v="3"/>
  </r>
  <r>
    <x v="18"/>
    <x v="4"/>
    <x v="18"/>
    <x v="0"/>
    <n v="9"/>
    <n v="3.3888888888888888"/>
  </r>
  <r>
    <x v="19"/>
    <x v="0"/>
    <x v="19"/>
    <x v="13"/>
    <n v="34"/>
    <n v="9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24-01-01T00:00:00"/>
    <x v="0"/>
    <n v="15.3"/>
    <n v="14"/>
    <n v="30"/>
    <n v="3.2057416267942584"/>
  </r>
  <r>
    <d v="2024-01-02T00:00:00"/>
    <x v="1"/>
    <n v="12.1"/>
    <n v="8"/>
    <n v="25"/>
    <n v="3.2057416267942584"/>
  </r>
  <r>
    <d v="2024-01-03T00:00:00"/>
    <x v="0"/>
    <n v="16.5"/>
    <n v="9"/>
    <n v="32"/>
    <n v="3.1711229946524062"/>
  </r>
  <r>
    <d v="2024-01-04T00:00:00"/>
    <x v="2"/>
    <n v="7.8"/>
    <n v="13"/>
    <n v="20"/>
    <n v="3.101123595505618"/>
  </r>
  <r>
    <d v="2024-01-05T00:00:00"/>
    <x v="3"/>
    <n v="0.5"/>
    <n v="25"/>
    <n v="5"/>
    <n v="3.1454545454545455"/>
  </r>
  <r>
    <d v="2024-01-06T00:00:00"/>
    <x v="0"/>
    <n v="18.2"/>
    <n v="7"/>
    <n v="35"/>
    <n v="3.4928571428571429"/>
  </r>
  <r>
    <d v="2024-01-07T00:00:00"/>
    <x v="1"/>
    <n v="14"/>
    <n v="6"/>
    <n v="28"/>
    <n v="3.3609022556390977"/>
  </r>
  <r>
    <d v="2024-01-08T00:00:00"/>
    <x v="4"/>
    <n v="1.2"/>
    <n v="19"/>
    <n v="8"/>
    <n v="3.2519685039370079"/>
  </r>
  <r>
    <d v="2024-01-09T00:00:00"/>
    <x v="0"/>
    <n v="19.399999999999999"/>
    <n v="5"/>
    <n v="37"/>
    <n v="3.574074074074074"/>
  </r>
  <r>
    <d v="2024-01-10T00:00:00"/>
    <x v="2"/>
    <n v="8.6"/>
    <n v="3"/>
    <n v="22"/>
    <n v="3.3398058252427183"/>
  </r>
  <r>
    <d v="2024-01-11T00:00:00"/>
    <x v="0"/>
    <n v="17.3"/>
    <n v="9"/>
    <n v="33"/>
    <n v="3.19"/>
  </r>
  <r>
    <d v="2024-01-12T00:00:00"/>
    <x v="1"/>
    <n v="13.5"/>
    <n v="10"/>
    <n v="26"/>
    <n v="3.0439560439560438"/>
  </r>
  <r>
    <d v="2024-01-13T00:00:00"/>
    <x v="3"/>
    <n v="0.6"/>
    <n v="7"/>
    <n v="6"/>
    <n v="2.9753086419753085"/>
  </r>
  <r>
    <d v="2024-01-14T00:00:00"/>
    <x v="2"/>
    <n v="7.9"/>
    <n v="10"/>
    <n v="21"/>
    <n v="3.0810810810810811"/>
  </r>
  <r>
    <d v="2024-01-15T00:00:00"/>
    <x v="4"/>
    <n v="1.1000000000000001"/>
    <n v="17"/>
    <n v="7"/>
    <n v="3.078125"/>
  </r>
  <r>
    <d v="2024-01-16T00:00:00"/>
    <x v="0"/>
    <n v="16"/>
    <n v="9"/>
    <n v="31"/>
    <n v="3.6808510638297873"/>
  </r>
  <r>
    <d v="2024-01-17T00:00:00"/>
    <x v="1"/>
    <n v="15"/>
    <n v="5"/>
    <n v="29"/>
    <n v="3.5"/>
  </r>
  <r>
    <d v="2024-01-18T00:00:00"/>
    <x v="2"/>
    <n v="8.1999999999999993"/>
    <n v="15"/>
    <n v="23"/>
    <n v="3"/>
  </r>
  <r>
    <d v="2024-01-19T00:00:00"/>
    <x v="4"/>
    <n v="1.3"/>
    <n v="14"/>
    <n v="9"/>
    <n v="3.3888888888888888"/>
  </r>
  <r>
    <d v="2024-01-20T00:00:00"/>
    <x v="0"/>
    <n v="18"/>
    <n v="4"/>
    <n v="34"/>
    <n v="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72B26-F8DA-4C4F-B698-BDA15559332B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6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6">
        <item x="1"/>
        <item x="4"/>
        <item x="0"/>
        <item x="2"/>
        <item x="3"/>
        <item t="default"/>
      </items>
    </pivotField>
    <pivotField showAll="0">
      <items count="21">
        <item x="4"/>
        <item x="12"/>
        <item x="14"/>
        <item x="7"/>
        <item x="18"/>
        <item x="3"/>
        <item x="13"/>
        <item x="17"/>
        <item x="9"/>
        <item x="1"/>
        <item x="11"/>
        <item x="6"/>
        <item x="16"/>
        <item x="0"/>
        <item x="15"/>
        <item x="2"/>
        <item x="10"/>
        <item x="19"/>
        <item x="5"/>
        <item x="8"/>
        <item t="default"/>
      </items>
    </pivotField>
    <pivotField showAll="0">
      <items count="15">
        <item x="9"/>
        <item x="13"/>
        <item x="8"/>
        <item x="6"/>
        <item x="5"/>
        <item x="1"/>
        <item x="2"/>
        <item x="10"/>
        <item x="3"/>
        <item x="0"/>
        <item x="12"/>
        <item x="11"/>
        <item x="7"/>
        <item x="4"/>
        <item t="default"/>
      </items>
    </pivotField>
    <pivotField dataField="1" showAll="0"/>
    <pivotField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Pago de Peaje (USD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1CF4D-0C52-4FAD-9D6F-3B0EF0AA3DC3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D1:E7" firstHeaderRow="1" firstDataRow="1" firstDataCol="1"/>
  <pivotFields count="6">
    <pivotField numFmtId="14"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dataField="1" showAll="0"/>
    <pivotField showAll="0"/>
    <pivotField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Cantidad de transportes" fld="3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910F8A-2F01-421E-897D-F71A1FF56D0B}" name="Tabla1" displayName="Tabla1" ref="A1:G21" totalsRowShown="0">
  <autoFilter ref="A1:G21" xr:uid="{E6910F8A-2F01-421E-897D-F71A1FF56D0B}"/>
  <tableColumns count="7">
    <tableColumn id="1" xr3:uid="{03581F42-86F2-4F75-BD91-A8A84F9608B4}" name="Fecha de Ingreso" dataDxfId="2"/>
    <tableColumn id="2" xr3:uid="{7551517D-BB8E-41C0-BABC-AA5587E2AD85}" name="Tipo de Transporte"/>
    <tableColumn id="3" xr3:uid="{01A5F27B-2B88-4195-A5F8-75F2829D73D4}" name="Peso (Toneladas)"/>
    <tableColumn id="4" xr3:uid="{E6281D34-B387-4722-9E71-563113895A2D}" name="Cantidad de transportes"/>
    <tableColumn id="5" xr3:uid="{020FDF00-F971-4C9D-B5C3-BC63EDACB1D7}" name="Pago de Peaje (USD)"/>
    <tableColumn id="6" xr3:uid="{E8388D6B-7F38-4BF7-A883-EE1C2D2C1618}" name="Promedio  ponderado " dataDxfId="1">
      <calculatedColumnFormula>SUMPRODUCT(D2:E21) / SUM(D2:D21)</calculatedColumnFormula>
    </tableColumn>
    <tableColumn id="7" xr3:uid="{A25F046D-EA44-478F-9606-E17A13704D60}" name="Total de la suma:" dataDxfId="0">
      <calculatedColumnFormula>SUM(Tabla1[[Promedio  ponderado ]])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2BA6-C87D-45F8-AD85-2EBF5C536BBF}">
  <dimension ref="A1:E7"/>
  <sheetViews>
    <sheetView zoomScale="85" zoomScaleNormal="85" workbookViewId="0">
      <selection activeCell="E32" sqref="E32"/>
    </sheetView>
  </sheetViews>
  <sheetFormatPr baseColWidth="10" defaultRowHeight="14.4" x14ac:dyDescent="0.3"/>
  <cols>
    <col min="1" max="1" width="16.5546875" bestFit="1" customWidth="1"/>
    <col min="2" max="2" width="26.33203125" bestFit="1" customWidth="1"/>
    <col min="3" max="3" width="21.44140625" bestFit="1" customWidth="1"/>
    <col min="4" max="4" width="16.21875" bestFit="1" customWidth="1"/>
    <col min="5" max="5" width="28.109375" bestFit="1" customWidth="1"/>
    <col min="6" max="7" width="11.88671875" bestFit="1" customWidth="1"/>
    <col min="8" max="8" width="23.33203125" bestFit="1" customWidth="1"/>
    <col min="9" max="9" width="29.21875" bestFit="1" customWidth="1"/>
    <col min="10" max="10" width="23.33203125" bestFit="1" customWidth="1"/>
    <col min="11" max="11" width="29.21875" bestFit="1" customWidth="1"/>
    <col min="12" max="12" width="28.109375" bestFit="1" customWidth="1"/>
    <col min="13" max="13" width="34" bestFit="1" customWidth="1"/>
    <col min="14" max="14" width="8.109375" bestFit="1" customWidth="1"/>
    <col min="15" max="15" width="6.6640625" bestFit="1" customWidth="1"/>
    <col min="16" max="16" width="7.44140625" bestFit="1" customWidth="1"/>
    <col min="17" max="17" width="6.6640625" bestFit="1" customWidth="1"/>
    <col min="18" max="18" width="8.109375" bestFit="1" customWidth="1"/>
    <col min="19" max="19" width="9.5546875" bestFit="1" customWidth="1"/>
    <col min="20" max="20" width="7.6640625" bestFit="1" customWidth="1"/>
    <col min="21" max="21" width="9.5546875" bestFit="1" customWidth="1"/>
    <col min="22" max="22" width="7.6640625" bestFit="1" customWidth="1"/>
    <col min="23" max="23" width="9.77734375" bestFit="1" customWidth="1"/>
    <col min="24" max="24" width="7.44140625" bestFit="1" customWidth="1"/>
    <col min="25" max="25" width="7.6640625" bestFit="1" customWidth="1"/>
    <col min="26" max="26" width="9.5546875" bestFit="1" customWidth="1"/>
    <col min="27" max="27" width="7.6640625" bestFit="1" customWidth="1"/>
    <col min="28" max="28" width="9.77734375" bestFit="1" customWidth="1"/>
    <col min="29" max="29" width="7.6640625" bestFit="1" customWidth="1"/>
    <col min="30" max="30" width="9.77734375" bestFit="1" customWidth="1"/>
    <col min="31" max="31" width="7.6640625" bestFit="1" customWidth="1"/>
    <col min="32" max="32" width="5.6640625" bestFit="1" customWidth="1"/>
    <col min="33" max="33" width="7.6640625" bestFit="1" customWidth="1"/>
    <col min="34" max="34" width="11.88671875" bestFit="1" customWidth="1"/>
  </cols>
  <sheetData>
    <row r="1" spans="1:5" x14ac:dyDescent="0.3">
      <c r="A1" s="4" t="s">
        <v>13</v>
      </c>
      <c r="B1" t="s">
        <v>20</v>
      </c>
      <c r="D1" s="4" t="s">
        <v>13</v>
      </c>
      <c r="E1" t="s">
        <v>15</v>
      </c>
    </row>
    <row r="2" spans="1:5" x14ac:dyDescent="0.3">
      <c r="A2" s="6" t="s">
        <v>6</v>
      </c>
      <c r="B2" s="5">
        <v>108</v>
      </c>
      <c r="D2" s="6" t="s">
        <v>6</v>
      </c>
      <c r="E2" s="5">
        <v>29</v>
      </c>
    </row>
    <row r="3" spans="1:5" x14ac:dyDescent="0.3">
      <c r="A3" s="6" t="s">
        <v>9</v>
      </c>
      <c r="B3" s="5">
        <v>24</v>
      </c>
      <c r="D3" s="6" t="s">
        <v>9</v>
      </c>
      <c r="E3" s="5">
        <v>50</v>
      </c>
    </row>
    <row r="4" spans="1:5" x14ac:dyDescent="0.3">
      <c r="A4" s="6" t="s">
        <v>5</v>
      </c>
      <c r="B4" s="5">
        <v>232</v>
      </c>
      <c r="D4" s="6" t="s">
        <v>5</v>
      </c>
      <c r="E4" s="5">
        <v>57</v>
      </c>
    </row>
    <row r="5" spans="1:5" x14ac:dyDescent="0.3">
      <c r="A5" s="6" t="s">
        <v>7</v>
      </c>
      <c r="B5" s="5">
        <v>86</v>
      </c>
      <c r="D5" s="6" t="s">
        <v>7</v>
      </c>
      <c r="E5" s="5">
        <v>41</v>
      </c>
    </row>
    <row r="6" spans="1:5" x14ac:dyDescent="0.3">
      <c r="A6" s="6" t="s">
        <v>8</v>
      </c>
      <c r="B6" s="5">
        <v>11</v>
      </c>
      <c r="D6" s="6" t="s">
        <v>8</v>
      </c>
      <c r="E6" s="5">
        <v>32</v>
      </c>
    </row>
    <row r="7" spans="1:5" x14ac:dyDescent="0.3">
      <c r="A7" s="6" t="s">
        <v>14</v>
      </c>
      <c r="B7" s="5">
        <v>461</v>
      </c>
      <c r="D7" s="6" t="s">
        <v>14</v>
      </c>
      <c r="E7" s="5">
        <v>209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9DEE-AF08-430A-A41B-5BA92510C02A}">
  <dimension ref="A1:I21"/>
  <sheetViews>
    <sheetView tabSelected="1" workbookViewId="0">
      <selection activeCell="H11" sqref="H11"/>
    </sheetView>
  </sheetViews>
  <sheetFormatPr baseColWidth="10" defaultRowHeight="14.4" x14ac:dyDescent="0.3"/>
  <cols>
    <col min="1" max="1" width="17" customWidth="1"/>
    <col min="2" max="2" width="18.6640625" customWidth="1"/>
    <col min="3" max="3" width="17.21875" customWidth="1"/>
    <col min="4" max="4" width="23" customWidth="1"/>
    <col min="5" max="5" width="20.109375" customWidth="1"/>
    <col min="6" max="6" width="21.77734375" customWidth="1"/>
    <col min="7" max="7" width="17.44140625" bestFit="1" customWidth="1"/>
    <col min="8" max="8" width="27.5546875" bestFit="1" customWidth="1"/>
    <col min="9" max="9" width="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21</v>
      </c>
      <c r="H1" s="3" t="s">
        <v>11</v>
      </c>
      <c r="I1" s="3">
        <f>MAX(C2:C21)</f>
        <v>19.399999999999999</v>
      </c>
    </row>
    <row r="2" spans="1:9" x14ac:dyDescent="0.3">
      <c r="A2" s="1">
        <v>45292</v>
      </c>
      <c r="B2" t="s">
        <v>5</v>
      </c>
      <c r="C2">
        <v>15.3</v>
      </c>
      <c r="D2">
        <v>14</v>
      </c>
      <c r="E2">
        <v>30</v>
      </c>
      <c r="F2" s="2">
        <f>SUMPRODUCT(D2:E21) / SUM(D2:D21)</f>
        <v>3.2057416267942584</v>
      </c>
      <c r="G2" s="2">
        <f>SUM(Tabla1[[Promedio  ponderado ]])</f>
        <v>33.420432394116595</v>
      </c>
      <c r="H2" s="3" t="s">
        <v>12</v>
      </c>
      <c r="I2" s="3">
        <f>MIN(C2:C21)</f>
        <v>0.5</v>
      </c>
    </row>
    <row r="3" spans="1:9" x14ac:dyDescent="0.3">
      <c r="A3" s="1">
        <v>45293</v>
      </c>
      <c r="B3" t="s">
        <v>6</v>
      </c>
      <c r="C3">
        <v>12.1</v>
      </c>
      <c r="D3">
        <v>8</v>
      </c>
      <c r="E3">
        <v>25</v>
      </c>
      <c r="F3" s="2">
        <f>SUMPRODUCT(D3:E23) / SUM(D2:D22)</f>
        <v>2.9952153110047846</v>
      </c>
      <c r="G3" s="2"/>
      <c r="H3" s="7" t="s">
        <v>16</v>
      </c>
      <c r="I3" s="7">
        <f>MAX(D2:D21)</f>
        <v>25</v>
      </c>
    </row>
    <row r="4" spans="1:9" x14ac:dyDescent="0.3">
      <c r="A4" s="1">
        <v>45294</v>
      </c>
      <c r="B4" t="s">
        <v>5</v>
      </c>
      <c r="C4">
        <v>16.5</v>
      </c>
      <c r="D4">
        <v>9</v>
      </c>
      <c r="E4">
        <v>32</v>
      </c>
      <c r="F4" s="2">
        <f>SUMPRODUCT(D4:E23) / SUM(D2:D21)</f>
        <v>2.8373205741626792</v>
      </c>
      <c r="G4" s="2"/>
      <c r="H4" s="7" t="s">
        <v>17</v>
      </c>
      <c r="I4" s="7">
        <f>MIN(D2:D21)</f>
        <v>3</v>
      </c>
    </row>
    <row r="5" spans="1:9" x14ac:dyDescent="0.3">
      <c r="A5" s="1">
        <v>45295</v>
      </c>
      <c r="B5" t="s">
        <v>7</v>
      </c>
      <c r="C5">
        <v>7.8</v>
      </c>
      <c r="D5">
        <v>13</v>
      </c>
      <c r="E5">
        <v>20</v>
      </c>
      <c r="F5" s="2">
        <f>SUMPRODUCT(D5:E24) / SUM(D2:D21)</f>
        <v>2.6411483253588517</v>
      </c>
      <c r="G5" s="2"/>
      <c r="H5" s="8" t="s">
        <v>18</v>
      </c>
      <c r="I5" s="8">
        <f>MAX(E2:E21)</f>
        <v>37</v>
      </c>
    </row>
    <row r="6" spans="1:9" x14ac:dyDescent="0.3">
      <c r="A6" s="1">
        <v>45296</v>
      </c>
      <c r="B6" t="s">
        <v>8</v>
      </c>
      <c r="C6">
        <v>0.5</v>
      </c>
      <c r="D6">
        <v>25</v>
      </c>
      <c r="E6">
        <v>5</v>
      </c>
      <c r="F6" s="2">
        <f>SUMPRODUCT(D6:E25) / SUM(D2:D21)</f>
        <v>2.4832535885167464</v>
      </c>
      <c r="G6" s="2"/>
      <c r="H6" s="8" t="s">
        <v>19</v>
      </c>
      <c r="I6" s="8">
        <f>MIN(E2:E21)</f>
        <v>5</v>
      </c>
    </row>
    <row r="7" spans="1:9" x14ac:dyDescent="0.3">
      <c r="A7" s="1">
        <v>45297</v>
      </c>
      <c r="B7" t="s">
        <v>5</v>
      </c>
      <c r="C7">
        <v>18.2</v>
      </c>
      <c r="D7">
        <v>7</v>
      </c>
      <c r="E7">
        <v>35</v>
      </c>
      <c r="F7" s="2">
        <f>SUMPRODUCT(D7:E21) / SUM(D2:D16)</f>
        <v>3.0185185185185186</v>
      </c>
      <c r="G7" s="2"/>
    </row>
    <row r="8" spans="1:9" x14ac:dyDescent="0.3">
      <c r="A8" s="1">
        <v>45298</v>
      </c>
      <c r="B8" t="s">
        <v>6</v>
      </c>
      <c r="C8">
        <v>14</v>
      </c>
      <c r="D8">
        <v>6</v>
      </c>
      <c r="E8">
        <v>28</v>
      </c>
      <c r="F8" s="2">
        <f>SUMPRODUCT(D8:E27) / SUM(D2:D21)</f>
        <v>2.138755980861244</v>
      </c>
      <c r="G8" s="2"/>
    </row>
    <row r="9" spans="1:9" x14ac:dyDescent="0.3">
      <c r="A9" s="1">
        <v>45299</v>
      </c>
      <c r="B9" t="s">
        <v>9</v>
      </c>
      <c r="C9">
        <v>1.2</v>
      </c>
      <c r="D9">
        <v>19</v>
      </c>
      <c r="E9">
        <v>8</v>
      </c>
      <c r="F9" s="2">
        <f>SUMPRODUCT(D9:E28) / SUM(D2:D21)</f>
        <v>1.9760765550239234</v>
      </c>
      <c r="G9" s="2"/>
    </row>
    <row r="10" spans="1:9" x14ac:dyDescent="0.3">
      <c r="A10" s="1">
        <v>45300</v>
      </c>
      <c r="B10" t="s">
        <v>5</v>
      </c>
      <c r="C10">
        <v>19.399999999999999</v>
      </c>
      <c r="D10">
        <v>5</v>
      </c>
      <c r="E10">
        <v>37</v>
      </c>
      <c r="F10" s="2">
        <f>SUMPRODUCT(D10:E29) / SUM(D2:D21)</f>
        <v>1.8468899521531101</v>
      </c>
      <c r="G10" s="2"/>
    </row>
    <row r="11" spans="1:9" x14ac:dyDescent="0.3">
      <c r="A11" s="1">
        <v>45301</v>
      </c>
      <c r="B11" t="s">
        <v>7</v>
      </c>
      <c r="C11">
        <v>8.6</v>
      </c>
      <c r="D11">
        <v>3</v>
      </c>
      <c r="E11">
        <v>22</v>
      </c>
      <c r="F11" s="2">
        <f>SUMPRODUCT(D11:E30) / SUM(D2:D21)</f>
        <v>1.6459330143540669</v>
      </c>
      <c r="G11" s="2"/>
    </row>
    <row r="12" spans="1:9" x14ac:dyDescent="0.3">
      <c r="A12" s="1">
        <v>45302</v>
      </c>
      <c r="B12" t="s">
        <v>5</v>
      </c>
      <c r="C12">
        <v>17.3</v>
      </c>
      <c r="D12">
        <v>9</v>
      </c>
      <c r="E12">
        <v>33</v>
      </c>
      <c r="F12" s="2">
        <f>SUMPRODUCT(D12:E31) / SUM(D2:D21)</f>
        <v>1.5263157894736843</v>
      </c>
      <c r="G12" s="2"/>
    </row>
    <row r="13" spans="1:9" x14ac:dyDescent="0.3">
      <c r="A13" s="1">
        <v>45303</v>
      </c>
      <c r="B13" t="s">
        <v>6</v>
      </c>
      <c r="C13">
        <v>13.5</v>
      </c>
      <c r="D13">
        <v>10</v>
      </c>
      <c r="E13">
        <v>26</v>
      </c>
      <c r="F13" s="2">
        <f>SUMPRODUCT(D13:E32) / SUM(D2:D21)</f>
        <v>1.3253588516746411</v>
      </c>
      <c r="G13" s="2"/>
    </row>
    <row r="14" spans="1:9" x14ac:dyDescent="0.3">
      <c r="A14" s="1">
        <v>45304</v>
      </c>
      <c r="B14" t="s">
        <v>8</v>
      </c>
      <c r="C14">
        <v>0.6</v>
      </c>
      <c r="D14">
        <v>7</v>
      </c>
      <c r="E14">
        <v>6</v>
      </c>
      <c r="F14" s="2">
        <f>SUMPRODUCT(D14:E33) / SUM(D2:D21)</f>
        <v>1.1531100478468899</v>
      </c>
      <c r="G14" s="2"/>
    </row>
    <row r="15" spans="1:9" x14ac:dyDescent="0.3">
      <c r="A15" s="1">
        <v>45305</v>
      </c>
      <c r="B15" t="s">
        <v>7</v>
      </c>
      <c r="C15">
        <v>7.9</v>
      </c>
      <c r="D15">
        <v>10</v>
      </c>
      <c r="E15">
        <v>21</v>
      </c>
      <c r="F15" s="2">
        <f>SUMPRODUCT(D15:E34) / SUM(D2:D21)</f>
        <v>1.0909090909090908</v>
      </c>
      <c r="G15" s="2"/>
    </row>
    <row r="16" spans="1:9" x14ac:dyDescent="0.3">
      <c r="A16" s="1">
        <v>45306</v>
      </c>
      <c r="B16" t="s">
        <v>9</v>
      </c>
      <c r="C16">
        <v>1.1000000000000001</v>
      </c>
      <c r="D16">
        <v>17</v>
      </c>
      <c r="E16">
        <v>7</v>
      </c>
      <c r="F16" s="2">
        <f>SUMPRODUCT(D16:E35) / SUM(D2:D21)</f>
        <v>0.9425837320574163</v>
      </c>
      <c r="G16" s="2"/>
    </row>
    <row r="17" spans="1:7" x14ac:dyDescent="0.3">
      <c r="A17" s="1">
        <v>45307</v>
      </c>
      <c r="B17" t="s">
        <v>5</v>
      </c>
      <c r="C17">
        <v>16</v>
      </c>
      <c r="D17">
        <v>9</v>
      </c>
      <c r="E17">
        <v>31</v>
      </c>
      <c r="F17" s="2">
        <f>SUMPRODUCT(D17:E36) / SUM(D2:D21)</f>
        <v>0.82775119617224879</v>
      </c>
      <c r="G17" s="2"/>
    </row>
    <row r="18" spans="1:7" x14ac:dyDescent="0.3">
      <c r="A18" s="1">
        <v>45308</v>
      </c>
      <c r="B18" t="s">
        <v>6</v>
      </c>
      <c r="C18">
        <v>15</v>
      </c>
      <c r="D18">
        <v>5</v>
      </c>
      <c r="E18">
        <v>29</v>
      </c>
      <c r="F18" s="2">
        <f>SUMPRODUCT(D18:E37) / SUM(D2:D21)</f>
        <v>0.63636363636363635</v>
      </c>
      <c r="G18" s="2"/>
    </row>
    <row r="19" spans="1:7" x14ac:dyDescent="0.3">
      <c r="A19" s="1">
        <v>45309</v>
      </c>
      <c r="B19" t="s">
        <v>7</v>
      </c>
      <c r="C19">
        <v>8.1999999999999993</v>
      </c>
      <c r="D19">
        <v>15</v>
      </c>
      <c r="E19">
        <v>23</v>
      </c>
      <c r="F19" s="2">
        <f>SUMPRODUCT(D19:E38) / SUM(D2:D21)</f>
        <v>0.47368421052631576</v>
      </c>
      <c r="G19" s="2"/>
    </row>
    <row r="20" spans="1:7" x14ac:dyDescent="0.3">
      <c r="A20" s="1">
        <v>45310</v>
      </c>
      <c r="B20" t="s">
        <v>9</v>
      </c>
      <c r="C20">
        <v>1.3</v>
      </c>
      <c r="D20">
        <v>14</v>
      </c>
      <c r="E20">
        <v>9</v>
      </c>
      <c r="F20" s="2">
        <f>SUMPRODUCT(D19:E38) / SUM(D2:D21)</f>
        <v>0.47368421052631576</v>
      </c>
      <c r="G20" s="2"/>
    </row>
    <row r="21" spans="1:7" x14ac:dyDescent="0.3">
      <c r="A21" s="1">
        <v>45311</v>
      </c>
      <c r="B21" t="s">
        <v>5</v>
      </c>
      <c r="C21">
        <v>18</v>
      </c>
      <c r="D21">
        <v>4</v>
      </c>
      <c r="E21">
        <v>34</v>
      </c>
      <c r="F21" s="2">
        <f>SUMPRODUCT(Tabla1[[#This Row],[Cantidad de transportes]:[Pago de Peaje (USD)]]) / SUM(D2:D21)</f>
        <v>0.18181818181818182</v>
      </c>
      <c r="G2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0A4473AF2E634A9F885EEDFF9E79CD" ma:contentTypeVersion="6" ma:contentTypeDescription="Crear nuevo documento." ma:contentTypeScope="" ma:versionID="76bb7d0a6108b55e16fe2a5f87991bfd">
  <xsd:schema xmlns:xsd="http://www.w3.org/2001/XMLSchema" xmlns:xs="http://www.w3.org/2001/XMLSchema" xmlns:p="http://schemas.microsoft.com/office/2006/metadata/properties" xmlns:ns3="a1a0c274-21cd-4bb8-80ec-b5e54bfc2b12" targetNamespace="http://schemas.microsoft.com/office/2006/metadata/properties" ma:root="true" ma:fieldsID="9d2a3ec546fb5661f706a1bc2f2c2265" ns3:_="">
    <xsd:import namespace="a1a0c274-21cd-4bb8-80ec-b5e54bfc2b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0c274-21cd-4bb8-80ec-b5e54bfc2b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1a0c274-21cd-4bb8-80ec-b5e54bfc2b1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BC702C-DF2E-4059-AC54-781FC38B36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0c274-21cd-4bb8-80ec-b5e54bfc2b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7BFD29-2703-4545-BC39-221EFCCC827D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a0c274-21cd-4bb8-80ec-b5e54bfc2b12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1881306-1153-4740-AB16-F2985C0C4E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Dallagnese</dc:creator>
  <cp:lastModifiedBy>Lucas Dallagnese</cp:lastModifiedBy>
  <dcterms:created xsi:type="dcterms:W3CDTF">2024-05-20T20:37:31Z</dcterms:created>
  <dcterms:modified xsi:type="dcterms:W3CDTF">2024-05-20T22:20:45Z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0x010100E70A4473AF2E634A9F885EEDFF9E79CD</vt:lpwstr>
  </property>
</Properties>
</file>