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envolvimento\comunicacao_digital\Lista_M2\"/>
    </mc:Choice>
  </mc:AlternateContent>
  <xr:revisionPtr revIDLastSave="0" documentId="13_ncr:1_{6FA6BF60-3CC4-425C-938C-7A5AF7AE5C2C}" xr6:coauthVersionLast="45" xr6:coauthVersionMax="45" xr10:uidLastSave="{00000000-0000-0000-0000-000000000000}"/>
  <bookViews>
    <workbookView xWindow="-120" yWindow="-120" windowWidth="29040" windowHeight="15840" xr2:uid="{9E1A9262-74C5-413B-AC0E-E683AF638A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F5" i="1" l="1"/>
  <c r="F4" i="1"/>
  <c r="I5" i="1" l="1"/>
  <c r="K5" i="1" s="1"/>
  <c r="D5" i="1"/>
  <c r="B5" i="1"/>
  <c r="D4" i="1"/>
  <c r="B4" i="1"/>
  <c r="I4" i="1" l="1"/>
  <c r="H5" i="1"/>
  <c r="J5" i="1" s="1"/>
  <c r="H4" i="1"/>
  <c r="J4" i="1" l="1"/>
  <c r="J14" i="1"/>
  <c r="L4" i="1"/>
  <c r="J11" i="1"/>
  <c r="K4" i="1"/>
</calcChain>
</file>

<file path=xl/sharedStrings.xml><?xml version="1.0" encoding="utf-8"?>
<sst xmlns="http://schemas.openxmlformats.org/spreadsheetml/2006/main" count="12" uniqueCount="12">
  <si>
    <t>t (cm)</t>
  </si>
  <si>
    <t>ns</t>
  </si>
  <si>
    <t>F (Hz)</t>
  </si>
  <si>
    <t>SE (A)</t>
  </si>
  <si>
    <t>SE (R)</t>
  </si>
  <si>
    <t>SE (Rr)</t>
  </si>
  <si>
    <t xml:space="preserve">Calculo do Shielding Effectiveness </t>
  </si>
  <si>
    <t>Material</t>
  </si>
  <si>
    <t>Aluminio</t>
  </si>
  <si>
    <t>Cobre</t>
  </si>
  <si>
    <t>4*pi*10^(-7)</t>
  </si>
  <si>
    <t xml:space="preserve">   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</si>
</sst>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E+00"/>
    <numFmt numFmtId="165" formatCode="0.00000000000000000000E+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0</xdr:rowOff>
    </xdr:from>
    <xdr:to>
      <xdr:col>1</xdr:col>
      <xdr:colOff>333375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8BEE6D-1269-46CE-9E10-CD9214D4C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81000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333375</xdr:colOff>
      <xdr:row>2</xdr:row>
      <xdr:rowOff>0</xdr:rowOff>
    </xdr:from>
    <xdr:to>
      <xdr:col>2</xdr:col>
      <xdr:colOff>476250</xdr:colOff>
      <xdr:row>2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6997F46-B190-47AE-BDFF-9A062EE0C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381000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285750</xdr:colOff>
      <xdr:row>2</xdr:row>
      <xdr:rowOff>9525</xdr:rowOff>
    </xdr:from>
    <xdr:to>
      <xdr:col>3</xdr:col>
      <xdr:colOff>361950</xdr:colOff>
      <xdr:row>2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9C43201-C511-49BD-B8D0-308DD40B9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9052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581025</xdr:colOff>
      <xdr:row>2</xdr:row>
      <xdr:rowOff>19050</xdr:rowOff>
    </xdr:from>
    <xdr:to>
      <xdr:col>5</xdr:col>
      <xdr:colOff>657225</xdr:colOff>
      <xdr:row>2</xdr:row>
      <xdr:rowOff>180975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DF3AD96-0829-4948-AD90-498B39F8B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400050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66675</xdr:colOff>
      <xdr:row>0</xdr:row>
      <xdr:rowOff>28575</xdr:rowOff>
    </xdr:from>
    <xdr:to>
      <xdr:col>16</xdr:col>
      <xdr:colOff>142875</xdr:colOff>
      <xdr:row>1</xdr:row>
      <xdr:rowOff>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A7DDC6F-D4E0-409F-96B7-DC75BCBD4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2857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866775</xdr:colOff>
      <xdr:row>2</xdr:row>
      <xdr:rowOff>0</xdr:rowOff>
    </xdr:from>
    <xdr:to>
      <xdr:col>8</xdr:col>
      <xdr:colOff>952500</xdr:colOff>
      <xdr:row>2</xdr:row>
      <xdr:rowOff>180975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4D52C32-B479-430D-A49C-4B0085781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38100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8954-129B-4824-A865-63701AFE87B6}">
  <dimension ref="A1:L14"/>
  <sheetViews>
    <sheetView tabSelected="1" workbookViewId="0">
      <selection activeCell="I11" sqref="I11"/>
    </sheetView>
  </sheetViews>
  <sheetFormatPr defaultRowHeight="15" x14ac:dyDescent="0.25"/>
  <cols>
    <col min="3" max="3" width="12" bestFit="1" customWidth="1"/>
    <col min="5" max="5" width="9.42578125" customWidth="1"/>
    <col min="6" max="6" width="22.85546875" customWidth="1"/>
    <col min="7" max="8" width="12" bestFit="1" customWidth="1"/>
    <col min="9" max="9" width="27" customWidth="1"/>
    <col min="10" max="10" width="25.85546875" bestFit="1" customWidth="1"/>
    <col min="11" max="11" width="43.42578125" customWidth="1"/>
    <col min="12" max="12" width="27.85546875" bestFit="1" customWidth="1"/>
    <col min="16" max="16" width="11" bestFit="1" customWidth="1"/>
    <col min="17" max="17" width="12" bestFit="1" customWidth="1"/>
  </cols>
  <sheetData>
    <row r="1" spans="1:12" ht="15" customHeight="1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7</v>
      </c>
      <c r="B3" s="2"/>
      <c r="C3" s="1"/>
      <c r="D3" s="1"/>
      <c r="E3" s="2" t="s">
        <v>0</v>
      </c>
      <c r="F3" s="2" t="s">
        <v>11</v>
      </c>
      <c r="G3" s="2" t="s">
        <v>2</v>
      </c>
      <c r="H3" s="2" t="s">
        <v>1</v>
      </c>
      <c r="I3" s="1"/>
      <c r="J3" s="2" t="s">
        <v>4</v>
      </c>
      <c r="K3" s="2" t="s">
        <v>3</v>
      </c>
      <c r="L3" s="2" t="s">
        <v>5</v>
      </c>
    </row>
    <row r="4" spans="1:12" x14ac:dyDescent="0.25">
      <c r="A4" s="2" t="s">
        <v>8</v>
      </c>
      <c r="B4" s="2">
        <f>3.54*10^7</f>
        <v>35400000</v>
      </c>
      <c r="C4" s="2">
        <v>377</v>
      </c>
      <c r="D4" s="2">
        <f>1.256665*10^(-6)</f>
        <v>1.2566649999999999E-6</v>
      </c>
      <c r="E4" s="3">
        <v>1E-4</v>
      </c>
      <c r="F4" s="2">
        <f>300000000/G4</f>
        <v>0.06</v>
      </c>
      <c r="G4" s="2">
        <f>5*10^(9)</f>
        <v>5000000000</v>
      </c>
      <c r="H4" s="2">
        <f>SQRT((2*PI()*G4*D4)/B4)</f>
        <v>3.3395124360901265E-2</v>
      </c>
      <c r="I4" s="2">
        <f>1/SQRT((B4*PI()*G4*D4))</f>
        <v>1.1962685099933182E-6</v>
      </c>
      <c r="J4" s="2">
        <f>20*LOG10(C4/(4*H4))</f>
        <v>69.01196587588943</v>
      </c>
      <c r="K4" s="2">
        <f>20*LOG10(EXP((E4)/I4))</f>
        <v>726.08194276664119</v>
      </c>
      <c r="L4" s="5">
        <f>20*LOG10(ABS(1-EXP((-2*E4)/I4)))</f>
        <v>0</v>
      </c>
    </row>
    <row r="5" spans="1:12" x14ac:dyDescent="0.25">
      <c r="A5" s="1" t="s">
        <v>9</v>
      </c>
      <c r="B5" s="1">
        <f>5.7*10^7</f>
        <v>57000000</v>
      </c>
      <c r="C5" s="1">
        <v>377</v>
      </c>
      <c r="D5" s="1">
        <f>1.256665*10^(-6)</f>
        <v>1.2566649999999999E-6</v>
      </c>
      <c r="E5" s="1"/>
      <c r="F5" s="1" t="e">
        <f>300000000/G5</f>
        <v>#DIV/0!</v>
      </c>
      <c r="G5" s="1"/>
      <c r="H5" s="1">
        <f>SQRT((2*PI()*G5*D5)/B5)</f>
        <v>0</v>
      </c>
      <c r="I5" s="1" t="e">
        <f>1/SQRT(B5*PI()*G5*D5)</f>
        <v>#DIV/0!</v>
      </c>
      <c r="J5" s="1" t="e">
        <f>20*LOG10(C5/(4*H5))</f>
        <v>#DIV/0!</v>
      </c>
      <c r="K5" s="1" t="e">
        <f>20*LOG10(EXP((E5)/I5))</f>
        <v>#DIV/0!</v>
      </c>
      <c r="L5" s="1"/>
    </row>
    <row r="10" spans="1:12" x14ac:dyDescent="0.25">
      <c r="D10" t="s">
        <v>10</v>
      </c>
    </row>
    <row r="11" spans="1:12" x14ac:dyDescent="0.25">
      <c r="J11">
        <f>ABS(1-EXP((-2*E4)/I4))</f>
        <v>1</v>
      </c>
    </row>
    <row r="14" spans="1:12" x14ac:dyDescent="0.25">
      <c r="J14" s="4">
        <f>20*LOG10(ABS(1-((C4-H4)/(C4+H4))*EXP((-2*E4)/I4)))</f>
        <v>0</v>
      </c>
    </row>
  </sheetData>
  <mergeCells count="1">
    <mergeCell ref="A1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Viel</dc:creator>
  <cp:lastModifiedBy>Lucas José da Cunha</cp:lastModifiedBy>
  <dcterms:created xsi:type="dcterms:W3CDTF">2020-05-20T13:56:45Z</dcterms:created>
  <dcterms:modified xsi:type="dcterms:W3CDTF">2020-11-09T13:14:00Z</dcterms:modified>
</cp:coreProperties>
</file>