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2-sop\aula08\"/>
    </mc:Choice>
  </mc:AlternateContent>
  <xr:revisionPtr revIDLastSave="0" documentId="13_ncr:1_{AA75DD20-B5BB-4A0F-A3A4-9663749F4D04}" xr6:coauthVersionLast="36" xr6:coauthVersionMax="36" xr10:uidLastSave="{00000000-0000-0000-0000-000000000000}"/>
  <bookViews>
    <workbookView xWindow="0" yWindow="0" windowWidth="28800" windowHeight="12225" activeTab="2" xr2:uid="{7327C358-D555-446E-878B-944EE40227EA}"/>
  </bookViews>
  <sheets>
    <sheet name="Compostos" sheetId="1" r:id="rId1"/>
    <sheet name="Price" sheetId="2" r:id="rId2"/>
    <sheet name="SAC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I3" i="2" s="1"/>
  <c r="B4" i="2"/>
  <c r="J2" i="2"/>
  <c r="H12" i="3"/>
  <c r="H11" i="3"/>
  <c r="H10" i="3"/>
  <c r="H9" i="3"/>
  <c r="H8" i="3"/>
  <c r="H7" i="3"/>
  <c r="H6" i="3"/>
  <c r="H5" i="3"/>
  <c r="B5" i="3"/>
  <c r="H4" i="3"/>
  <c r="H13" i="3" s="1"/>
  <c r="B4" i="3"/>
  <c r="H3" i="3"/>
  <c r="J2" i="3"/>
  <c r="J3" i="3" s="1"/>
  <c r="B4" i="1"/>
  <c r="B5" i="1" s="1"/>
  <c r="I3" i="1"/>
  <c r="G4" i="1" s="1"/>
  <c r="H3" i="2" l="1"/>
  <c r="I9" i="2"/>
  <c r="I6" i="2"/>
  <c r="I12" i="2"/>
  <c r="I4" i="2"/>
  <c r="I7" i="2"/>
  <c r="I10" i="2"/>
  <c r="G3" i="2"/>
  <c r="I5" i="2"/>
  <c r="I8" i="2"/>
  <c r="I11" i="2"/>
  <c r="J4" i="3"/>
  <c r="I4" i="3"/>
  <c r="I3" i="3"/>
  <c r="G4" i="3"/>
  <c r="I4" i="1"/>
  <c r="G5" i="1" s="1"/>
  <c r="J3" i="2" l="1"/>
  <c r="I13" i="2"/>
  <c r="G3" i="3"/>
  <c r="J5" i="3"/>
  <c r="I5" i="3"/>
  <c r="G5" i="3" s="1"/>
  <c r="I5" i="1"/>
  <c r="G6" i="1" s="1"/>
  <c r="G4" i="2" l="1"/>
  <c r="J6" i="3"/>
  <c r="I6" i="3"/>
  <c r="G6" i="3" s="1"/>
  <c r="I6" i="1"/>
  <c r="G7" i="1" s="1"/>
  <c r="H4" i="2" l="1"/>
  <c r="I7" i="3"/>
  <c r="G7" i="3" s="1"/>
  <c r="J7" i="3"/>
  <c r="I7" i="1"/>
  <c r="G8" i="1" s="1"/>
  <c r="J4" i="2" l="1"/>
  <c r="J8" i="3"/>
  <c r="I8" i="3"/>
  <c r="I8" i="1"/>
  <c r="G9" i="1" s="1"/>
  <c r="G5" i="2" l="1"/>
  <c r="J9" i="3"/>
  <c r="I9" i="3"/>
  <c r="G9" i="3" s="1"/>
  <c r="G8" i="3"/>
  <c r="I9" i="1"/>
  <c r="G10" i="1"/>
  <c r="H5" i="2" l="1"/>
  <c r="I10" i="3"/>
  <c r="G10" i="3" s="1"/>
  <c r="J10" i="3"/>
  <c r="I10" i="1"/>
  <c r="G11" i="1" s="1"/>
  <c r="J5" i="2" l="1"/>
  <c r="J11" i="3"/>
  <c r="I11" i="3"/>
  <c r="G11" i="3" s="1"/>
  <c r="I11" i="1"/>
  <c r="G12" i="1" s="1"/>
  <c r="G6" i="2" l="1"/>
  <c r="J12" i="3"/>
  <c r="I12" i="3"/>
  <c r="I12" i="1"/>
  <c r="G13" i="1" s="1"/>
  <c r="H6" i="2" l="1"/>
  <c r="G12" i="3"/>
  <c r="G13" i="3" s="1"/>
  <c r="I13" i="3"/>
  <c r="J6" i="2" l="1"/>
  <c r="G7" i="2" l="1"/>
  <c r="H7" i="2" s="1"/>
  <c r="J7" i="2" s="1"/>
  <c r="G8" i="2" l="1"/>
  <c r="H8" i="2" s="1"/>
  <c r="J8" i="2" s="1"/>
  <c r="G9" i="2" l="1"/>
  <c r="H9" i="2" s="1"/>
  <c r="J9" i="2"/>
  <c r="G10" i="2" l="1"/>
  <c r="H10" i="2" s="1"/>
  <c r="J10" i="2"/>
  <c r="G11" i="2" l="1"/>
  <c r="H11" i="2" s="1"/>
  <c r="J11" i="2" s="1"/>
  <c r="G12" i="2" l="1"/>
  <c r="H12" i="2" l="1"/>
  <c r="G13" i="2"/>
  <c r="H13" i="2" l="1"/>
  <c r="J12" i="2"/>
</calcChain>
</file>

<file path=xl/sharedStrings.xml><?xml version="1.0" encoding="utf-8"?>
<sst xmlns="http://schemas.openxmlformats.org/spreadsheetml/2006/main" count="52" uniqueCount="28">
  <si>
    <t>i</t>
  </si>
  <si>
    <t>Taxa de juros</t>
  </si>
  <si>
    <t>Investimento</t>
  </si>
  <si>
    <t>t</t>
  </si>
  <si>
    <t>Parcelas</t>
  </si>
  <si>
    <t>C</t>
  </si>
  <si>
    <t>Valor financiado</t>
  </si>
  <si>
    <t>jan</t>
  </si>
  <si>
    <t>M</t>
  </si>
  <si>
    <t>Montante Juros simples</t>
  </si>
  <si>
    <t>fev</t>
  </si>
  <si>
    <t>Valor da parcela</t>
  </si>
  <si>
    <t>mar</t>
  </si>
  <si>
    <t>abr</t>
  </si>
  <si>
    <t>mai</t>
  </si>
  <si>
    <t>jun</t>
  </si>
  <si>
    <t>jul</t>
  </si>
  <si>
    <t>ago</t>
  </si>
  <si>
    <t>set</t>
  </si>
  <si>
    <t>out</t>
  </si>
  <si>
    <t>Período</t>
  </si>
  <si>
    <t>Prestação</t>
  </si>
  <si>
    <t>Amortização</t>
  </si>
  <si>
    <t>Juros</t>
  </si>
  <si>
    <t>Saldo devedor</t>
  </si>
  <si>
    <t>Total</t>
  </si>
  <si>
    <t>Mês</t>
  </si>
  <si>
    <t>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</si>
</sst>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Compostos!$F$3:$F$12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Compostos!$G$3:$G$12</c:f>
              <c:numCache>
                <c:formatCode>_("R$"* #,##0.00_);_("R$"* \(#,##0.00\);_("R$"* "-"??_);_(@_)</c:formatCode>
                <c:ptCount val="10"/>
                <c:pt idx="0">
                  <c:v>20000</c:v>
                </c:pt>
                <c:pt idx="1">
                  <c:v>20200</c:v>
                </c:pt>
                <c:pt idx="2">
                  <c:v>20402</c:v>
                </c:pt>
                <c:pt idx="3">
                  <c:v>20606.02</c:v>
                </c:pt>
                <c:pt idx="4">
                  <c:v>20812.0802</c:v>
                </c:pt>
                <c:pt idx="5">
                  <c:v>21020.201002000002</c:v>
                </c:pt>
                <c:pt idx="6">
                  <c:v>21230.40301202</c:v>
                </c:pt>
                <c:pt idx="7">
                  <c:v>21442.707042140202</c:v>
                </c:pt>
                <c:pt idx="8">
                  <c:v>21657.134112561605</c:v>
                </c:pt>
                <c:pt idx="9">
                  <c:v>21873.70545368722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8BD-96DB-DB55957B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20280"/>
        <c:axId val="467911424"/>
      </c:barChart>
      <c:catAx>
        <c:axId val="4679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11424"/>
        <c:crosses val="autoZero"/>
        <c:auto val="1"/>
        <c:lblAlgn val="ctr"/>
        <c:lblOffset val="100"/>
        <c:noMultiLvlLbl val="0"/>
      </c:catAx>
      <c:valAx>
        <c:axId val="467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2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Price!$F$3:$F$12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Price!$G$3:$G$12</c:f>
              <c:numCache>
                <c:formatCode>_("R$"* #,##0.00_);_("R$"* \(#,##0.00\);_("R$"* "-"??_);_(@_)</c:formatCode>
                <c:ptCount val="10"/>
                <c:pt idx="0">
                  <c:v>200</c:v>
                </c:pt>
                <c:pt idx="1">
                  <c:v>180.88358468976574</c:v>
                </c:pt>
                <c:pt idx="2">
                  <c:v>161.57600522642915</c:v>
                </c:pt>
                <c:pt idx="3">
                  <c:v>142.07534996845916</c:v>
                </c:pt>
                <c:pt idx="4">
                  <c:v>122.37968815790948</c:v>
                </c:pt>
                <c:pt idx="5">
                  <c:v>102.48706972925432</c:v>
                </c:pt>
                <c:pt idx="6">
                  <c:v>82.395525116312584</c:v>
                </c:pt>
                <c:pt idx="7">
                  <c:v>62.103065057241437</c:v>
                </c:pt>
                <c:pt idx="8">
                  <c:v>41.607680397579593</c:v>
                </c:pt>
                <c:pt idx="9">
                  <c:v>20.907341891321117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2-4562-B602-E6E0C9094D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Price!$F$3:$F$12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Price!$H$3:$H$12</c:f>
              <c:numCache>
                <c:formatCode>"R$"#,##0.00_);[Red]\("R$"#,##0.00\)</c:formatCode>
                <c:ptCount val="10"/>
                <c:pt idx="0">
                  <c:v>1911.641531023427</c:v>
                </c:pt>
                <c:pt idx="1">
                  <c:v>1930.7579463336613</c:v>
                </c:pt>
                <c:pt idx="2">
                  <c:v>1950.0655257969979</c:v>
                </c:pt>
                <c:pt idx="3">
                  <c:v>1969.5661810549677</c:v>
                </c:pt>
                <c:pt idx="4">
                  <c:v>1989.2618428655176</c:v>
                </c:pt>
                <c:pt idx="5">
                  <c:v>2009.1544612941727</c:v>
                </c:pt>
                <c:pt idx="6">
                  <c:v>2029.2460059071143</c:v>
                </c:pt>
                <c:pt idx="7">
                  <c:v>2049.5384659661854</c:v>
                </c:pt>
                <c:pt idx="8">
                  <c:v>2070.0338506258472</c:v>
                </c:pt>
                <c:pt idx="9">
                  <c:v>2090.7341891321057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2-4562-B602-E6E0C90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03576"/>
        <c:axId val="467197672"/>
      </c:barChart>
      <c:catAx>
        <c:axId val="46720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197672"/>
        <c:crosses val="autoZero"/>
        <c:auto val="1"/>
        <c:lblAlgn val="ctr"/>
        <c:lblOffset val="100"/>
        <c:noMultiLvlLbl val="0"/>
      </c:catAx>
      <c:valAx>
        <c:axId val="4671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20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das parcelas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[1]Sac!$C$15</c:f>
              <c:strCache>
                <c:ptCount val="1"/>
                <c:pt idx="0">
                  <c:v>Parcela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[1]Sac!$B$16:$B$25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[1]Sac!$C$16:$C$25</c:f>
              <c:numCache>
                <c:formatCode>"R$"#,##0.00_);[Red]\("R$"#,##0.00\)</c:formatCode>
                <c:ptCount val="10"/>
                <c:pt idx="0">
                  <c:v>2200</c:v>
                </c:pt>
                <c:pt idx="1">
                  <c:v>2180</c:v>
                </c:pt>
                <c:pt idx="2">
                  <c:v>2160</c:v>
                </c:pt>
                <c:pt idx="3">
                  <c:v>2140</c:v>
                </c:pt>
                <c:pt idx="4">
                  <c:v>2120</c:v>
                </c:pt>
                <c:pt idx="5">
                  <c:v>2100</c:v>
                </c:pt>
                <c:pt idx="6">
                  <c:v>2080</c:v>
                </c:pt>
                <c:pt idx="7">
                  <c:v>2060</c:v>
                </c:pt>
                <c:pt idx="8">
                  <c:v>2040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1-447A-A258-95D4D797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08168"/>
        <c:axId val="482710792"/>
      </c:barChart>
      <c:catAx>
        <c:axId val="482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710792"/>
        <c:crosses val="autoZero"/>
        <c:auto val="1"/>
        <c:lblAlgn val="ctr"/>
        <c:lblOffset val="100"/>
        <c:noMultiLvlLbl val="0"/>
      </c:catAx>
      <c:valAx>
        <c:axId val="4827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70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14287</xdr:rowOff>
    </xdr:from>
    <xdr:to>
      <xdr:col>10</xdr:col>
      <xdr:colOff>428625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4AC012-794A-4668-9BFC-5FD7EC9A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185737</xdr:rowOff>
    </xdr:from>
    <xdr:to>
      <xdr:col>10</xdr:col>
      <xdr:colOff>542925</xdr:colOff>
      <xdr:row>28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ABF73C-B36F-4D23-93C3-1DAE386E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13</xdr:row>
      <xdr:rowOff>147637</xdr:rowOff>
    </xdr:from>
    <xdr:to>
      <xdr:col>9</xdr:col>
      <xdr:colOff>409575</xdr:colOff>
      <xdr:row>28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BE657D-554C-4A5F-873F-C1C4D9516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lli/pessoal/arquivos/0_senai/2024/2emSESI/resultados_sesi_2em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R - Anotações"/>
      <sheetName val="LER"/>
      <sheetName val="SOP"/>
      <sheetName val="AITO"/>
      <sheetName val="LOP"/>
      <sheetName val="Sorteio"/>
      <sheetName val="JurosCompostos"/>
      <sheetName val="Price"/>
      <sheetName val="S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C15" t="str">
            <v>Parcela</v>
          </cell>
        </row>
        <row r="16">
          <cell r="B16">
            <v>1</v>
          </cell>
          <cell r="C16">
            <v>2200</v>
          </cell>
        </row>
        <row r="17">
          <cell r="B17">
            <v>2</v>
          </cell>
          <cell r="C17">
            <v>2180</v>
          </cell>
        </row>
        <row r="18">
          <cell r="B18">
            <v>3</v>
          </cell>
          <cell r="C18">
            <v>2160</v>
          </cell>
        </row>
        <row r="19">
          <cell r="B19">
            <v>4</v>
          </cell>
          <cell r="C19">
            <v>2140</v>
          </cell>
        </row>
        <row r="20">
          <cell r="B20">
            <v>5</v>
          </cell>
          <cell r="C20">
            <v>2120</v>
          </cell>
        </row>
        <row r="21">
          <cell r="B21">
            <v>6</v>
          </cell>
          <cell r="C21">
            <v>2100</v>
          </cell>
        </row>
        <row r="22">
          <cell r="B22">
            <v>7</v>
          </cell>
          <cell r="C22">
            <v>2080</v>
          </cell>
        </row>
        <row r="23">
          <cell r="B23">
            <v>8</v>
          </cell>
          <cell r="C23">
            <v>2060</v>
          </cell>
        </row>
        <row r="24">
          <cell r="B24">
            <v>9</v>
          </cell>
          <cell r="C24">
            <v>2040</v>
          </cell>
        </row>
        <row r="25">
          <cell r="B25">
            <v>10</v>
          </cell>
          <cell r="C25">
            <v>2020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F0C-AB09-43B0-B66E-2CF8863253A8}">
  <dimension ref="A1:I13"/>
  <sheetViews>
    <sheetView workbookViewId="0">
      <selection activeCell="K12" sqref="K12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7" max="7" width="13.28515625" bestFit="1" customWidth="1"/>
    <col min="9" max="9" width="10.5703125" bestFit="1" customWidth="1"/>
    <col min="10" max="10" width="13.28515625" bestFit="1" customWidth="1"/>
  </cols>
  <sheetData>
    <row r="1" spans="1:9" x14ac:dyDescent="0.25">
      <c r="A1" t="s">
        <v>0</v>
      </c>
      <c r="B1" s="1">
        <v>0.01</v>
      </c>
      <c r="C1" t="s">
        <v>1</v>
      </c>
      <c r="E1" t="s">
        <v>2</v>
      </c>
    </row>
    <row r="2" spans="1:9" x14ac:dyDescent="0.25">
      <c r="A2" t="s">
        <v>3</v>
      </c>
      <c r="B2">
        <v>10</v>
      </c>
      <c r="C2" t="s">
        <v>4</v>
      </c>
    </row>
    <row r="3" spans="1:9" x14ac:dyDescent="0.25">
      <c r="A3" t="s">
        <v>5</v>
      </c>
      <c r="B3" s="2">
        <v>20000</v>
      </c>
      <c r="C3" t="s">
        <v>6</v>
      </c>
      <c r="E3">
        <v>1</v>
      </c>
      <c r="F3" t="s">
        <v>7</v>
      </c>
      <c r="G3" s="2">
        <v>20000</v>
      </c>
      <c r="H3" s="1">
        <v>0.01</v>
      </c>
      <c r="I3" s="3">
        <f>G3*H3</f>
        <v>200</v>
      </c>
    </row>
    <row r="4" spans="1:9" x14ac:dyDescent="0.25">
      <c r="A4" t="s">
        <v>8</v>
      </c>
      <c r="B4" s="3">
        <f>B3*(1+B1)^B2</f>
        <v>22092.442508224096</v>
      </c>
      <c r="C4" t="s">
        <v>9</v>
      </c>
      <c r="E4">
        <v>2</v>
      </c>
      <c r="F4" t="s">
        <v>10</v>
      </c>
      <c r="G4" s="3">
        <f>G3+I3</f>
        <v>20200</v>
      </c>
      <c r="H4" s="1">
        <v>0.01</v>
      </c>
      <c r="I4" s="3">
        <f>G4*H4</f>
        <v>202</v>
      </c>
    </row>
    <row r="5" spans="1:9" x14ac:dyDescent="0.25">
      <c r="B5" s="4">
        <f>B4/B2</f>
        <v>2209.2442508224094</v>
      </c>
      <c r="C5" t="s">
        <v>11</v>
      </c>
      <c r="E5">
        <v>3</v>
      </c>
      <c r="F5" t="s">
        <v>12</v>
      </c>
      <c r="G5" s="3">
        <f>G4+I4</f>
        <v>20402</v>
      </c>
      <c r="H5" s="1">
        <v>0.01</v>
      </c>
      <c r="I5" s="3">
        <f t="shared" ref="I5:I12" si="0">G5*H5</f>
        <v>204.02</v>
      </c>
    </row>
    <row r="6" spans="1:9" x14ac:dyDescent="0.25">
      <c r="B6" s="4"/>
      <c r="E6">
        <v>4</v>
      </c>
      <c r="F6" t="s">
        <v>13</v>
      </c>
      <c r="G6" s="3">
        <f t="shared" ref="G6:G13" si="1">G5+I5</f>
        <v>20606.02</v>
      </c>
      <c r="H6" s="1">
        <v>0.01</v>
      </c>
      <c r="I6" s="3">
        <f t="shared" si="0"/>
        <v>206.06020000000001</v>
      </c>
    </row>
    <row r="7" spans="1:9" x14ac:dyDescent="0.25">
      <c r="E7">
        <v>5</v>
      </c>
      <c r="F7" t="s">
        <v>14</v>
      </c>
      <c r="G7" s="3">
        <f t="shared" si="1"/>
        <v>20812.0802</v>
      </c>
      <c r="H7" s="1">
        <v>0.01</v>
      </c>
      <c r="I7" s="3">
        <f t="shared" si="0"/>
        <v>208.120802</v>
      </c>
    </row>
    <row r="8" spans="1:9" x14ac:dyDescent="0.25">
      <c r="B8" s="2"/>
      <c r="E8">
        <v>6</v>
      </c>
      <c r="F8" t="s">
        <v>15</v>
      </c>
      <c r="G8" s="3">
        <f t="shared" si="1"/>
        <v>21020.201002000002</v>
      </c>
      <c r="H8" s="1">
        <v>0.01</v>
      </c>
      <c r="I8" s="3">
        <f t="shared" si="0"/>
        <v>210.20201002000002</v>
      </c>
    </row>
    <row r="9" spans="1:9" x14ac:dyDescent="0.25">
      <c r="B9" s="2"/>
      <c r="E9">
        <v>7</v>
      </c>
      <c r="F9" t="s">
        <v>16</v>
      </c>
      <c r="G9" s="3">
        <f t="shared" si="1"/>
        <v>21230.40301202</v>
      </c>
      <c r="H9" s="1">
        <v>0.01</v>
      </c>
      <c r="I9" s="3">
        <f t="shared" si="0"/>
        <v>212.3040301202</v>
      </c>
    </row>
    <row r="10" spans="1:9" x14ac:dyDescent="0.25">
      <c r="E10">
        <v>8</v>
      </c>
      <c r="F10" t="s">
        <v>17</v>
      </c>
      <c r="G10" s="3">
        <f t="shared" si="1"/>
        <v>21442.707042140202</v>
      </c>
      <c r="H10" s="1">
        <v>0.01</v>
      </c>
      <c r="I10" s="3">
        <f t="shared" si="0"/>
        <v>214.42707042140202</v>
      </c>
    </row>
    <row r="11" spans="1:9" x14ac:dyDescent="0.25">
      <c r="E11">
        <v>9</v>
      </c>
      <c r="F11" t="s">
        <v>18</v>
      </c>
      <c r="G11" s="3">
        <f t="shared" si="1"/>
        <v>21657.134112561605</v>
      </c>
      <c r="H11" s="1">
        <v>0.01</v>
      </c>
      <c r="I11" s="3">
        <f t="shared" si="0"/>
        <v>216.57134112561607</v>
      </c>
    </row>
    <row r="12" spans="1:9" x14ac:dyDescent="0.25">
      <c r="E12">
        <v>10</v>
      </c>
      <c r="F12" t="s">
        <v>19</v>
      </c>
      <c r="G12" s="3">
        <f t="shared" si="1"/>
        <v>21873.70545368722</v>
      </c>
      <c r="H12" s="1">
        <v>0.01</v>
      </c>
      <c r="I12" s="3">
        <f t="shared" si="0"/>
        <v>218.73705453687219</v>
      </c>
    </row>
    <row r="13" spans="1:9" x14ac:dyDescent="0.25">
      <c r="G13" s="3">
        <f t="shared" si="1"/>
        <v>22092.442508224092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995-4424-488D-AB31-48BACE7C46FA}">
  <dimension ref="A1:J13"/>
  <sheetViews>
    <sheetView workbookViewId="0">
      <selection activeCell="D20" sqref="D20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6" max="6" width="7.85546875" bestFit="1" customWidth="1"/>
    <col min="7" max="7" width="12.140625" bestFit="1" customWidth="1"/>
    <col min="8" max="9" width="13.28515625" bestFit="1" customWidth="1"/>
    <col min="10" max="10" width="13.85546875" bestFit="1" customWidth="1"/>
  </cols>
  <sheetData>
    <row r="1" spans="1:10" x14ac:dyDescent="0.25">
      <c r="A1" t="s">
        <v>0</v>
      </c>
      <c r="B1" s="1">
        <v>0.01</v>
      </c>
      <c r="C1" t="s">
        <v>1</v>
      </c>
      <c r="F1" t="s">
        <v>20</v>
      </c>
      <c r="G1" t="s">
        <v>23</v>
      </c>
      <c r="H1" t="s">
        <v>22</v>
      </c>
      <c r="I1" t="s">
        <v>27</v>
      </c>
      <c r="J1" t="s">
        <v>24</v>
      </c>
    </row>
    <row r="2" spans="1:10" x14ac:dyDescent="0.25">
      <c r="A2" t="s">
        <v>3</v>
      </c>
      <c r="B2">
        <v>10</v>
      </c>
      <c r="C2" t="s">
        <v>4</v>
      </c>
      <c r="F2">
        <v>0</v>
      </c>
      <c r="J2" s="2">
        <f>B3</f>
        <v>20000</v>
      </c>
    </row>
    <row r="3" spans="1:10" x14ac:dyDescent="0.25">
      <c r="A3" t="s">
        <v>5</v>
      </c>
      <c r="B3" s="2">
        <v>20000</v>
      </c>
      <c r="C3" t="s">
        <v>6</v>
      </c>
      <c r="F3">
        <v>1</v>
      </c>
      <c r="G3" s="3">
        <f>$B$1*J2</f>
        <v>200</v>
      </c>
      <c r="H3" s="4">
        <f>I3-G3</f>
        <v>1911.641531023427</v>
      </c>
      <c r="I3" s="4">
        <f>$B$5</f>
        <v>2111.641531023427</v>
      </c>
      <c r="J3" s="3">
        <f>J2-H3</f>
        <v>18088.358468976574</v>
      </c>
    </row>
    <row r="4" spans="1:10" x14ac:dyDescent="0.25">
      <c r="A4" t="s">
        <v>8</v>
      </c>
      <c r="B4" s="3">
        <f>B3+B3*B1</f>
        <v>20200</v>
      </c>
      <c r="C4" t="s">
        <v>9</v>
      </c>
      <c r="F4">
        <v>2</v>
      </c>
      <c r="G4" s="3">
        <f t="shared" ref="G4:G12" si="0">$B$1*J3</f>
        <v>180.88358468976574</v>
      </c>
      <c r="H4" s="4">
        <f t="shared" ref="H4:H12" si="1">I4-G4</f>
        <v>1930.7579463336613</v>
      </c>
      <c r="I4" s="4">
        <f t="shared" ref="I4:I12" si="2">$B$5</f>
        <v>2111.641531023427</v>
      </c>
      <c r="J4" s="3">
        <f t="shared" ref="J4:J12" si="3">J3-H4</f>
        <v>16157.600522642913</v>
      </c>
    </row>
    <row r="5" spans="1:10" x14ac:dyDescent="0.25">
      <c r="B5" s="4">
        <f>PMT(B1,B2,-B3)</f>
        <v>2111.641531023427</v>
      </c>
      <c r="C5" t="s">
        <v>11</v>
      </c>
      <c r="F5">
        <v>3</v>
      </c>
      <c r="G5" s="3">
        <f t="shared" si="0"/>
        <v>161.57600522642915</v>
      </c>
      <c r="H5" s="4">
        <f t="shared" si="1"/>
        <v>1950.0655257969979</v>
      </c>
      <c r="I5" s="4">
        <f t="shared" si="2"/>
        <v>2111.641531023427</v>
      </c>
      <c r="J5" s="3">
        <f t="shared" si="3"/>
        <v>14207.534996845916</v>
      </c>
    </row>
    <row r="6" spans="1:10" x14ac:dyDescent="0.25">
      <c r="B6" s="4"/>
      <c r="F6">
        <v>4</v>
      </c>
      <c r="G6" s="3">
        <f t="shared" si="0"/>
        <v>142.07534996845916</v>
      </c>
      <c r="H6" s="4">
        <f t="shared" si="1"/>
        <v>1969.5661810549677</v>
      </c>
      <c r="I6" s="4">
        <f t="shared" si="2"/>
        <v>2111.641531023427</v>
      </c>
      <c r="J6" s="3">
        <f t="shared" si="3"/>
        <v>12237.968815790948</v>
      </c>
    </row>
    <row r="7" spans="1:10" x14ac:dyDescent="0.25">
      <c r="F7">
        <v>5</v>
      </c>
      <c r="G7" s="3">
        <f t="shared" si="0"/>
        <v>122.37968815790948</v>
      </c>
      <c r="H7" s="4">
        <f t="shared" si="1"/>
        <v>1989.2618428655176</v>
      </c>
      <c r="I7" s="4">
        <f t="shared" si="2"/>
        <v>2111.641531023427</v>
      </c>
      <c r="J7" s="3">
        <f t="shared" si="3"/>
        <v>10248.706972925431</v>
      </c>
    </row>
    <row r="8" spans="1:10" x14ac:dyDescent="0.25">
      <c r="B8" s="2"/>
      <c r="F8">
        <v>6</v>
      </c>
      <c r="G8" s="3">
        <f t="shared" si="0"/>
        <v>102.48706972925432</v>
      </c>
      <c r="H8" s="4">
        <f t="shared" si="1"/>
        <v>2009.1544612941727</v>
      </c>
      <c r="I8" s="4">
        <f t="shared" si="2"/>
        <v>2111.641531023427</v>
      </c>
      <c r="J8" s="3">
        <f t="shared" si="3"/>
        <v>8239.5525116312583</v>
      </c>
    </row>
    <row r="9" spans="1:10" x14ac:dyDescent="0.25">
      <c r="B9" s="2"/>
      <c r="F9">
        <v>7</v>
      </c>
      <c r="G9" s="3">
        <f t="shared" si="0"/>
        <v>82.395525116312584</v>
      </c>
      <c r="H9" s="4">
        <f t="shared" si="1"/>
        <v>2029.2460059071143</v>
      </c>
      <c r="I9" s="4">
        <f t="shared" si="2"/>
        <v>2111.641531023427</v>
      </c>
      <c r="J9" s="3">
        <f t="shared" si="3"/>
        <v>6210.3065057241438</v>
      </c>
    </row>
    <row r="10" spans="1:10" x14ac:dyDescent="0.25">
      <c r="F10">
        <v>8</v>
      </c>
      <c r="G10" s="3">
        <f t="shared" si="0"/>
        <v>62.103065057241437</v>
      </c>
      <c r="H10" s="4">
        <f t="shared" si="1"/>
        <v>2049.5384659661854</v>
      </c>
      <c r="I10" s="4">
        <f t="shared" si="2"/>
        <v>2111.641531023427</v>
      </c>
      <c r="J10" s="3">
        <f t="shared" si="3"/>
        <v>4160.7680397579588</v>
      </c>
    </row>
    <row r="11" spans="1:10" x14ac:dyDescent="0.25">
      <c r="F11">
        <v>9</v>
      </c>
      <c r="G11" s="3">
        <f t="shared" si="0"/>
        <v>41.607680397579593</v>
      </c>
      <c r="H11" s="4">
        <f t="shared" si="1"/>
        <v>2070.0338506258472</v>
      </c>
      <c r="I11" s="4">
        <f t="shared" si="2"/>
        <v>2111.641531023427</v>
      </c>
      <c r="J11" s="3">
        <f t="shared" si="3"/>
        <v>2090.7341891321116</v>
      </c>
    </row>
    <row r="12" spans="1:10" x14ac:dyDescent="0.25">
      <c r="F12">
        <v>10</v>
      </c>
      <c r="G12" s="3">
        <f t="shared" si="0"/>
        <v>20.907341891321117</v>
      </c>
      <c r="H12" s="4">
        <f t="shared" si="1"/>
        <v>2090.7341891321057</v>
      </c>
      <c r="I12" s="4">
        <f t="shared" si="2"/>
        <v>2111.641531023427</v>
      </c>
      <c r="J12" s="3">
        <f t="shared" si="3"/>
        <v>5.9117155615240335E-12</v>
      </c>
    </row>
    <row r="13" spans="1:10" x14ac:dyDescent="0.25">
      <c r="F13" t="s">
        <v>25</v>
      </c>
      <c r="G13" s="3">
        <f>SUM(G3:G12)</f>
        <v>1116.4153102342725</v>
      </c>
      <c r="H13" s="3">
        <f t="shared" ref="H13:I13" si="4">SUM(H3:H12)</f>
        <v>19999.999999999996</v>
      </c>
      <c r="I13" s="3">
        <f t="shared" si="4"/>
        <v>21116.415310234264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EFBB-BF2D-49AB-9A31-2712F251FDCD}">
  <dimension ref="A1:J25"/>
  <sheetViews>
    <sheetView tabSelected="1" workbookViewId="0">
      <selection activeCell="G30" sqref="G30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6" max="6" width="7.85546875" bestFit="1" customWidth="1"/>
    <col min="7" max="9" width="13.28515625" bestFit="1" customWidth="1"/>
    <col min="10" max="10" width="13.85546875" bestFit="1" customWidth="1"/>
  </cols>
  <sheetData>
    <row r="1" spans="1:10" x14ac:dyDescent="0.25">
      <c r="A1" t="s">
        <v>0</v>
      </c>
      <c r="B1" s="1">
        <v>0.01</v>
      </c>
      <c r="C1" t="s">
        <v>1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t="s">
        <v>3</v>
      </c>
      <c r="B2">
        <v>10</v>
      </c>
      <c r="C2" t="s">
        <v>4</v>
      </c>
      <c r="F2">
        <v>0</v>
      </c>
      <c r="J2" s="2">
        <f>B3</f>
        <v>20000</v>
      </c>
    </row>
    <row r="3" spans="1:10" x14ac:dyDescent="0.25">
      <c r="A3" t="s">
        <v>5</v>
      </c>
      <c r="B3" s="2">
        <v>20000</v>
      </c>
      <c r="C3" t="s">
        <v>6</v>
      </c>
      <c r="F3">
        <v>1</v>
      </c>
      <c r="G3" s="4">
        <f>H3+I3</f>
        <v>2200</v>
      </c>
      <c r="H3" s="4">
        <f>$B$3/$B$2</f>
        <v>2000</v>
      </c>
      <c r="I3" s="4">
        <f>J2*$B$1</f>
        <v>200</v>
      </c>
      <c r="J3" s="3">
        <f>J2-H3</f>
        <v>18000</v>
      </c>
    </row>
    <row r="4" spans="1:10" x14ac:dyDescent="0.25">
      <c r="A4" t="s">
        <v>8</v>
      </c>
      <c r="B4" s="3">
        <f>B3*(1+B1)^B2</f>
        <v>22092.442508224096</v>
      </c>
      <c r="C4" t="s">
        <v>9</v>
      </c>
      <c r="F4">
        <v>2</v>
      </c>
      <c r="G4" s="4">
        <f t="shared" ref="G4:G12" si="0">H4+I4</f>
        <v>2180</v>
      </c>
      <c r="H4" s="4">
        <f t="shared" ref="H4:H12" si="1">$B$3/$B$2</f>
        <v>2000</v>
      </c>
      <c r="I4" s="4">
        <f>J3*$B$1</f>
        <v>180</v>
      </c>
      <c r="J4" s="3">
        <f t="shared" ref="J4:J12" si="2">J3-H4</f>
        <v>16000</v>
      </c>
    </row>
    <row r="5" spans="1:10" x14ac:dyDescent="0.25">
      <c r="B5" s="4">
        <f>B4/B2</f>
        <v>2209.2442508224094</v>
      </c>
      <c r="C5" t="s">
        <v>11</v>
      </c>
      <c r="F5">
        <v>3</v>
      </c>
      <c r="G5" s="4">
        <f t="shared" si="0"/>
        <v>2160</v>
      </c>
      <c r="H5" s="4">
        <f>$B$3/$B$2</f>
        <v>2000</v>
      </c>
      <c r="I5" s="4">
        <f t="shared" ref="I5:I12" si="3">J4*$B$1</f>
        <v>160</v>
      </c>
      <c r="J5" s="3">
        <f t="shared" si="2"/>
        <v>14000</v>
      </c>
    </row>
    <row r="6" spans="1:10" x14ac:dyDescent="0.25">
      <c r="B6" s="4"/>
      <c r="F6">
        <v>4</v>
      </c>
      <c r="G6" s="4">
        <f t="shared" si="0"/>
        <v>2140</v>
      </c>
      <c r="H6" s="4">
        <f t="shared" si="1"/>
        <v>2000</v>
      </c>
      <c r="I6" s="4">
        <f t="shared" si="3"/>
        <v>140</v>
      </c>
      <c r="J6" s="3">
        <f t="shared" si="2"/>
        <v>12000</v>
      </c>
    </row>
    <row r="7" spans="1:10" x14ac:dyDescent="0.25">
      <c r="F7">
        <v>5</v>
      </c>
      <c r="G7" s="4">
        <f t="shared" si="0"/>
        <v>2120</v>
      </c>
      <c r="H7" s="4">
        <f t="shared" si="1"/>
        <v>2000</v>
      </c>
      <c r="I7" s="4">
        <f t="shared" si="3"/>
        <v>120</v>
      </c>
      <c r="J7" s="3">
        <f t="shared" si="2"/>
        <v>10000</v>
      </c>
    </row>
    <row r="8" spans="1:10" x14ac:dyDescent="0.25">
      <c r="B8" s="2"/>
      <c r="F8">
        <v>6</v>
      </c>
      <c r="G8" s="4">
        <f t="shared" si="0"/>
        <v>2100</v>
      </c>
      <c r="H8" s="4">
        <f t="shared" si="1"/>
        <v>2000</v>
      </c>
      <c r="I8" s="4">
        <f t="shared" si="3"/>
        <v>100</v>
      </c>
      <c r="J8" s="3">
        <f t="shared" si="2"/>
        <v>8000</v>
      </c>
    </row>
    <row r="9" spans="1:10" x14ac:dyDescent="0.25">
      <c r="B9" s="2"/>
      <c r="F9">
        <v>7</v>
      </c>
      <c r="G9" s="4">
        <f t="shared" si="0"/>
        <v>2080</v>
      </c>
      <c r="H9" s="4">
        <f t="shared" si="1"/>
        <v>2000</v>
      </c>
      <c r="I9" s="4">
        <f t="shared" si="3"/>
        <v>80</v>
      </c>
      <c r="J9" s="3">
        <f t="shared" si="2"/>
        <v>6000</v>
      </c>
    </row>
    <row r="10" spans="1:10" x14ac:dyDescent="0.25">
      <c r="F10">
        <v>8</v>
      </c>
      <c r="G10" s="4">
        <f t="shared" si="0"/>
        <v>2060</v>
      </c>
      <c r="H10" s="4">
        <f t="shared" si="1"/>
        <v>2000</v>
      </c>
      <c r="I10" s="4">
        <f t="shared" si="3"/>
        <v>60</v>
      </c>
      <c r="J10" s="3">
        <f t="shared" si="2"/>
        <v>4000</v>
      </c>
    </row>
    <row r="11" spans="1:10" x14ac:dyDescent="0.25">
      <c r="F11">
        <v>9</v>
      </c>
      <c r="G11" s="4">
        <f t="shared" si="0"/>
        <v>2040</v>
      </c>
      <c r="H11" s="4">
        <f t="shared" si="1"/>
        <v>2000</v>
      </c>
      <c r="I11" s="4">
        <f t="shared" si="3"/>
        <v>40</v>
      </c>
      <c r="J11" s="3">
        <f t="shared" si="2"/>
        <v>2000</v>
      </c>
    </row>
    <row r="12" spans="1:10" x14ac:dyDescent="0.25">
      <c r="F12">
        <v>10</v>
      </c>
      <c r="G12" s="4">
        <f t="shared" si="0"/>
        <v>2020</v>
      </c>
      <c r="H12" s="4">
        <f t="shared" si="1"/>
        <v>2000</v>
      </c>
      <c r="I12" s="4">
        <f t="shared" si="3"/>
        <v>20</v>
      </c>
      <c r="J12" s="3">
        <f t="shared" si="2"/>
        <v>0</v>
      </c>
    </row>
    <row r="13" spans="1:10" x14ac:dyDescent="0.25">
      <c r="F13" t="s">
        <v>25</v>
      </c>
      <c r="G13" s="3">
        <f>SUM(G3:G12)</f>
        <v>21100</v>
      </c>
      <c r="H13" s="3">
        <f t="shared" ref="H13:I13" si="4">SUM(H3:H12)</f>
        <v>20000</v>
      </c>
      <c r="I13" s="3">
        <f t="shared" si="4"/>
        <v>1100</v>
      </c>
    </row>
    <row r="15" spans="1:10" x14ac:dyDescent="0.25">
      <c r="B15" t="s">
        <v>26</v>
      </c>
      <c r="C15" t="s">
        <v>27</v>
      </c>
    </row>
    <row r="16" spans="1:10" x14ac:dyDescent="0.25">
      <c r="B16">
        <v>1</v>
      </c>
      <c r="C16" s="4">
        <v>2200</v>
      </c>
    </row>
    <row r="17" spans="2:3" x14ac:dyDescent="0.25">
      <c r="B17">
        <v>2</v>
      </c>
      <c r="C17" s="4">
        <v>2180</v>
      </c>
    </row>
    <row r="18" spans="2:3" x14ac:dyDescent="0.25">
      <c r="B18">
        <v>3</v>
      </c>
      <c r="C18" s="4">
        <v>2160</v>
      </c>
    </row>
    <row r="19" spans="2:3" x14ac:dyDescent="0.25">
      <c r="B19">
        <v>4</v>
      </c>
      <c r="C19" s="4">
        <v>2140</v>
      </c>
    </row>
    <row r="20" spans="2:3" x14ac:dyDescent="0.25">
      <c r="B20">
        <v>5</v>
      </c>
      <c r="C20" s="4">
        <v>2120</v>
      </c>
    </row>
    <row r="21" spans="2:3" x14ac:dyDescent="0.25">
      <c r="B21">
        <v>6</v>
      </c>
      <c r="C21" s="4">
        <v>2100</v>
      </c>
    </row>
    <row r="22" spans="2:3" x14ac:dyDescent="0.25">
      <c r="B22">
        <v>7</v>
      </c>
      <c r="C22" s="4">
        <v>2080</v>
      </c>
    </row>
    <row r="23" spans="2:3" x14ac:dyDescent="0.25">
      <c r="B23">
        <v>8</v>
      </c>
      <c r="C23" s="4">
        <v>2060</v>
      </c>
    </row>
    <row r="24" spans="2:3" x14ac:dyDescent="0.25">
      <c r="B24">
        <v>9</v>
      </c>
      <c r="C24" s="4">
        <v>2040</v>
      </c>
    </row>
    <row r="25" spans="2:3" x14ac:dyDescent="0.25">
      <c r="B25">
        <v>10</v>
      </c>
      <c r="C25" s="4">
        <v>2020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Compostos</vt:lpstr>
      <vt:lpstr>Price</vt:lpstr>
      <vt:lpstr>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2024-04-12T20:00:20Z</dcterms:created>
  <dcterms:modified xsi:type="dcterms:W3CDTF">2024-04-12T20:04:32Z</dcterms:modified>
</cp:coreProperties>
</file>