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\sesi2024\2em\02-sop\aula08\"/>
    </mc:Choice>
  </mc:AlternateContent>
  <xr:revisionPtr revIDLastSave="0" documentId="13_ncr:1_{AE807F71-C40F-4798-A5E9-DD39735FF0E8}" xr6:coauthVersionLast="36" xr6:coauthVersionMax="36" xr10:uidLastSave="{00000000-0000-0000-0000-000000000000}"/>
  <bookViews>
    <workbookView xWindow="0" yWindow="0" windowWidth="28800" windowHeight="12225" xr2:uid="{7327C358-D555-446E-878B-944EE40227EA}"/>
  </bookViews>
  <sheets>
    <sheet name="Compostos" sheetId="1" r:id="rId1"/>
    <sheet name="Price" sheetId="2" r:id="rId2"/>
    <sheet name="SAC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H26" i="2"/>
  <c r="G26" i="2"/>
  <c r="B6" i="2"/>
  <c r="G4" i="2"/>
  <c r="H4" i="2"/>
  <c r="J4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2" i="3"/>
  <c r="F2" i="3" s="1"/>
  <c r="G2" i="3"/>
  <c r="I2" i="3" s="1"/>
  <c r="G2" i="2"/>
  <c r="B6" i="1"/>
  <c r="I29" i="1"/>
  <c r="G27" i="1"/>
  <c r="G5" i="1"/>
  <c r="G4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B5" i="1"/>
  <c r="B5" i="3"/>
  <c r="B6" i="3" s="1"/>
  <c r="B7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2" l="1"/>
  <c r="H5" i="2" s="1"/>
  <c r="J5" i="2"/>
  <c r="B5" i="2"/>
  <c r="G11" i="3"/>
  <c r="G10" i="3"/>
  <c r="G9" i="3"/>
  <c r="G8" i="3"/>
  <c r="G7" i="3"/>
  <c r="G6" i="3"/>
  <c r="G5" i="3"/>
  <c r="G4" i="3"/>
  <c r="G3" i="3"/>
  <c r="B4" i="1"/>
  <c r="I3" i="1"/>
  <c r="J6" i="2" l="1"/>
  <c r="G6" i="2"/>
  <c r="H6" i="2" s="1"/>
  <c r="G27" i="3"/>
  <c r="I2" i="2"/>
  <c r="B7" i="2"/>
  <c r="I3" i="2"/>
  <c r="I3" i="3"/>
  <c r="H3" i="3"/>
  <c r="F3" i="3" s="1"/>
  <c r="I4" i="1"/>
  <c r="G7" i="2" l="1"/>
  <c r="H7" i="2" s="1"/>
  <c r="J7" i="2" s="1"/>
  <c r="H2" i="2"/>
  <c r="J2" i="2" s="1"/>
  <c r="G3" i="2" s="1"/>
  <c r="I4" i="3"/>
  <c r="H4" i="3"/>
  <c r="F4" i="3" s="1"/>
  <c r="I5" i="1"/>
  <c r="G6" i="1" s="1"/>
  <c r="G8" i="2" l="1"/>
  <c r="H8" i="2" s="1"/>
  <c r="J8" i="2" s="1"/>
  <c r="I5" i="3"/>
  <c r="H5" i="3"/>
  <c r="F5" i="3" s="1"/>
  <c r="I6" i="1"/>
  <c r="G7" i="1" s="1"/>
  <c r="G9" i="2" l="1"/>
  <c r="H9" i="2" s="1"/>
  <c r="J9" i="2" s="1"/>
  <c r="H3" i="2"/>
  <c r="J3" i="2" s="1"/>
  <c r="H6" i="3"/>
  <c r="F6" i="3" s="1"/>
  <c r="I6" i="3"/>
  <c r="I7" i="1"/>
  <c r="G8" i="1" s="1"/>
  <c r="G10" i="2" l="1"/>
  <c r="H10" i="2" s="1"/>
  <c r="J10" i="2" s="1"/>
  <c r="I7" i="3"/>
  <c r="H7" i="3"/>
  <c r="I8" i="1"/>
  <c r="G9" i="1" s="1"/>
  <c r="G11" i="2" l="1"/>
  <c r="H11" i="2" s="1"/>
  <c r="J11" i="2" s="1"/>
  <c r="I8" i="3"/>
  <c r="H8" i="3"/>
  <c r="F8" i="3" s="1"/>
  <c r="F7" i="3"/>
  <c r="I9" i="1"/>
  <c r="J12" i="2" l="1"/>
  <c r="G12" i="2"/>
  <c r="H12" i="2" s="1"/>
  <c r="G10" i="1"/>
  <c r="H9" i="3"/>
  <c r="F9" i="3" s="1"/>
  <c r="I9" i="3"/>
  <c r="G13" i="2" l="1"/>
  <c r="H13" i="2" s="1"/>
  <c r="J13" i="2" s="1"/>
  <c r="I10" i="1"/>
  <c r="I10" i="3"/>
  <c r="H10" i="3"/>
  <c r="F10" i="3" s="1"/>
  <c r="G14" i="2" l="1"/>
  <c r="H14" i="2" s="1"/>
  <c r="J14" i="2" s="1"/>
  <c r="G11" i="1"/>
  <c r="I11" i="3"/>
  <c r="H11" i="3"/>
  <c r="J15" i="2" l="1"/>
  <c r="G15" i="2"/>
  <c r="H15" i="2" s="1"/>
  <c r="G12" i="1"/>
  <c r="I11" i="1"/>
  <c r="H12" i="3"/>
  <c r="F12" i="3" s="1"/>
  <c r="I12" i="3"/>
  <c r="F11" i="3"/>
  <c r="G16" i="2" l="1"/>
  <c r="H16" i="2" s="1"/>
  <c r="J16" i="2" s="1"/>
  <c r="G13" i="1"/>
  <c r="I12" i="1"/>
  <c r="I13" i="3"/>
  <c r="H13" i="3"/>
  <c r="F13" i="3" s="1"/>
  <c r="G17" i="2" l="1"/>
  <c r="H17" i="2" s="1"/>
  <c r="J17" i="2" s="1"/>
  <c r="I13" i="1"/>
  <c r="I14" i="3"/>
  <c r="H14" i="3"/>
  <c r="F14" i="3" s="1"/>
  <c r="G18" i="2" l="1"/>
  <c r="H18" i="2" s="1"/>
  <c r="J18" i="2" s="1"/>
  <c r="I14" i="1"/>
  <c r="G14" i="1"/>
  <c r="I15" i="3"/>
  <c r="H15" i="3"/>
  <c r="F15" i="3" s="1"/>
  <c r="G19" i="2" l="1"/>
  <c r="H19" i="2" s="1"/>
  <c r="J19" i="2" s="1"/>
  <c r="G15" i="1"/>
  <c r="H16" i="3"/>
  <c r="F16" i="3" s="1"/>
  <c r="I16" i="3"/>
  <c r="G20" i="2" l="1"/>
  <c r="H20" i="2" s="1"/>
  <c r="J20" i="2" s="1"/>
  <c r="G16" i="1"/>
  <c r="I15" i="1"/>
  <c r="H17" i="3"/>
  <c r="F17" i="3" s="1"/>
  <c r="I17" i="3"/>
  <c r="G21" i="2" l="1"/>
  <c r="H21" i="2" s="1"/>
  <c r="J21" i="2" s="1"/>
  <c r="G17" i="1"/>
  <c r="I16" i="1"/>
  <c r="H18" i="3"/>
  <c r="F18" i="3" s="1"/>
  <c r="I18" i="3"/>
  <c r="G22" i="2" l="1"/>
  <c r="H22" i="2" s="1"/>
  <c r="J22" i="2"/>
  <c r="G18" i="1"/>
  <c r="I17" i="1"/>
  <c r="I19" i="3"/>
  <c r="H19" i="3"/>
  <c r="F19" i="3" s="1"/>
  <c r="G23" i="2" l="1"/>
  <c r="H23" i="2" s="1"/>
  <c r="J23" i="2"/>
  <c r="G19" i="1"/>
  <c r="I18" i="1"/>
  <c r="H20" i="3"/>
  <c r="F20" i="3" s="1"/>
  <c r="I20" i="3"/>
  <c r="G24" i="2" l="1"/>
  <c r="H24" i="2" s="1"/>
  <c r="J24" i="2"/>
  <c r="I19" i="1"/>
  <c r="H21" i="3"/>
  <c r="F21" i="3" s="1"/>
  <c r="I21" i="3"/>
  <c r="G25" i="2" l="1"/>
  <c r="H25" i="2" s="1"/>
  <c r="J25" i="2"/>
  <c r="I20" i="1"/>
  <c r="G20" i="1"/>
  <c r="H22" i="3"/>
  <c r="F22" i="3" s="1"/>
  <c r="I22" i="3"/>
  <c r="G21" i="1" l="1"/>
  <c r="H23" i="3"/>
  <c r="F23" i="3" s="1"/>
  <c r="I23" i="3"/>
  <c r="G22" i="1" l="1"/>
  <c r="I21" i="1"/>
  <c r="H24" i="3"/>
  <c r="F24" i="3" s="1"/>
  <c r="I24" i="3"/>
  <c r="G23" i="1" l="1"/>
  <c r="I22" i="1"/>
  <c r="H25" i="3"/>
  <c r="I25" i="3"/>
  <c r="I23" i="1" l="1"/>
  <c r="G24" i="1" s="1"/>
  <c r="F25" i="3"/>
  <c r="F27" i="3" s="1"/>
  <c r="H27" i="3"/>
  <c r="G25" i="1" l="1"/>
  <c r="I24" i="1"/>
  <c r="G26" i="1" l="1"/>
  <c r="I25" i="1"/>
  <c r="I26" i="1" l="1"/>
</calcChain>
</file>

<file path=xl/sharedStrings.xml><?xml version="1.0" encoding="utf-8"?>
<sst xmlns="http://schemas.openxmlformats.org/spreadsheetml/2006/main" count="71" uniqueCount="34">
  <si>
    <t>i</t>
  </si>
  <si>
    <t>Taxa de juros</t>
  </si>
  <si>
    <t>Investimento</t>
  </si>
  <si>
    <t>t</t>
  </si>
  <si>
    <t>Parcelas</t>
  </si>
  <si>
    <t>C</t>
  </si>
  <si>
    <t>Valor financiado</t>
  </si>
  <si>
    <t>jan</t>
  </si>
  <si>
    <t>M</t>
  </si>
  <si>
    <t>Montante Juros simples</t>
  </si>
  <si>
    <t>fev</t>
  </si>
  <si>
    <t>Valor da parcela</t>
  </si>
  <si>
    <t>mar</t>
  </si>
  <si>
    <t>abr</t>
  </si>
  <si>
    <t>mai</t>
  </si>
  <si>
    <t>jun</t>
  </si>
  <si>
    <t>jul</t>
  </si>
  <si>
    <t>ago</t>
  </si>
  <si>
    <t>set</t>
  </si>
  <si>
    <t>out</t>
  </si>
  <si>
    <t>Período</t>
  </si>
  <si>
    <t>Prestação</t>
  </si>
  <si>
    <t>Amortização</t>
  </si>
  <si>
    <t>Juros</t>
  </si>
  <si>
    <t>Saldo devedor</t>
  </si>
  <si>
    <t>Total</t>
  </si>
  <si>
    <t>Mês</t>
  </si>
  <si>
    <t>Parcela</t>
  </si>
  <si>
    <t>Montante</t>
  </si>
  <si>
    <t>nov</t>
  </si>
  <si>
    <t>dez</t>
  </si>
  <si>
    <t>Mêses</t>
  </si>
  <si>
    <t>Meses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</si>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</sst>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Compostos!$G$2</c:f>
              <c:strCache>
                <c:ptCount val="1"/>
                <c:pt idx="0">
                  <c:v>Investimento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Compostos!$F$3:$F$27</c:f>
              <c:strCache>
                <c:ptCount val="2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  <c:pt idx="24">
                  <c:v>jan</c:v>
                </c:pt>
              </c:strCache>
            </c:strRef>
          </c:cat>
          <c:val>
            <c:numRef>
              <c:f>Compostos!$G$3:$G$27</c:f>
              <c:numCache>
                <c:formatCode>_("R$"* #,##0.00_);_("R$"* \(#,##0.00\);_("R$"* "-"??_);_(@_)</c:formatCode>
                <c:ptCount val="25"/>
                <c:pt idx="0">
                  <c:v>30000</c:v>
                </c:pt>
                <c:pt idx="1">
                  <c:v>30174</c:v>
                </c:pt>
                <c:pt idx="2">
                  <c:v>30349.0092</c:v>
                </c:pt>
                <c:pt idx="3">
                  <c:v>30525.03345336</c:v>
                </c:pt>
                <c:pt idx="4">
                  <c:v>30702.078647389488</c:v>
                </c:pt>
                <c:pt idx="5">
                  <c:v>30880.150703544346</c:v>
                </c:pt>
                <c:pt idx="6">
                  <c:v>31059.255577624903</c:v>
                </c:pt>
                <c:pt idx="7">
                  <c:v>31239.399259975125</c:v>
                </c:pt>
                <c:pt idx="8">
                  <c:v>31420.58777568298</c:v>
                </c:pt>
                <c:pt idx="9">
                  <c:v>31602.827184781941</c:v>
                </c:pt>
                <c:pt idx="10">
                  <c:v>31786.123582453678</c:v>
                </c:pt>
                <c:pt idx="11">
                  <c:v>31970.483099231908</c:v>
                </c:pt>
                <c:pt idx="12">
                  <c:v>32155.911901207452</c:v>
                </c:pt>
                <c:pt idx="13">
                  <c:v>32342.416190234453</c:v>
                </c:pt>
                <c:pt idx="14">
                  <c:v>32530.002204137814</c:v>
                </c:pt>
                <c:pt idx="15">
                  <c:v>32718.676216921813</c:v>
                </c:pt>
                <c:pt idx="16">
                  <c:v>32908.444538979958</c:v>
                </c:pt>
                <c:pt idx="17">
                  <c:v>33099.313517306044</c:v>
                </c:pt>
                <c:pt idx="18">
                  <c:v>33291.289535706419</c:v>
                </c:pt>
                <c:pt idx="19">
                  <c:v>33484.379015013517</c:v>
                </c:pt>
                <c:pt idx="20">
                  <c:v>33678.588413300597</c:v>
                </c:pt>
                <c:pt idx="21">
                  <c:v>33873.924226097741</c:v>
                </c:pt>
                <c:pt idx="22">
                  <c:v>34070.392986609106</c:v>
                </c:pt>
                <c:pt idx="23">
                  <c:v>34268.001265931438</c:v>
                </c:pt>
                <c:pt idx="24">
                  <c:v>34466.755673273838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2B5-B9D3-284A1707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79496"/>
        <c:axId val="555179824"/>
      </c:barChart>
      <c:catAx>
        <c:axId val="55517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79824"/>
        <c:crosses val="autoZero"/>
        <c:auto val="1"/>
        <c:lblAlgn val="ctr"/>
        <c:lblOffset val="100"/>
        <c:noMultiLvlLbl val="0"/>
      </c:catAx>
      <c:valAx>
        <c:axId val="5551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7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Price!$G$1</c:f>
              <c:strCache>
                <c:ptCount val="1"/>
                <c:pt idx="0">
                  <c:v>Juros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Price!$F$2:$F$25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Price!$G$2:$G$25</c:f>
              <c:numCache>
                <c:formatCode>_("R$"* #,##0.00_);_("R$"* \(#,##0.00\);_("R$"* "-"??_);_(@_)</c:formatCode>
                <c:ptCount val="24"/>
                <c:pt idx="0">
                  <c:v>200</c:v>
                </c:pt>
                <c:pt idx="1">
                  <c:v>192.58530555534708</c:v>
                </c:pt>
                <c:pt idx="2">
                  <c:v>185.09646416624761</c:v>
                </c:pt>
                <c:pt idx="3">
                  <c:v>177.53273436325716</c:v>
                </c:pt>
                <c:pt idx="4">
                  <c:v>169.89336726223678</c:v>
                </c:pt>
                <c:pt idx="5">
                  <c:v>162.17760649020622</c:v>
                </c:pt>
                <c:pt idx="6">
                  <c:v>154.38468811045533</c:v>
                </c:pt>
                <c:pt idx="7">
                  <c:v>146.51384054690695</c:v>
                </c:pt>
                <c:pt idx="8">
                  <c:v>138.56428450772307</c:v>
                </c:pt>
                <c:pt idx="9">
                  <c:v>130.53523290814735</c:v>
                </c:pt>
                <c:pt idx="10">
                  <c:v>122.42589079257588</c:v>
                </c:pt>
                <c:pt idx="11">
                  <c:v>114.23545525584871</c:v>
                </c:pt>
                <c:pt idx="12">
                  <c:v>105.96311536375424</c:v>
                </c:pt>
                <c:pt idx="13">
                  <c:v>97.608052072738843</c:v>
                </c:pt>
                <c:pt idx="14">
                  <c:v>89.169438148813299</c:v>
                </c:pt>
                <c:pt idx="15">
                  <c:v>80.646438085648484</c:v>
                </c:pt>
                <c:pt idx="16">
                  <c:v>72.038208021852029</c:v>
                </c:pt>
                <c:pt idx="17">
                  <c:v>63.343895657417619</c:v>
                </c:pt>
                <c:pt idx="18">
                  <c:v>54.562640169338849</c:v>
                </c:pt>
                <c:pt idx="19">
                  <c:v>45.693572126379294</c:v>
                </c:pt>
                <c:pt idx="20">
                  <c:v>36.735813402990146</c:v>
                </c:pt>
                <c:pt idx="21">
                  <c:v>27.688477092367108</c:v>
                </c:pt>
                <c:pt idx="22">
                  <c:v>18.550667418637836</c:v>
                </c:pt>
                <c:pt idx="23">
                  <c:v>9.3214796481712732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C-432C-9A7C-B476BCEF6886}"/>
            </c:ext>
          </c:extLst>
        </c:ser>
        <c:ser>
          <c:idx val="1"/>
          <c:order val="1"/>
          <c:tx>
            <c:strRef>
              <c:f>Price!$H$1</c:f>
              <c:strCache>
                <c:ptCount val="1"/>
                <c:pt idx="0">
                  <c:v>Amortização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Price!$F$2:$F$25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Price!$H$2:$H$25</c:f>
              <c:numCache>
                <c:formatCode>"R$"#,##0.00_);[Red]\("R$"#,##0.00\)</c:formatCode>
                <c:ptCount val="24"/>
                <c:pt idx="0">
                  <c:v>741.46944446529415</c:v>
                </c:pt>
                <c:pt idx="1">
                  <c:v>748.88413890994707</c:v>
                </c:pt>
                <c:pt idx="2">
                  <c:v>756.3729802990465</c:v>
                </c:pt>
                <c:pt idx="3">
                  <c:v>763.93671010203695</c:v>
                </c:pt>
                <c:pt idx="4">
                  <c:v>771.57607720305737</c:v>
                </c:pt>
                <c:pt idx="5">
                  <c:v>779.2918379750879</c:v>
                </c:pt>
                <c:pt idx="6">
                  <c:v>787.08475635483887</c:v>
                </c:pt>
                <c:pt idx="7">
                  <c:v>794.95560391838717</c:v>
                </c:pt>
                <c:pt idx="8">
                  <c:v>802.90515995757107</c:v>
                </c:pt>
                <c:pt idx="9">
                  <c:v>810.9342115571468</c:v>
                </c:pt>
                <c:pt idx="10">
                  <c:v>819.0435536727183</c:v>
                </c:pt>
                <c:pt idx="11">
                  <c:v>827.23398920944544</c:v>
                </c:pt>
                <c:pt idx="12">
                  <c:v>835.5063291015399</c:v>
                </c:pt>
                <c:pt idx="13">
                  <c:v>843.86139239255533</c:v>
                </c:pt>
                <c:pt idx="14">
                  <c:v>852.3000063164809</c:v>
                </c:pt>
                <c:pt idx="15">
                  <c:v>860.82300637964568</c:v>
                </c:pt>
                <c:pt idx="16">
                  <c:v>869.43123644344212</c:v>
                </c:pt>
                <c:pt idx="17">
                  <c:v>878.1255488078765</c:v>
                </c:pt>
                <c:pt idx="18">
                  <c:v>886.90680429595534</c:v>
                </c:pt>
                <c:pt idx="19">
                  <c:v>895.77587233891484</c:v>
                </c:pt>
                <c:pt idx="20">
                  <c:v>904.73363106230397</c:v>
                </c:pt>
                <c:pt idx="21">
                  <c:v>913.78096737292708</c:v>
                </c:pt>
                <c:pt idx="22">
                  <c:v>922.91877704665626</c:v>
                </c:pt>
                <c:pt idx="23">
                  <c:v>932.1479648171229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C-432C-9A7C-B476BCEF6886}"/>
            </c:ext>
          </c:extLst>
        </c:ser>
        <c:ser>
          <c:idx val="2"/>
          <c:order val="2"/>
          <c:tx>
            <c:strRef>
              <c:f>Price!$I$1</c:f>
              <c:strCache>
                <c:ptCount val="1"/>
                <c:pt idx="0">
                  <c:v>Parcela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Price!$F$2:$F$25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Price!$I$2:$I$25</c:f>
              <c:numCache>
                <c:formatCode>"R$"#,##0.00_);[Red]\("R$"#,##0.00\)</c:formatCode>
                <c:ptCount val="24"/>
                <c:pt idx="0">
                  <c:v>941.46944446529415</c:v>
                </c:pt>
                <c:pt idx="1">
                  <c:v>941.46944446529415</c:v>
                </c:pt>
                <c:pt idx="2">
                  <c:v>941.46944446529415</c:v>
                </c:pt>
                <c:pt idx="3">
                  <c:v>941.46944446529415</c:v>
                </c:pt>
                <c:pt idx="4">
                  <c:v>941.46944446529415</c:v>
                </c:pt>
                <c:pt idx="5">
                  <c:v>941.46944446529415</c:v>
                </c:pt>
                <c:pt idx="6">
                  <c:v>941.46944446529415</c:v>
                </c:pt>
                <c:pt idx="7">
                  <c:v>941.46944446529415</c:v>
                </c:pt>
                <c:pt idx="8">
                  <c:v>941.46944446529415</c:v>
                </c:pt>
                <c:pt idx="9">
                  <c:v>941.46944446529415</c:v>
                </c:pt>
                <c:pt idx="10">
                  <c:v>941.46944446529415</c:v>
                </c:pt>
                <c:pt idx="11">
                  <c:v>941.46944446529415</c:v>
                </c:pt>
                <c:pt idx="12">
                  <c:v>941.46944446529415</c:v>
                </c:pt>
                <c:pt idx="13">
                  <c:v>941.46944446529415</c:v>
                </c:pt>
                <c:pt idx="14">
                  <c:v>941.46944446529415</c:v>
                </c:pt>
                <c:pt idx="15">
                  <c:v>941.46944446529415</c:v>
                </c:pt>
                <c:pt idx="16">
                  <c:v>941.46944446529415</c:v>
                </c:pt>
                <c:pt idx="17">
                  <c:v>941.46944446529415</c:v>
                </c:pt>
                <c:pt idx="18">
                  <c:v>941.46944446529415</c:v>
                </c:pt>
                <c:pt idx="19">
                  <c:v>941.46944446529415</c:v>
                </c:pt>
                <c:pt idx="20">
                  <c:v>941.46944446529415</c:v>
                </c:pt>
                <c:pt idx="21">
                  <c:v>941.46944446529415</c:v>
                </c:pt>
                <c:pt idx="22">
                  <c:v>941.46944446529415</c:v>
                </c:pt>
                <c:pt idx="23">
                  <c:v>941.46944446529415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C-432C-9A7C-B476BCEF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15544"/>
        <c:axId val="527817512"/>
      </c:barChart>
      <c:catAx>
        <c:axId val="52781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817512"/>
        <c:crosses val="autoZero"/>
        <c:auto val="1"/>
        <c:lblAlgn val="ctr"/>
        <c:lblOffset val="100"/>
        <c:noMultiLvlLbl val="0"/>
      </c:catAx>
      <c:valAx>
        <c:axId val="5278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81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SAC!$F$1</c:f>
              <c:strCache>
                <c:ptCount val="1"/>
                <c:pt idx="0">
                  <c:v>Prestação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SAC!$E$2:$E$25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SAC!$F$2:$F$25</c:f>
              <c:numCache>
                <c:formatCode>"R$"#,##0.00_);[Red]\("R$"#,##0.00\)</c:formatCode>
                <c:ptCount val="24"/>
                <c:pt idx="0">
                  <c:v>949.33333333333337</c:v>
                </c:pt>
                <c:pt idx="1">
                  <c:v>944.5</c:v>
                </c:pt>
                <c:pt idx="2">
                  <c:v>939.66666666666674</c:v>
                </c:pt>
                <c:pt idx="3">
                  <c:v>934.83333333333337</c:v>
                </c:pt>
                <c:pt idx="4">
                  <c:v>930</c:v>
                </c:pt>
                <c:pt idx="5">
                  <c:v>925.16666666666674</c:v>
                </c:pt>
                <c:pt idx="6">
                  <c:v>920.33333333333337</c:v>
                </c:pt>
                <c:pt idx="7">
                  <c:v>915.5</c:v>
                </c:pt>
                <c:pt idx="8">
                  <c:v>910.66666666666674</c:v>
                </c:pt>
                <c:pt idx="9">
                  <c:v>905.83333333333337</c:v>
                </c:pt>
                <c:pt idx="10">
                  <c:v>901</c:v>
                </c:pt>
                <c:pt idx="11">
                  <c:v>896.16666666666674</c:v>
                </c:pt>
                <c:pt idx="12">
                  <c:v>891.33333333333337</c:v>
                </c:pt>
                <c:pt idx="13">
                  <c:v>886.5</c:v>
                </c:pt>
                <c:pt idx="14">
                  <c:v>881.66666666666674</c:v>
                </c:pt>
                <c:pt idx="15">
                  <c:v>876.83333333333337</c:v>
                </c:pt>
                <c:pt idx="16">
                  <c:v>872</c:v>
                </c:pt>
                <c:pt idx="17">
                  <c:v>867.16666666666674</c:v>
                </c:pt>
                <c:pt idx="18">
                  <c:v>862.33333333333337</c:v>
                </c:pt>
                <c:pt idx="19">
                  <c:v>857.5</c:v>
                </c:pt>
                <c:pt idx="20">
                  <c:v>852.66666666666674</c:v>
                </c:pt>
                <c:pt idx="21">
                  <c:v>847.83333333333337</c:v>
                </c:pt>
                <c:pt idx="22">
                  <c:v>843</c:v>
                </c:pt>
                <c:pt idx="23">
                  <c:v>838.16666666666674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8-493E-84CE-1EBFFDD1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56648"/>
        <c:axId val="527458288"/>
      </c:barChart>
      <c:catAx>
        <c:axId val="52745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58288"/>
        <c:crosses val="autoZero"/>
        <c:auto val="1"/>
        <c:lblAlgn val="ctr"/>
        <c:lblOffset val="100"/>
        <c:noMultiLvlLbl val="0"/>
      </c:catAx>
      <c:valAx>
        <c:axId val="5274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5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0</xdr:row>
      <xdr:rowOff>128587</xdr:rowOff>
    </xdr:from>
    <xdr:to>
      <xdr:col>18</xdr:col>
      <xdr:colOff>428624</xdr:colOff>
      <xdr:row>16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3580BA-6468-4ACB-BB93-2FC2DD031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80961</xdr:rowOff>
    </xdr:from>
    <xdr:to>
      <xdr:col>22</xdr:col>
      <xdr:colOff>38100</xdr:colOff>
      <xdr:row>16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B06AC8-EC77-4004-9AAE-90D891F8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61912</xdr:rowOff>
    </xdr:from>
    <xdr:to>
      <xdr:col>16</xdr:col>
      <xdr:colOff>466725</xdr:colOff>
      <xdr:row>14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28DD9F-1519-4616-87EF-78ABE641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lli/pessoal/arquivos/0_senai/2024/2emSESI/resultados_sesi_2em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R - Anotações"/>
      <sheetName val="LER"/>
      <sheetName val="SOP"/>
      <sheetName val="AITO"/>
      <sheetName val="LOP"/>
      <sheetName val="Sorteio"/>
      <sheetName val="JurosCompostos"/>
      <sheetName val="Price"/>
      <sheetName val="S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">
          <cell r="C15" t="str">
            <v>Parcela</v>
          </cell>
        </row>
        <row r="16">
          <cell r="B16">
            <v>1</v>
          </cell>
          <cell r="C16">
            <v>2200</v>
          </cell>
        </row>
        <row r="17">
          <cell r="B17">
            <v>2</v>
          </cell>
          <cell r="C17">
            <v>2180</v>
          </cell>
        </row>
        <row r="18">
          <cell r="B18">
            <v>3</v>
          </cell>
          <cell r="C18">
            <v>2160</v>
          </cell>
        </row>
        <row r="19">
          <cell r="B19">
            <v>4</v>
          </cell>
          <cell r="C19">
            <v>2140</v>
          </cell>
        </row>
        <row r="20">
          <cell r="B20">
            <v>5</v>
          </cell>
          <cell r="C20">
            <v>2120</v>
          </cell>
        </row>
        <row r="21">
          <cell r="B21">
            <v>6</v>
          </cell>
          <cell r="C21">
            <v>2100</v>
          </cell>
        </row>
        <row r="22">
          <cell r="B22">
            <v>7</v>
          </cell>
          <cell r="C22">
            <v>2080</v>
          </cell>
        </row>
        <row r="23">
          <cell r="B23">
            <v>8</v>
          </cell>
          <cell r="C23">
            <v>2060</v>
          </cell>
        </row>
        <row r="24">
          <cell r="B24">
            <v>9</v>
          </cell>
          <cell r="C24">
            <v>2040</v>
          </cell>
        </row>
        <row r="25">
          <cell r="B25">
            <v>10</v>
          </cell>
          <cell r="C25">
            <v>2020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0F0C-AB09-43B0-B66E-2CF8863253A8}">
  <dimension ref="A1:I29"/>
  <sheetViews>
    <sheetView tabSelected="1" workbookViewId="0">
      <selection activeCell="N19" sqref="N19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4" max="4" width="10" bestFit="1" customWidth="1"/>
    <col min="5" max="5" width="12.85546875" bestFit="1" customWidth="1"/>
    <col min="6" max="6" width="4.42578125" bestFit="1" customWidth="1"/>
    <col min="7" max="7" width="27" bestFit="1" customWidth="1"/>
    <col min="8" max="8" width="6.5703125" bestFit="1" customWidth="1"/>
    <col min="9" max="9" width="28" bestFit="1" customWidth="1"/>
    <col min="10" max="10" width="13.28515625" bestFit="1" customWidth="1"/>
  </cols>
  <sheetData>
    <row r="1" spans="1:9" x14ac:dyDescent="0.25">
      <c r="A1" t="s">
        <v>0</v>
      </c>
      <c r="B1" s="5">
        <v>5.7999999999999996E-3</v>
      </c>
      <c r="C1" t="s">
        <v>1</v>
      </c>
      <c r="E1" t="s">
        <v>2</v>
      </c>
    </row>
    <row r="2" spans="1:9" x14ac:dyDescent="0.25">
      <c r="A2" t="s">
        <v>3</v>
      </c>
      <c r="B2">
        <v>24</v>
      </c>
      <c r="C2" t="s">
        <v>4</v>
      </c>
      <c r="E2" t="s">
        <v>32</v>
      </c>
      <c r="F2" t="s">
        <v>26</v>
      </c>
      <c r="G2" t="s">
        <v>2</v>
      </c>
      <c r="H2" t="s">
        <v>33</v>
      </c>
      <c r="I2" t="s">
        <v>23</v>
      </c>
    </row>
    <row r="3" spans="1:9" x14ac:dyDescent="0.25">
      <c r="A3" t="s">
        <v>5</v>
      </c>
      <c r="B3" s="2">
        <v>30000</v>
      </c>
      <c r="C3" s="7" t="s">
        <v>6</v>
      </c>
      <c r="E3">
        <v>0</v>
      </c>
      <c r="F3" t="s">
        <v>7</v>
      </c>
      <c r="G3" s="2">
        <f>B3</f>
        <v>30000</v>
      </c>
      <c r="H3" s="5">
        <f>$B$1</f>
        <v>5.7999999999999996E-3</v>
      </c>
      <c r="I3" s="3">
        <f>G3*H3</f>
        <v>174</v>
      </c>
    </row>
    <row r="4" spans="1:9" x14ac:dyDescent="0.25">
      <c r="A4" t="s">
        <v>8</v>
      </c>
      <c r="B4" s="3">
        <f>B3*(1+B1)^B2</f>
        <v>34466.75567327391</v>
      </c>
      <c r="C4" t="s">
        <v>9</v>
      </c>
      <c r="E4">
        <v>1</v>
      </c>
      <c r="F4" t="s">
        <v>10</v>
      </c>
      <c r="G4" s="3">
        <f>G3+I3</f>
        <v>30174</v>
      </c>
      <c r="H4" s="5">
        <f t="shared" ref="H4:H26" si="0">$B$1</f>
        <v>5.7999999999999996E-3</v>
      </c>
      <c r="I4" s="3">
        <f>G4*H4</f>
        <v>175.00919999999999</v>
      </c>
    </row>
    <row r="5" spans="1:9" x14ac:dyDescent="0.25">
      <c r="B5" s="4">
        <f>B4/B2</f>
        <v>1436.1148197197463</v>
      </c>
      <c r="C5" t="s">
        <v>11</v>
      </c>
      <c r="E5">
        <v>2</v>
      </c>
      <c r="F5" t="s">
        <v>12</v>
      </c>
      <c r="G5" s="3">
        <f t="shared" ref="G5:G27" si="1">G4+I4</f>
        <v>30349.0092</v>
      </c>
      <c r="H5" s="5">
        <f t="shared" si="0"/>
        <v>5.7999999999999996E-3</v>
      </c>
      <c r="I5" s="3">
        <f t="shared" ref="I5:I12" si="2">G5*H5</f>
        <v>176.02425335999999</v>
      </c>
    </row>
    <row r="6" spans="1:9" x14ac:dyDescent="0.25">
      <c r="B6" s="3">
        <f>B4-B3</f>
        <v>4466.7556732739104</v>
      </c>
      <c r="C6" t="s">
        <v>23</v>
      </c>
      <c r="E6">
        <v>3</v>
      </c>
      <c r="F6" t="s">
        <v>13</v>
      </c>
      <c r="G6" s="3">
        <f t="shared" si="1"/>
        <v>30525.03345336</v>
      </c>
      <c r="H6" s="5">
        <f t="shared" si="0"/>
        <v>5.7999999999999996E-3</v>
      </c>
      <c r="I6" s="3">
        <f t="shared" si="2"/>
        <v>177.04519402948799</v>
      </c>
    </row>
    <row r="7" spans="1:9" x14ac:dyDescent="0.25">
      <c r="E7">
        <v>4</v>
      </c>
      <c r="F7" t="s">
        <v>14</v>
      </c>
      <c r="G7" s="3">
        <f t="shared" si="1"/>
        <v>30702.078647389488</v>
      </c>
      <c r="H7" s="5">
        <f t="shared" si="0"/>
        <v>5.7999999999999996E-3</v>
      </c>
      <c r="I7" s="3">
        <f t="shared" si="2"/>
        <v>178.07205615485901</v>
      </c>
    </row>
    <row r="8" spans="1:9" x14ac:dyDescent="0.25">
      <c r="B8" s="2"/>
      <c r="E8">
        <v>5</v>
      </c>
      <c r="F8" t="s">
        <v>15</v>
      </c>
      <c r="G8" s="3">
        <f t="shared" si="1"/>
        <v>30880.150703544346</v>
      </c>
      <c r="H8" s="5">
        <f t="shared" si="0"/>
        <v>5.7999999999999996E-3</v>
      </c>
      <c r="I8" s="3">
        <f t="shared" si="2"/>
        <v>179.10487408055721</v>
      </c>
    </row>
    <row r="9" spans="1:9" x14ac:dyDescent="0.25">
      <c r="B9" s="2"/>
      <c r="E9">
        <v>6</v>
      </c>
      <c r="F9" t="s">
        <v>16</v>
      </c>
      <c r="G9" s="3">
        <f t="shared" si="1"/>
        <v>31059.255577624903</v>
      </c>
      <c r="H9" s="5">
        <f t="shared" si="0"/>
        <v>5.7999999999999996E-3</v>
      </c>
      <c r="I9" s="3">
        <f t="shared" si="2"/>
        <v>180.14368235022442</v>
      </c>
    </row>
    <row r="10" spans="1:9" x14ac:dyDescent="0.25">
      <c r="E10">
        <v>7</v>
      </c>
      <c r="F10" t="s">
        <v>17</v>
      </c>
      <c r="G10" s="3">
        <f t="shared" si="1"/>
        <v>31239.399259975125</v>
      </c>
      <c r="H10" s="5">
        <f t="shared" si="0"/>
        <v>5.7999999999999996E-3</v>
      </c>
      <c r="I10" s="3">
        <f t="shared" si="2"/>
        <v>181.18851570785571</v>
      </c>
    </row>
    <row r="11" spans="1:9" x14ac:dyDescent="0.25">
      <c r="E11">
        <v>8</v>
      </c>
      <c r="F11" t="s">
        <v>18</v>
      </c>
      <c r="G11" s="3">
        <f t="shared" si="1"/>
        <v>31420.58777568298</v>
      </c>
      <c r="H11" s="5">
        <f t="shared" si="0"/>
        <v>5.7999999999999996E-3</v>
      </c>
      <c r="I11" s="3">
        <f t="shared" si="2"/>
        <v>182.23940909896126</v>
      </c>
    </row>
    <row r="12" spans="1:9" x14ac:dyDescent="0.25">
      <c r="E12">
        <v>9</v>
      </c>
      <c r="F12" t="s">
        <v>19</v>
      </c>
      <c r="G12" s="3">
        <f t="shared" si="1"/>
        <v>31602.827184781941</v>
      </c>
      <c r="H12" s="5">
        <f t="shared" si="0"/>
        <v>5.7999999999999996E-3</v>
      </c>
      <c r="I12" s="3">
        <f>G12*H12</f>
        <v>183.29639767173524</v>
      </c>
    </row>
    <row r="13" spans="1:9" x14ac:dyDescent="0.25">
      <c r="E13">
        <v>10</v>
      </c>
      <c r="F13" t="s">
        <v>29</v>
      </c>
      <c r="G13" s="3">
        <f t="shared" si="1"/>
        <v>31786.123582453678</v>
      </c>
      <c r="H13" s="5">
        <f t="shared" si="0"/>
        <v>5.7999999999999996E-3</v>
      </c>
      <c r="I13" s="3">
        <f t="shared" ref="I13:I26" si="3">G13*H13</f>
        <v>184.35951677823132</v>
      </c>
    </row>
    <row r="14" spans="1:9" x14ac:dyDescent="0.25">
      <c r="E14">
        <v>11</v>
      </c>
      <c r="F14" t="s">
        <v>30</v>
      </c>
      <c r="G14" s="3">
        <f t="shared" si="1"/>
        <v>31970.483099231908</v>
      </c>
      <c r="H14" s="5">
        <f t="shared" si="0"/>
        <v>5.7999999999999996E-3</v>
      </c>
      <c r="I14" s="3">
        <f t="shared" si="3"/>
        <v>185.42880197554504</v>
      </c>
    </row>
    <row r="15" spans="1:9" x14ac:dyDescent="0.25">
      <c r="E15">
        <v>12</v>
      </c>
      <c r="F15" t="s">
        <v>7</v>
      </c>
      <c r="G15" s="3">
        <f t="shared" si="1"/>
        <v>32155.911901207452</v>
      </c>
      <c r="H15" s="5">
        <f t="shared" si="0"/>
        <v>5.7999999999999996E-3</v>
      </c>
      <c r="I15" s="3">
        <f t="shared" si="3"/>
        <v>186.50428902700321</v>
      </c>
    </row>
    <row r="16" spans="1:9" x14ac:dyDescent="0.25">
      <c r="E16">
        <v>13</v>
      </c>
      <c r="F16" t="s">
        <v>10</v>
      </c>
      <c r="G16" s="3">
        <f t="shared" si="1"/>
        <v>32342.416190234453</v>
      </c>
      <c r="H16" s="5">
        <f t="shared" si="0"/>
        <v>5.7999999999999996E-3</v>
      </c>
      <c r="I16" s="3">
        <f t="shared" si="3"/>
        <v>187.58601390335983</v>
      </c>
    </row>
    <row r="17" spans="5:9" x14ac:dyDescent="0.25">
      <c r="E17">
        <v>14</v>
      </c>
      <c r="F17" t="s">
        <v>12</v>
      </c>
      <c r="G17" s="3">
        <f t="shared" si="1"/>
        <v>32530.002204137814</v>
      </c>
      <c r="H17" s="5">
        <f t="shared" si="0"/>
        <v>5.7999999999999996E-3</v>
      </c>
      <c r="I17" s="3">
        <f t="shared" si="3"/>
        <v>188.6740127839993</v>
      </c>
    </row>
    <row r="18" spans="5:9" x14ac:dyDescent="0.25">
      <c r="E18">
        <v>15</v>
      </c>
      <c r="F18" t="s">
        <v>13</v>
      </c>
      <c r="G18" s="3">
        <f t="shared" si="1"/>
        <v>32718.676216921813</v>
      </c>
      <c r="H18" s="5">
        <f t="shared" si="0"/>
        <v>5.7999999999999996E-3</v>
      </c>
      <c r="I18" s="3">
        <f t="shared" si="3"/>
        <v>189.76832205814651</v>
      </c>
    </row>
    <row r="19" spans="5:9" x14ac:dyDescent="0.25">
      <c r="E19">
        <v>16</v>
      </c>
      <c r="F19" t="s">
        <v>14</v>
      </c>
      <c r="G19" s="3">
        <f t="shared" si="1"/>
        <v>32908.444538979958</v>
      </c>
      <c r="H19" s="5">
        <f t="shared" si="0"/>
        <v>5.7999999999999996E-3</v>
      </c>
      <c r="I19" s="3">
        <f t="shared" si="3"/>
        <v>190.86897832608375</v>
      </c>
    </row>
    <row r="20" spans="5:9" x14ac:dyDescent="0.25">
      <c r="E20">
        <v>17</v>
      </c>
      <c r="F20" t="s">
        <v>15</v>
      </c>
      <c r="G20" s="3">
        <f t="shared" si="1"/>
        <v>33099.313517306044</v>
      </c>
      <c r="H20" s="5">
        <f t="shared" si="0"/>
        <v>5.7999999999999996E-3</v>
      </c>
      <c r="I20" s="3">
        <f t="shared" si="3"/>
        <v>191.97601840037504</v>
      </c>
    </row>
    <row r="21" spans="5:9" x14ac:dyDescent="0.25">
      <c r="E21">
        <v>18</v>
      </c>
      <c r="F21" t="s">
        <v>16</v>
      </c>
      <c r="G21" s="3">
        <f t="shared" si="1"/>
        <v>33291.289535706419</v>
      </c>
      <c r="H21" s="5">
        <f t="shared" si="0"/>
        <v>5.7999999999999996E-3</v>
      </c>
      <c r="I21" s="3">
        <f t="shared" si="3"/>
        <v>193.08947930709721</v>
      </c>
    </row>
    <row r="22" spans="5:9" x14ac:dyDescent="0.25">
      <c r="E22">
        <v>19</v>
      </c>
      <c r="F22" t="s">
        <v>17</v>
      </c>
      <c r="G22" s="3">
        <f t="shared" si="1"/>
        <v>33484.379015013517</v>
      </c>
      <c r="H22" s="5">
        <f t="shared" si="0"/>
        <v>5.7999999999999996E-3</v>
      </c>
      <c r="I22" s="3">
        <f t="shared" si="3"/>
        <v>194.20939828707839</v>
      </c>
    </row>
    <row r="23" spans="5:9" x14ac:dyDescent="0.25">
      <c r="E23">
        <v>20</v>
      </c>
      <c r="F23" t="s">
        <v>18</v>
      </c>
      <c r="G23" s="3">
        <f t="shared" si="1"/>
        <v>33678.588413300597</v>
      </c>
      <c r="H23" s="5">
        <f t="shared" si="0"/>
        <v>5.7999999999999996E-3</v>
      </c>
      <c r="I23" s="3">
        <f t="shared" si="3"/>
        <v>195.33581279714343</v>
      </c>
    </row>
    <row r="24" spans="5:9" x14ac:dyDescent="0.25">
      <c r="E24">
        <v>21</v>
      </c>
      <c r="F24" t="s">
        <v>19</v>
      </c>
      <c r="G24" s="3">
        <f t="shared" si="1"/>
        <v>33873.924226097741</v>
      </c>
      <c r="H24" s="5">
        <f t="shared" si="0"/>
        <v>5.7999999999999996E-3</v>
      </c>
      <c r="I24" s="3">
        <f t="shared" si="3"/>
        <v>196.4687605113669</v>
      </c>
    </row>
    <row r="25" spans="5:9" x14ac:dyDescent="0.25">
      <c r="E25">
        <v>22</v>
      </c>
      <c r="F25" t="s">
        <v>29</v>
      </c>
      <c r="G25" s="3">
        <f t="shared" si="1"/>
        <v>34070.392986609106</v>
      </c>
      <c r="H25" s="5">
        <f t="shared" si="0"/>
        <v>5.7999999999999996E-3</v>
      </c>
      <c r="I25" s="3">
        <f t="shared" si="3"/>
        <v>197.60827932233281</v>
      </c>
    </row>
    <row r="26" spans="5:9" x14ac:dyDescent="0.25">
      <c r="E26">
        <v>23</v>
      </c>
      <c r="F26" t="s">
        <v>30</v>
      </c>
      <c r="G26" s="3">
        <f t="shared" si="1"/>
        <v>34268.001265931438</v>
      </c>
      <c r="H26" s="5">
        <f t="shared" si="0"/>
        <v>5.7999999999999996E-3</v>
      </c>
      <c r="I26" s="3">
        <f t="shared" si="3"/>
        <v>198.75440734240232</v>
      </c>
    </row>
    <row r="27" spans="5:9" x14ac:dyDescent="0.25">
      <c r="E27">
        <v>24</v>
      </c>
      <c r="F27" t="s">
        <v>7</v>
      </c>
      <c r="G27" s="3">
        <f t="shared" si="1"/>
        <v>34466.755673273838</v>
      </c>
    </row>
    <row r="29" spans="5:9" x14ac:dyDescent="0.25">
      <c r="I29" s="3">
        <f>SUM(I3:I26)</f>
        <v>4466.7556732738458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7995-4424-488D-AB31-48BACE7C46FA}">
  <dimension ref="A1:J26"/>
  <sheetViews>
    <sheetView workbookViewId="0">
      <selection activeCell="S24" sqref="S24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4" max="4" width="10" bestFit="1" customWidth="1"/>
    <col min="6" max="6" width="7.85546875" bestFit="1" customWidth="1"/>
    <col min="7" max="7" width="12.140625" bestFit="1" customWidth="1"/>
    <col min="8" max="9" width="13.28515625" bestFit="1" customWidth="1"/>
    <col min="10" max="10" width="13.85546875" bestFit="1" customWidth="1"/>
  </cols>
  <sheetData>
    <row r="1" spans="1:10" x14ac:dyDescent="0.25">
      <c r="A1" t="s">
        <v>0</v>
      </c>
      <c r="B1" s="1">
        <v>0.01</v>
      </c>
      <c r="C1" t="s">
        <v>1</v>
      </c>
      <c r="F1" t="s">
        <v>31</v>
      </c>
      <c r="G1" t="s">
        <v>23</v>
      </c>
      <c r="H1" t="s">
        <v>22</v>
      </c>
      <c r="I1" t="s">
        <v>27</v>
      </c>
      <c r="J1" t="s">
        <v>24</v>
      </c>
    </row>
    <row r="2" spans="1:10" x14ac:dyDescent="0.25">
      <c r="A2" t="s">
        <v>3</v>
      </c>
      <c r="B2">
        <v>24</v>
      </c>
      <c r="C2" t="s">
        <v>4</v>
      </c>
      <c r="F2">
        <v>1</v>
      </c>
      <c r="G2" s="3">
        <f>$B$1*B3</f>
        <v>200</v>
      </c>
      <c r="H2" s="4">
        <f>I2-G2</f>
        <v>741.46944446529415</v>
      </c>
      <c r="I2" s="4">
        <f>$B$5</f>
        <v>941.46944446529415</v>
      </c>
      <c r="J2" s="3">
        <f>B3-H2</f>
        <v>19258.530555534708</v>
      </c>
    </row>
    <row r="3" spans="1:10" x14ac:dyDescent="0.25">
      <c r="A3" t="s">
        <v>5</v>
      </c>
      <c r="B3" s="2">
        <v>20000</v>
      </c>
      <c r="C3" t="s">
        <v>6</v>
      </c>
      <c r="F3">
        <v>2</v>
      </c>
      <c r="G3" s="3">
        <f>$B$1*J2</f>
        <v>192.58530555534708</v>
      </c>
      <c r="H3" s="4">
        <f t="shared" ref="H3:H11" si="0">I3-G3</f>
        <v>748.88413890994707</v>
      </c>
      <c r="I3" s="4">
        <f t="shared" ref="I3:I25" si="1">$B$5</f>
        <v>941.46944446529415</v>
      </c>
      <c r="J3" s="3">
        <f>J2-H3</f>
        <v>18509.646416624761</v>
      </c>
    </row>
    <row r="4" spans="1:10" x14ac:dyDescent="0.25">
      <c r="B4" s="3"/>
      <c r="F4">
        <v>3</v>
      </c>
      <c r="G4" s="3">
        <f t="shared" ref="G4:G25" si="2">$B$1*J3</f>
        <v>185.09646416624761</v>
      </c>
      <c r="H4" s="4">
        <f t="shared" ref="H4:H25" si="3">I4-G4</f>
        <v>756.3729802990465</v>
      </c>
      <c r="I4" s="4">
        <f t="shared" si="1"/>
        <v>941.46944446529415</v>
      </c>
      <c r="J4" s="3">
        <f t="shared" ref="J4:J25" si="4">J3-H4</f>
        <v>17753.273436325715</v>
      </c>
    </row>
    <row r="5" spans="1:10" x14ac:dyDescent="0.25">
      <c r="B5" s="4">
        <f>PMT(B1,B2,-B3)</f>
        <v>941.46944446529415</v>
      </c>
      <c r="C5" t="s">
        <v>11</v>
      </c>
      <c r="F5">
        <v>4</v>
      </c>
      <c r="G5" s="3">
        <f t="shared" si="2"/>
        <v>177.53273436325716</v>
      </c>
      <c r="H5" s="4">
        <f t="shared" si="3"/>
        <v>763.93671010203695</v>
      </c>
      <c r="I5" s="4">
        <f t="shared" si="1"/>
        <v>941.46944446529415</v>
      </c>
      <c r="J5" s="3">
        <f t="shared" si="4"/>
        <v>16989.336726223679</v>
      </c>
    </row>
    <row r="6" spans="1:10" x14ac:dyDescent="0.25">
      <c r="B6" s="4">
        <f>B5*B2</f>
        <v>22595.266667167059</v>
      </c>
      <c r="C6" t="s">
        <v>28</v>
      </c>
      <c r="F6">
        <v>5</v>
      </c>
      <c r="G6" s="3">
        <f t="shared" si="2"/>
        <v>169.89336726223678</v>
      </c>
      <c r="H6" s="4">
        <f t="shared" si="3"/>
        <v>771.57607720305737</v>
      </c>
      <c r="I6" s="4">
        <f t="shared" si="1"/>
        <v>941.46944446529415</v>
      </c>
      <c r="J6" s="3">
        <f t="shared" si="4"/>
        <v>16217.760649020622</v>
      </c>
    </row>
    <row r="7" spans="1:10" x14ac:dyDescent="0.25">
      <c r="B7" s="4">
        <f>B6-B3</f>
        <v>2595.2666671670595</v>
      </c>
      <c r="C7" t="s">
        <v>23</v>
      </c>
      <c r="F7">
        <v>6</v>
      </c>
      <c r="G7" s="3">
        <f t="shared" si="2"/>
        <v>162.17760649020622</v>
      </c>
      <c r="H7" s="4">
        <f t="shared" si="3"/>
        <v>779.2918379750879</v>
      </c>
      <c r="I7" s="4">
        <f t="shared" si="1"/>
        <v>941.46944446529415</v>
      </c>
      <c r="J7" s="3">
        <f t="shared" si="4"/>
        <v>15438.468811045534</v>
      </c>
    </row>
    <row r="8" spans="1:10" x14ac:dyDescent="0.25">
      <c r="B8" s="2"/>
      <c r="F8">
        <v>7</v>
      </c>
      <c r="G8" s="3">
        <f t="shared" si="2"/>
        <v>154.38468811045533</v>
      </c>
      <c r="H8" s="4">
        <f t="shared" si="3"/>
        <v>787.08475635483887</v>
      </c>
      <c r="I8" s="4">
        <f t="shared" si="1"/>
        <v>941.46944446529415</v>
      </c>
      <c r="J8" s="3">
        <f t="shared" si="4"/>
        <v>14651.384054690694</v>
      </c>
    </row>
    <row r="9" spans="1:10" x14ac:dyDescent="0.25">
      <c r="B9" s="2"/>
      <c r="F9">
        <v>8</v>
      </c>
      <c r="G9" s="3">
        <f t="shared" si="2"/>
        <v>146.51384054690695</v>
      </c>
      <c r="H9" s="4">
        <f t="shared" si="3"/>
        <v>794.95560391838717</v>
      </c>
      <c r="I9" s="4">
        <f t="shared" si="1"/>
        <v>941.46944446529415</v>
      </c>
      <c r="J9" s="3">
        <f t="shared" si="4"/>
        <v>13856.428450772306</v>
      </c>
    </row>
    <row r="10" spans="1:10" x14ac:dyDescent="0.25">
      <c r="F10">
        <v>9</v>
      </c>
      <c r="G10" s="3">
        <f t="shared" si="2"/>
        <v>138.56428450772307</v>
      </c>
      <c r="H10" s="4">
        <f t="shared" si="3"/>
        <v>802.90515995757107</v>
      </c>
      <c r="I10" s="4">
        <f t="shared" si="1"/>
        <v>941.46944446529415</v>
      </c>
      <c r="J10" s="3">
        <f t="shared" si="4"/>
        <v>13053.523290814735</v>
      </c>
    </row>
    <row r="11" spans="1:10" x14ac:dyDescent="0.25">
      <c r="F11">
        <v>10</v>
      </c>
      <c r="G11" s="3">
        <f t="shared" si="2"/>
        <v>130.53523290814735</v>
      </c>
      <c r="H11" s="4">
        <f t="shared" si="3"/>
        <v>810.9342115571468</v>
      </c>
      <c r="I11" s="4">
        <f t="shared" si="1"/>
        <v>941.46944446529415</v>
      </c>
      <c r="J11" s="3">
        <f t="shared" si="4"/>
        <v>12242.589079257588</v>
      </c>
    </row>
    <row r="12" spans="1:10" x14ac:dyDescent="0.25">
      <c r="F12">
        <v>11</v>
      </c>
      <c r="G12" s="3">
        <f t="shared" si="2"/>
        <v>122.42589079257588</v>
      </c>
      <c r="H12" s="4">
        <f t="shared" si="3"/>
        <v>819.0435536727183</v>
      </c>
      <c r="I12" s="4">
        <f t="shared" si="1"/>
        <v>941.46944446529415</v>
      </c>
      <c r="J12" s="3">
        <f t="shared" si="4"/>
        <v>11423.54552558487</v>
      </c>
    </row>
    <row r="13" spans="1:10" x14ac:dyDescent="0.25">
      <c r="F13">
        <v>12</v>
      </c>
      <c r="G13" s="3">
        <f t="shared" si="2"/>
        <v>114.23545525584871</v>
      </c>
      <c r="H13" s="4">
        <f t="shared" si="3"/>
        <v>827.23398920944544</v>
      </c>
      <c r="I13" s="4">
        <f t="shared" si="1"/>
        <v>941.46944446529415</v>
      </c>
      <c r="J13" s="3">
        <f t="shared" si="4"/>
        <v>10596.311536375424</v>
      </c>
    </row>
    <row r="14" spans="1:10" x14ac:dyDescent="0.25">
      <c r="F14">
        <v>13</v>
      </c>
      <c r="G14" s="3">
        <f t="shared" si="2"/>
        <v>105.96311536375424</v>
      </c>
      <c r="H14" s="4">
        <f t="shared" si="3"/>
        <v>835.5063291015399</v>
      </c>
      <c r="I14" s="4">
        <f t="shared" si="1"/>
        <v>941.46944446529415</v>
      </c>
      <c r="J14" s="3">
        <f t="shared" si="4"/>
        <v>9760.8052072738847</v>
      </c>
    </row>
    <row r="15" spans="1:10" x14ac:dyDescent="0.25">
      <c r="F15">
        <v>14</v>
      </c>
      <c r="G15" s="3">
        <f t="shared" si="2"/>
        <v>97.608052072738843</v>
      </c>
      <c r="H15" s="4">
        <f t="shared" si="3"/>
        <v>843.86139239255533</v>
      </c>
      <c r="I15" s="4">
        <f t="shared" si="1"/>
        <v>941.46944446529415</v>
      </c>
      <c r="J15" s="3">
        <f t="shared" si="4"/>
        <v>8916.9438148813297</v>
      </c>
    </row>
    <row r="16" spans="1:10" x14ac:dyDescent="0.25">
      <c r="F16">
        <v>15</v>
      </c>
      <c r="G16" s="3">
        <f t="shared" si="2"/>
        <v>89.169438148813299</v>
      </c>
      <c r="H16" s="4">
        <f t="shared" si="3"/>
        <v>852.3000063164809</v>
      </c>
      <c r="I16" s="4">
        <f t="shared" si="1"/>
        <v>941.46944446529415</v>
      </c>
      <c r="J16" s="3">
        <f t="shared" si="4"/>
        <v>8064.6438085648488</v>
      </c>
    </row>
    <row r="17" spans="6:10" x14ac:dyDescent="0.25">
      <c r="F17">
        <v>16</v>
      </c>
      <c r="G17" s="3">
        <f t="shared" si="2"/>
        <v>80.646438085648484</v>
      </c>
      <c r="H17" s="4">
        <f t="shared" si="3"/>
        <v>860.82300637964568</v>
      </c>
      <c r="I17" s="4">
        <f t="shared" si="1"/>
        <v>941.46944446529415</v>
      </c>
      <c r="J17" s="3">
        <f t="shared" si="4"/>
        <v>7203.8208021852033</v>
      </c>
    </row>
    <row r="18" spans="6:10" x14ac:dyDescent="0.25">
      <c r="F18">
        <v>17</v>
      </c>
      <c r="G18" s="3">
        <f t="shared" si="2"/>
        <v>72.038208021852029</v>
      </c>
      <c r="H18" s="4">
        <f t="shared" si="3"/>
        <v>869.43123644344212</v>
      </c>
      <c r="I18" s="4">
        <f t="shared" si="1"/>
        <v>941.46944446529415</v>
      </c>
      <c r="J18" s="3">
        <f t="shared" si="4"/>
        <v>6334.3895657417615</v>
      </c>
    </row>
    <row r="19" spans="6:10" x14ac:dyDescent="0.25">
      <c r="F19">
        <v>18</v>
      </c>
      <c r="G19" s="3">
        <f t="shared" si="2"/>
        <v>63.343895657417619</v>
      </c>
      <c r="H19" s="4">
        <f t="shared" si="3"/>
        <v>878.1255488078765</v>
      </c>
      <c r="I19" s="4">
        <f t="shared" si="1"/>
        <v>941.46944446529415</v>
      </c>
      <c r="J19" s="3">
        <f t="shared" si="4"/>
        <v>5456.2640169338847</v>
      </c>
    </row>
    <row r="20" spans="6:10" x14ac:dyDescent="0.25">
      <c r="F20">
        <v>19</v>
      </c>
      <c r="G20" s="3">
        <f t="shared" si="2"/>
        <v>54.562640169338849</v>
      </c>
      <c r="H20" s="4">
        <f t="shared" si="3"/>
        <v>886.90680429595534</v>
      </c>
      <c r="I20" s="4">
        <f t="shared" si="1"/>
        <v>941.46944446529415</v>
      </c>
      <c r="J20" s="3">
        <f t="shared" si="4"/>
        <v>4569.3572126379295</v>
      </c>
    </row>
    <row r="21" spans="6:10" x14ac:dyDescent="0.25">
      <c r="F21">
        <v>20</v>
      </c>
      <c r="G21" s="3">
        <f t="shared" si="2"/>
        <v>45.693572126379294</v>
      </c>
      <c r="H21" s="4">
        <f t="shared" si="3"/>
        <v>895.77587233891484</v>
      </c>
      <c r="I21" s="4">
        <f t="shared" si="1"/>
        <v>941.46944446529415</v>
      </c>
      <c r="J21" s="3">
        <f t="shared" si="4"/>
        <v>3673.5813402990148</v>
      </c>
    </row>
    <row r="22" spans="6:10" x14ac:dyDescent="0.25">
      <c r="F22">
        <v>21</v>
      </c>
      <c r="G22" s="3">
        <f t="shared" si="2"/>
        <v>36.735813402990146</v>
      </c>
      <c r="H22" s="4">
        <f t="shared" si="3"/>
        <v>904.73363106230397</v>
      </c>
      <c r="I22" s="4">
        <f t="shared" si="1"/>
        <v>941.46944446529415</v>
      </c>
      <c r="J22" s="3">
        <f t="shared" si="4"/>
        <v>2768.8477092367107</v>
      </c>
    </row>
    <row r="23" spans="6:10" x14ac:dyDescent="0.25">
      <c r="F23">
        <v>22</v>
      </c>
      <c r="G23" s="3">
        <f t="shared" si="2"/>
        <v>27.688477092367108</v>
      </c>
      <c r="H23" s="4">
        <f t="shared" si="3"/>
        <v>913.78096737292708</v>
      </c>
      <c r="I23" s="4">
        <f t="shared" si="1"/>
        <v>941.46944446529415</v>
      </c>
      <c r="J23" s="3">
        <f t="shared" si="4"/>
        <v>1855.0667418637836</v>
      </c>
    </row>
    <row r="24" spans="6:10" x14ac:dyDescent="0.25">
      <c r="F24">
        <v>23</v>
      </c>
      <c r="G24" s="3">
        <f t="shared" si="2"/>
        <v>18.550667418637836</v>
      </c>
      <c r="H24" s="4">
        <f t="shared" si="3"/>
        <v>922.91877704665626</v>
      </c>
      <c r="I24" s="4">
        <f t="shared" si="1"/>
        <v>941.46944446529415</v>
      </c>
      <c r="J24" s="3">
        <f t="shared" si="4"/>
        <v>932.14796481712733</v>
      </c>
    </row>
    <row r="25" spans="6:10" x14ac:dyDescent="0.25">
      <c r="F25">
        <v>24</v>
      </c>
      <c r="G25" s="3">
        <f t="shared" si="2"/>
        <v>9.3214796481712732</v>
      </c>
      <c r="H25" s="4">
        <f t="shared" si="3"/>
        <v>932.1479648171229</v>
      </c>
      <c r="I25" s="4">
        <f t="shared" si="1"/>
        <v>941.46944446529415</v>
      </c>
      <c r="J25" s="3">
        <f t="shared" si="4"/>
        <v>4.4337866711430252E-12</v>
      </c>
    </row>
    <row r="26" spans="6:10" x14ac:dyDescent="0.25">
      <c r="F26" t="s">
        <v>25</v>
      </c>
      <c r="G26" s="3">
        <f>SUM(G2:G25)</f>
        <v>2595.2666671670609</v>
      </c>
      <c r="H26" s="4">
        <f>SUM(H2:H25)</f>
        <v>20000</v>
      </c>
      <c r="I26" s="4">
        <f>SUM(I2:I25)</f>
        <v>22595.266667167052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EFBB-BF2D-49AB-9A31-2712F251FDCD}">
  <dimension ref="A1:I27"/>
  <sheetViews>
    <sheetView workbookViewId="0">
      <selection activeCell="D33" sqref="D33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5" max="5" width="7.85546875" bestFit="1" customWidth="1"/>
    <col min="6" max="8" width="13.28515625" bestFit="1" customWidth="1"/>
    <col min="9" max="9" width="13.85546875" bestFit="1" customWidth="1"/>
  </cols>
  <sheetData>
    <row r="1" spans="1:9" x14ac:dyDescent="0.25">
      <c r="A1" t="s">
        <v>0</v>
      </c>
      <c r="B1" s="5">
        <v>5.7999999999999996E-3</v>
      </c>
      <c r="C1" t="s">
        <v>1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3</v>
      </c>
      <c r="B2">
        <v>24</v>
      </c>
      <c r="C2" t="s">
        <v>4</v>
      </c>
      <c r="E2">
        <v>1</v>
      </c>
      <c r="F2" s="4">
        <f>G2+H2</f>
        <v>949.33333333333337</v>
      </c>
      <c r="G2" s="4">
        <f>$B$3/$B$2</f>
        <v>833.33333333333337</v>
      </c>
      <c r="H2" s="4">
        <f>B3*$B$1</f>
        <v>115.99999999999999</v>
      </c>
      <c r="I2" s="3">
        <f>B3-G2</f>
        <v>19166.666666666668</v>
      </c>
    </row>
    <row r="3" spans="1:9" x14ac:dyDescent="0.25">
      <c r="A3" t="s">
        <v>5</v>
      </c>
      <c r="B3" s="2">
        <v>20000</v>
      </c>
      <c r="C3" t="s">
        <v>6</v>
      </c>
      <c r="E3">
        <v>2</v>
      </c>
      <c r="F3" s="4">
        <f t="shared" ref="F3:F11" si="0">G3+H3</f>
        <v>944.5</v>
      </c>
      <c r="G3" s="4">
        <f t="shared" ref="G3:G25" si="1">$B$3/$B$2</f>
        <v>833.33333333333337</v>
      </c>
      <c r="H3" s="4">
        <f>I2*$B$1</f>
        <v>111.16666666666667</v>
      </c>
      <c r="I3" s="3">
        <f t="shared" ref="I3:I11" si="2">I2-G3</f>
        <v>18333.333333333336</v>
      </c>
    </row>
    <row r="4" spans="1:9" x14ac:dyDescent="0.25">
      <c r="B4" s="3"/>
      <c r="E4">
        <v>3</v>
      </c>
      <c r="F4" s="4">
        <f t="shared" si="0"/>
        <v>939.66666666666674</v>
      </c>
      <c r="G4" s="4">
        <f>$B$3/$B$2</f>
        <v>833.33333333333337</v>
      </c>
      <c r="H4" s="4">
        <f t="shared" ref="H4:H11" si="3">I3*$B$1</f>
        <v>106.33333333333334</v>
      </c>
      <c r="I4" s="3">
        <f t="shared" si="2"/>
        <v>17500.000000000004</v>
      </c>
    </row>
    <row r="5" spans="1:9" x14ac:dyDescent="0.25">
      <c r="B5" s="4">
        <f>PMT(B1,B2,-B3)</f>
        <v>895.08895282140691</v>
      </c>
      <c r="C5" t="s">
        <v>11</v>
      </c>
      <c r="E5">
        <v>4</v>
      </c>
      <c r="F5" s="4">
        <f t="shared" si="0"/>
        <v>934.83333333333337</v>
      </c>
      <c r="G5" s="4">
        <f t="shared" si="1"/>
        <v>833.33333333333337</v>
      </c>
      <c r="H5" s="4">
        <f t="shared" si="3"/>
        <v>101.50000000000001</v>
      </c>
      <c r="I5" s="3">
        <f t="shared" si="2"/>
        <v>16666.666666666672</v>
      </c>
    </row>
    <row r="6" spans="1:9" x14ac:dyDescent="0.25">
      <c r="B6" s="4">
        <f>B5*B2</f>
        <v>21482.134867713765</v>
      </c>
      <c r="C6" t="s">
        <v>28</v>
      </c>
      <c r="E6">
        <v>5</v>
      </c>
      <c r="F6" s="4">
        <f t="shared" si="0"/>
        <v>930</v>
      </c>
      <c r="G6" s="4">
        <f t="shared" si="1"/>
        <v>833.33333333333337</v>
      </c>
      <c r="H6" s="4">
        <f t="shared" si="3"/>
        <v>96.666666666666686</v>
      </c>
      <c r="I6" s="3">
        <f t="shared" si="2"/>
        <v>15833.333333333338</v>
      </c>
    </row>
    <row r="7" spans="1:9" x14ac:dyDescent="0.25">
      <c r="B7" s="4">
        <f>B6-B3</f>
        <v>1482.1348677137648</v>
      </c>
      <c r="C7" t="s">
        <v>23</v>
      </c>
      <c r="E7">
        <v>6</v>
      </c>
      <c r="F7" s="4">
        <f t="shared" si="0"/>
        <v>925.16666666666674</v>
      </c>
      <c r="G7" s="4">
        <f t="shared" si="1"/>
        <v>833.33333333333337</v>
      </c>
      <c r="H7" s="4">
        <f t="shared" si="3"/>
        <v>91.833333333333357</v>
      </c>
      <c r="I7" s="3">
        <f t="shared" si="2"/>
        <v>15000.000000000004</v>
      </c>
    </row>
    <row r="8" spans="1:9" x14ac:dyDescent="0.25">
      <c r="B8" s="2"/>
      <c r="E8">
        <v>7</v>
      </c>
      <c r="F8" s="4">
        <f t="shared" si="0"/>
        <v>920.33333333333337</v>
      </c>
      <c r="G8" s="4">
        <f t="shared" si="1"/>
        <v>833.33333333333337</v>
      </c>
      <c r="H8" s="4">
        <f t="shared" si="3"/>
        <v>87.000000000000014</v>
      </c>
      <c r="I8" s="3">
        <f t="shared" si="2"/>
        <v>14166.66666666667</v>
      </c>
    </row>
    <row r="9" spans="1:9" x14ac:dyDescent="0.25">
      <c r="B9" s="2"/>
      <c r="E9">
        <v>8</v>
      </c>
      <c r="F9" s="4">
        <f t="shared" si="0"/>
        <v>915.5</v>
      </c>
      <c r="G9" s="4">
        <f t="shared" si="1"/>
        <v>833.33333333333337</v>
      </c>
      <c r="H9" s="4">
        <f t="shared" si="3"/>
        <v>82.166666666666686</v>
      </c>
      <c r="I9" s="3">
        <f t="shared" si="2"/>
        <v>13333.333333333336</v>
      </c>
    </row>
    <row r="10" spans="1:9" x14ac:dyDescent="0.25">
      <c r="E10">
        <v>9</v>
      </c>
      <c r="F10" s="4">
        <f t="shared" si="0"/>
        <v>910.66666666666674</v>
      </c>
      <c r="G10" s="4">
        <f t="shared" si="1"/>
        <v>833.33333333333337</v>
      </c>
      <c r="H10" s="4">
        <f t="shared" si="3"/>
        <v>77.333333333333343</v>
      </c>
      <c r="I10" s="3">
        <f t="shared" si="2"/>
        <v>12500.000000000002</v>
      </c>
    </row>
    <row r="11" spans="1:9" x14ac:dyDescent="0.25">
      <c r="E11">
        <v>10</v>
      </c>
      <c r="F11" s="4">
        <f t="shared" si="0"/>
        <v>905.83333333333337</v>
      </c>
      <c r="G11" s="4">
        <f t="shared" si="1"/>
        <v>833.33333333333337</v>
      </c>
      <c r="H11" s="4">
        <f t="shared" si="3"/>
        <v>72.5</v>
      </c>
      <c r="I11" s="3">
        <f t="shared" si="2"/>
        <v>11666.666666666668</v>
      </c>
    </row>
    <row r="12" spans="1:9" x14ac:dyDescent="0.25">
      <c r="E12">
        <v>11</v>
      </c>
      <c r="F12" s="4">
        <f t="shared" ref="F12:F25" si="4">G12+H12</f>
        <v>901</v>
      </c>
      <c r="G12" s="4">
        <f t="shared" si="1"/>
        <v>833.33333333333337</v>
      </c>
      <c r="H12" s="4">
        <f t="shared" ref="H12:H25" si="5">I11*$B$1</f>
        <v>67.666666666666671</v>
      </c>
      <c r="I12" s="3">
        <f t="shared" ref="I12:I25" si="6">I11-G12</f>
        <v>10833.333333333334</v>
      </c>
    </row>
    <row r="13" spans="1:9" x14ac:dyDescent="0.25">
      <c r="C13" s="6"/>
      <c r="E13">
        <v>12</v>
      </c>
      <c r="F13" s="4">
        <f t="shared" si="4"/>
        <v>896.16666666666674</v>
      </c>
      <c r="G13" s="4">
        <f t="shared" si="1"/>
        <v>833.33333333333337</v>
      </c>
      <c r="H13" s="4">
        <f t="shared" si="5"/>
        <v>62.833333333333336</v>
      </c>
      <c r="I13" s="3">
        <f t="shared" si="6"/>
        <v>10000</v>
      </c>
    </row>
    <row r="14" spans="1:9" x14ac:dyDescent="0.25">
      <c r="E14">
        <v>13</v>
      </c>
      <c r="F14" s="4">
        <f t="shared" si="4"/>
        <v>891.33333333333337</v>
      </c>
      <c r="G14" s="4">
        <f t="shared" si="1"/>
        <v>833.33333333333337</v>
      </c>
      <c r="H14" s="4">
        <f t="shared" si="5"/>
        <v>57.999999999999993</v>
      </c>
      <c r="I14" s="3">
        <f t="shared" si="6"/>
        <v>9166.6666666666661</v>
      </c>
    </row>
    <row r="15" spans="1:9" x14ac:dyDescent="0.25">
      <c r="E15">
        <v>14</v>
      </c>
      <c r="F15" s="4">
        <f t="shared" si="4"/>
        <v>886.5</v>
      </c>
      <c r="G15" s="4">
        <f t="shared" si="1"/>
        <v>833.33333333333337</v>
      </c>
      <c r="H15" s="4">
        <f t="shared" si="5"/>
        <v>53.166666666666657</v>
      </c>
      <c r="I15" s="3">
        <f t="shared" si="6"/>
        <v>8333.3333333333321</v>
      </c>
    </row>
    <row r="16" spans="1:9" x14ac:dyDescent="0.25">
      <c r="C16" s="4"/>
      <c r="E16">
        <v>15</v>
      </c>
      <c r="F16" s="4">
        <f t="shared" si="4"/>
        <v>881.66666666666674</v>
      </c>
      <c r="G16" s="4">
        <f t="shared" si="1"/>
        <v>833.33333333333337</v>
      </c>
      <c r="H16" s="4">
        <f t="shared" si="5"/>
        <v>48.333333333333321</v>
      </c>
      <c r="I16" s="3">
        <f t="shared" si="6"/>
        <v>7499.9999999999991</v>
      </c>
    </row>
    <row r="17" spans="3:9" x14ac:dyDescent="0.25">
      <c r="C17" s="4"/>
      <c r="E17">
        <v>16</v>
      </c>
      <c r="F17" s="4">
        <f t="shared" si="4"/>
        <v>876.83333333333337</v>
      </c>
      <c r="G17" s="4">
        <f t="shared" si="1"/>
        <v>833.33333333333337</v>
      </c>
      <c r="H17" s="4">
        <f t="shared" si="5"/>
        <v>43.499999999999993</v>
      </c>
      <c r="I17" s="3">
        <f t="shared" si="6"/>
        <v>6666.6666666666661</v>
      </c>
    </row>
    <row r="18" spans="3:9" x14ac:dyDescent="0.25">
      <c r="C18" s="4"/>
      <c r="E18">
        <v>17</v>
      </c>
      <c r="F18" s="4">
        <f t="shared" si="4"/>
        <v>872</v>
      </c>
      <c r="G18" s="4">
        <f t="shared" si="1"/>
        <v>833.33333333333337</v>
      </c>
      <c r="H18" s="4">
        <f t="shared" si="5"/>
        <v>38.666666666666657</v>
      </c>
      <c r="I18" s="3">
        <f t="shared" si="6"/>
        <v>5833.333333333333</v>
      </c>
    </row>
    <row r="19" spans="3:9" x14ac:dyDescent="0.25">
      <c r="C19" s="4"/>
      <c r="E19">
        <v>18</v>
      </c>
      <c r="F19" s="4">
        <f t="shared" si="4"/>
        <v>867.16666666666674</v>
      </c>
      <c r="G19" s="4">
        <f t="shared" si="1"/>
        <v>833.33333333333337</v>
      </c>
      <c r="H19" s="4">
        <f t="shared" si="5"/>
        <v>33.833333333333329</v>
      </c>
      <c r="I19" s="3">
        <f t="shared" si="6"/>
        <v>5000</v>
      </c>
    </row>
    <row r="20" spans="3:9" x14ac:dyDescent="0.25">
      <c r="C20" s="4"/>
      <c r="E20">
        <v>19</v>
      </c>
      <c r="F20" s="4">
        <f t="shared" si="4"/>
        <v>862.33333333333337</v>
      </c>
      <c r="G20" s="4">
        <f t="shared" si="1"/>
        <v>833.33333333333337</v>
      </c>
      <c r="H20" s="4">
        <f t="shared" si="5"/>
        <v>28.999999999999996</v>
      </c>
      <c r="I20" s="3">
        <f t="shared" si="6"/>
        <v>4166.666666666667</v>
      </c>
    </row>
    <row r="21" spans="3:9" x14ac:dyDescent="0.25">
      <c r="C21" s="4"/>
      <c r="E21">
        <v>20</v>
      </c>
      <c r="F21" s="4">
        <f t="shared" si="4"/>
        <v>857.5</v>
      </c>
      <c r="G21" s="4">
        <f t="shared" si="1"/>
        <v>833.33333333333337</v>
      </c>
      <c r="H21" s="4">
        <f t="shared" si="5"/>
        <v>24.166666666666668</v>
      </c>
      <c r="I21" s="3">
        <f t="shared" si="6"/>
        <v>3333.3333333333335</v>
      </c>
    </row>
    <row r="22" spans="3:9" x14ac:dyDescent="0.25">
      <c r="C22" s="4"/>
      <c r="E22">
        <v>21</v>
      </c>
      <c r="F22" s="4">
        <f t="shared" si="4"/>
        <v>852.66666666666674</v>
      </c>
      <c r="G22" s="4">
        <f t="shared" si="1"/>
        <v>833.33333333333337</v>
      </c>
      <c r="H22" s="4">
        <f t="shared" si="5"/>
        <v>19.333333333333332</v>
      </c>
      <c r="I22" s="3">
        <f t="shared" si="6"/>
        <v>2500</v>
      </c>
    </row>
    <row r="23" spans="3:9" x14ac:dyDescent="0.25">
      <c r="C23" s="4"/>
      <c r="E23">
        <v>22</v>
      </c>
      <c r="F23" s="4">
        <f t="shared" si="4"/>
        <v>847.83333333333337</v>
      </c>
      <c r="G23" s="4">
        <f t="shared" si="1"/>
        <v>833.33333333333337</v>
      </c>
      <c r="H23" s="4">
        <f t="shared" si="5"/>
        <v>14.499999999999998</v>
      </c>
      <c r="I23" s="3">
        <f t="shared" si="6"/>
        <v>1666.6666666666665</v>
      </c>
    </row>
    <row r="24" spans="3:9" x14ac:dyDescent="0.25">
      <c r="C24" s="4"/>
      <c r="E24">
        <v>23</v>
      </c>
      <c r="F24" s="4">
        <f t="shared" si="4"/>
        <v>843</v>
      </c>
      <c r="G24" s="4">
        <f t="shared" si="1"/>
        <v>833.33333333333337</v>
      </c>
      <c r="H24" s="4">
        <f>I23*$B$1</f>
        <v>9.6666666666666643</v>
      </c>
      <c r="I24" s="3">
        <f t="shared" si="6"/>
        <v>833.33333333333314</v>
      </c>
    </row>
    <row r="25" spans="3:9" x14ac:dyDescent="0.25">
      <c r="C25" s="4"/>
      <c r="E25">
        <v>24</v>
      </c>
      <c r="F25" s="4">
        <f t="shared" si="4"/>
        <v>838.16666666666674</v>
      </c>
      <c r="G25" s="4">
        <f t="shared" si="1"/>
        <v>833.33333333333337</v>
      </c>
      <c r="H25" s="4">
        <f>I24*$B$1</f>
        <v>4.8333333333333321</v>
      </c>
      <c r="I25" s="3">
        <f t="shared" si="6"/>
        <v>0</v>
      </c>
    </row>
    <row r="27" spans="3:9" x14ac:dyDescent="0.25">
      <c r="E27" t="s">
        <v>25</v>
      </c>
      <c r="F27" s="4">
        <f>SUM(F2:F25)</f>
        <v>21450</v>
      </c>
      <c r="G27" s="4">
        <f>SUM(G2:G25)</f>
        <v>20000</v>
      </c>
      <c r="H27" s="4">
        <f>SUM(H2:H25)</f>
        <v>1450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Compostos</vt:lpstr>
      <vt:lpstr>Price</vt:lpstr>
      <vt:lpstr>SAC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2024-04-12T20:00:20Z</dcterms:created>
  <dcterms:modified xsi:type="dcterms:W3CDTF">2024-04-22T19:37:22Z</dcterms:modified>
</cp:coreProperties>
</file>